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МП" sheetId="1" r:id="rId1"/>
    <sheet name="ДЦП" sheetId="2" r:id="rId2"/>
    <sheet name="ВЦП" sheetId="3" r:id="rId3"/>
    <sheet name="АВЦП" sheetId="4" r:id="rId4"/>
  </sheets>
  <definedNames>
    <definedName name="sub_1500" localSheetId="3">'АВЦП'!#REF!</definedName>
    <definedName name="sub_1500" localSheetId="2">'ВЦП'!#REF!</definedName>
    <definedName name="_xlnm.Print_Titles" localSheetId="3">'АВЦП'!$4:$6</definedName>
    <definedName name="_xlnm.Print_Titles" localSheetId="2">'ВЦП'!$6:$8</definedName>
    <definedName name="_xlnm.Print_Titles" localSheetId="1">'ДЦП'!$5:$8</definedName>
    <definedName name="_xlnm.Print_Titles" localSheetId="0">'МП'!$35:$37</definedName>
    <definedName name="_xlnm.Print_Area" localSheetId="3">'АВЦП'!$A$1:$U$49</definedName>
    <definedName name="_xlnm.Print_Area" localSheetId="1">'ДЦП'!$A$1:$L$89</definedName>
    <definedName name="_xlnm.Print_Area" localSheetId="0">'МП'!$A$1:$M$28</definedName>
  </definedNames>
  <calcPr fullCalcOnLoad="1"/>
</workbook>
</file>

<file path=xl/sharedStrings.xml><?xml version="1.0" encoding="utf-8"?>
<sst xmlns="http://schemas.openxmlformats.org/spreadsheetml/2006/main" count="438" uniqueCount="160">
  <si>
    <t>отчетный период (6 мес., 9 мес., год)</t>
  </si>
  <si>
    <t>Цель, задачи, мероприятия</t>
  </si>
  <si>
    <t>Срок выполнения (квартал, год)</t>
  </si>
  <si>
    <t>Источники финансирования</t>
  </si>
  <si>
    <t>Объемы финансирования, тыс.руб.</t>
  </si>
  <si>
    <t>Показатели (индикаторы) результативности выполнения мероприятий</t>
  </si>
  <si>
    <t>Исполнители,</t>
  </si>
  <si>
    <t>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</si>
  <si>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</si>
  <si>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</si>
  <si>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Наименование, ед. измерения</t>
  </si>
  <si>
    <t>План</t>
  </si>
  <si>
    <t>Факт</t>
  </si>
  <si>
    <t>Процент исполнения, %</t>
  </si>
  <si>
    <t>Всего:</t>
  </si>
  <si>
    <t>в т.ч.:</t>
  </si>
  <si>
    <t>МБ</t>
  </si>
  <si>
    <t>ОБ</t>
  </si>
  <si>
    <t>ФБ</t>
  </si>
  <si>
    <t>ВБ</t>
  </si>
  <si>
    <t>Итого по задаче 1</t>
  </si>
  <si>
    <t>Итого по задаче 2</t>
  </si>
  <si>
    <t>Всего по программе (подпрограмме), в том числе:</t>
  </si>
  <si>
    <t>Инвестиции в основной капитал: в т.ч.:</t>
  </si>
  <si>
    <t>капитальный ремонт</t>
  </si>
  <si>
    <t>оборудование</t>
  </si>
  <si>
    <t>транспортные средства и т.д.</t>
  </si>
  <si>
    <t>1.1.</t>
  </si>
  <si>
    <t>1.2.</t>
  </si>
  <si>
    <t>Цель: обеспечение условий для максимальной вовлеченности населения города Мурманска в систематические занятия физической культурой и спортом</t>
  </si>
  <si>
    <t xml:space="preserve">Оплата расходов по участию в торжественных мероприятиях, работе комиссий по присвоению почетных знаков и премий     </t>
  </si>
  <si>
    <t>год</t>
  </si>
  <si>
    <t>Вручение премии главы муниципального образования город Мурманск "За личный вклад в развитие физической культуры и спорта в г. Мурманске"</t>
  </si>
  <si>
    <t>1.3.</t>
  </si>
  <si>
    <t xml:space="preserve">Информационная поддержка мероприятий ВЦП </t>
  </si>
  <si>
    <t>Количество врученных премий (ед.)</t>
  </si>
  <si>
    <t>Комитет по физической культуре и спорту администрации города Мурманска</t>
  </si>
  <si>
    <t>Оказание финансовой поддержки некоммерческим объединениям в сфере физической культуры и спорта</t>
  </si>
  <si>
    <t>Количество проведенных массовых физкультурно-спортивных мероприятий, в т.ч. количество участий (ед.)</t>
  </si>
  <si>
    <t>Количество некоммерческих объединений в сфере физической культуры и спорта (ед.)</t>
  </si>
  <si>
    <t>Итого по задаче 3</t>
  </si>
  <si>
    <t>Предоставление дополнительного образования в МБОУДОД СДЮСШОР №№ 3, 4, 8, 12, 13 (реализация дополнительных образовательных  программ)</t>
  </si>
  <si>
    <t>Содержание имущества МБОУДОД СДЮСШОР, подведомственных комитету по физической культуре и спорту администрации города Мурманска</t>
  </si>
  <si>
    <t>Количество обучающихся (чел.)</t>
  </si>
  <si>
    <t>Количество МОУДОД СДЮСШОР, подведомственных комитету по физической культуре и спорту администрации города Мурманска (ед.)</t>
  </si>
  <si>
    <t xml:space="preserve">Задача 4: организация физкультурно-оздоровительной работы с населением по месту жительства в МАУ ГСЦ «Авангард»                                                     </t>
  </si>
  <si>
    <t>Организация занятий  физической культурой и спортом  среди взрослых,  детей и подростков</t>
  </si>
  <si>
    <t xml:space="preserve">Количество  посещений МАУ ГСЦ «Авангард»
 (чел/пос.)
</t>
  </si>
  <si>
    <t>Количество объектов, (ед.)</t>
  </si>
  <si>
    <t>Капитальный ремонт</t>
  </si>
  <si>
    <t>Оборудование</t>
  </si>
  <si>
    <t>МБОУДОД СДЮСШОР №№ 3, 4, 8, 12, 13</t>
  </si>
  <si>
    <t>МАУ ГСЦ «Авангард»</t>
  </si>
  <si>
    <t>Количество транспортных средств (ед.)</t>
  </si>
  <si>
    <t>Количество оборудования (ед.)</t>
  </si>
  <si>
    <t>№ п/п</t>
  </si>
  <si>
    <t>Цель, задачи, программные мероприятия</t>
  </si>
  <si>
    <t>Срок выполнения (квартал,год)</t>
  </si>
  <si>
    <t>Источники финансирова-ния</t>
  </si>
  <si>
    <t>Объем финансирования, тыс.руб.</t>
  </si>
  <si>
    <t>Показатели (индикаторы) результативности выполнения программных мероприятий</t>
  </si>
  <si>
    <t>Исполнители, перечень организаций, участвующие в реализации мероприятий</t>
  </si>
  <si>
    <t>Уточненные бюджетные ассигнования</t>
  </si>
  <si>
    <t>Процент освоения, %</t>
  </si>
  <si>
    <t>Наименование, ед.изммерения</t>
  </si>
  <si>
    <t>Процент испол-нения, %</t>
  </si>
  <si>
    <t>Цель: создание условий для занятий физической культурой и спортом, развитие материально-технической базы спорта</t>
  </si>
  <si>
    <t>Капитальный ремонт здания МАУ ГСЦ "Авангард" (ул. Лобова, д. 51)</t>
  </si>
  <si>
    <t>Количество объектов, ед.</t>
  </si>
  <si>
    <t>3.</t>
  </si>
  <si>
    <t>Колическтво документации по постановке на учет спортивных площадок, шт.</t>
  </si>
  <si>
    <t>Всего по Программе, в т.ч.</t>
  </si>
  <si>
    <t>инвестиции в основной капитал:, в т.ч.</t>
  </si>
  <si>
    <t>транспортные средства</t>
  </si>
  <si>
    <t>Цель: обеспечение развития физической культуры и спорта на территории муниципального образования город Мурманск через эффективное выполнение муниципальных функций</t>
  </si>
  <si>
    <t>Реализация функций в сфере физической культуры и спорта</t>
  </si>
  <si>
    <t xml:space="preserve">Количество выполняе-мых функций, (ед.) </t>
  </si>
  <si>
    <t>Реализация Закона Мурманской области от 27.12.2010 № 1297-01-ЗМО «О физической культуре и спорте в Мурманской области»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</si>
  <si>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Численность населения, систематически занимающегося физической культурой и спортом                  чел.</t>
  </si>
  <si>
    <t xml:space="preserve">ВБ    </t>
  </si>
  <si>
    <t xml:space="preserve">ФБ            </t>
  </si>
  <si>
    <t xml:space="preserve">ОБ            </t>
  </si>
  <si>
    <t xml:space="preserve">МБ            </t>
  </si>
  <si>
    <t>Объемы финансирования, тыс. руб.</t>
  </si>
  <si>
    <t xml:space="preserve">Всего, в т.ч.:        </t>
  </si>
  <si>
    <t>Процент освоения, % (гр. 3/гр. 2)</t>
  </si>
  <si>
    <t>1. Финансовое обеспечение муниципальной программы</t>
  </si>
  <si>
    <t xml:space="preserve">наименование программы </t>
  </si>
  <si>
    <t>Приложение</t>
  </si>
  <si>
    <t xml:space="preserve">наименование подпрограммы/ ВЦП/ АВЦП </t>
  </si>
  <si>
    <t>Доля расходов бюджета муниципального образования город Мурманск на физическую  культуру и спорт в рамках ВЦП в общем объеме расходов городского бюджета %</t>
  </si>
  <si>
    <t xml:space="preserve">Удельный вес населения города Мурманска,  систематически занимающегося физической  культурой и спортом  %
</t>
  </si>
  <si>
    <t>N п/п</t>
  </si>
  <si>
    <t>Доля занимающихся физической культурой и спортом в клубах по месту работы, жительства и учёбы в общей численности занимающихся физической культурой и спортом, %</t>
  </si>
  <si>
    <t xml:space="preserve">Процент освоения, % </t>
  </si>
  <si>
    <t>Исполнители, перечень организаций, участвующих в реализации мероприятий</t>
  </si>
  <si>
    <t xml:space="preserve">Количество посещений сайта в год (ед.).
</t>
  </si>
  <si>
    <t>Доля спортсменов, выполнивших норматив кандидата в мастера спорта, мастера спорта, мастера спорта международного класса, в общем количестве спортсменов-разрядников,  подготовленных за отчетный период,%</t>
  </si>
  <si>
    <r>
      <t xml:space="preserve">Отчет о реализации муниципальной программы </t>
    </r>
    <r>
      <rPr>
        <b/>
        <u val="single"/>
        <sz val="12"/>
        <color indexed="8"/>
        <rFont val="Times New Roman"/>
        <family val="1"/>
      </rPr>
      <t>«Развитие физической культуры и спорта» на 2014-2018 годы</t>
    </r>
  </si>
  <si>
    <r>
      <t xml:space="preserve">3. Отчет о реализации ВЦП  </t>
    </r>
    <r>
      <rPr>
        <b/>
        <u val="single"/>
        <sz val="12"/>
        <color indexed="8"/>
        <rFont val="Times New Roman"/>
        <family val="1"/>
      </rPr>
      <t>«Развитие физической культуры и спорта в городе Мурманске» на 2014-2018 годы</t>
    </r>
  </si>
  <si>
    <t>4. Отчет о реализации АВЦП «Обеспечение деятельности комитета по физической культуре и спорту администрации города Мурманска» на 2014-2018 годы</t>
  </si>
  <si>
    <t>Содержание и обслуживание имущества муниципального автономного учреждения физической культуры и спорта  «Городской спортивный центр  «Авангард»</t>
  </si>
  <si>
    <t>Обеспечение изготовления технической документации, государственная регистрация права собственности, оценка рыночной стоимости спортивных объектов и включение их в реестр муниципального имущества города Мурманска</t>
  </si>
  <si>
    <t>Подготовка и проведение массовых физкультурно-спортивных мероприятий, соревнований различного уровня в городе Мурманске. Подготовка и участие сборных команд города в областных, всероссийских и международных соревнованиях</t>
  </si>
  <si>
    <t>Количество физкультурных спортивных мероприятий, проведенных МАУ ГСЦ "Авангард" с населением по месту жительству</t>
  </si>
  <si>
    <t>Организация и проведение соревнований и физкультурно-спортивных мероприятий</t>
  </si>
  <si>
    <t xml:space="preserve">Количество посещений мероприятий (чел./пос.)
</t>
  </si>
  <si>
    <t xml:space="preserve">Реконструкция спортивных площадок
</t>
  </si>
  <si>
    <t>2014-2015 годы</t>
  </si>
  <si>
    <t>КФиС, МАУ ГСЦ "Авангард"</t>
  </si>
  <si>
    <t>2014-2018 годы</t>
  </si>
  <si>
    <t>2014 год</t>
  </si>
  <si>
    <t>1.4.</t>
  </si>
  <si>
    <t>Капитальный ремонт помещений и входной группы МБОУ ДОД СДЮСШОР № 3</t>
  </si>
  <si>
    <t>КГТР, ММКУ УКС</t>
  </si>
  <si>
    <t>1.5.</t>
  </si>
  <si>
    <t>Реконструкция спортивного комплескса "Снежинка" и "Домика лыжника". Технологическое подключение освещения лыжной трассы спортивного комплекса "Снежинка" к городской электросети</t>
  </si>
  <si>
    <t>2016-2017 годы</t>
  </si>
  <si>
    <t>1.6.</t>
  </si>
  <si>
    <t>Реконструкция объекта незавершенного строительства под физкультурно-оздоровительный комплекс для игровых видов спорта в городе Мурманске , по улице Седова, д. 8</t>
  </si>
  <si>
    <t>2.</t>
  </si>
  <si>
    <t xml:space="preserve">Разработка проектной документации по капитальному строительству, реконструкции спортивных объектов, проведение землеустроительных, изыскательских работ, изготовление технической документации на объекты 
 </t>
  </si>
  <si>
    <t>2014-2015 год</t>
  </si>
  <si>
    <t>Количество разработанной проектной документации, ед.</t>
  </si>
  <si>
    <t>Год</t>
  </si>
  <si>
    <t>КИО</t>
  </si>
  <si>
    <t>4.</t>
  </si>
  <si>
    <t>Подключение к сетям энергосбережения объектов инфраструктуры инвестиционного проекта (многофункциональный комплекс по пр. Кольский в г. Мурманске)</t>
  </si>
  <si>
    <t>КГТР</t>
  </si>
  <si>
    <t>-</t>
  </si>
  <si>
    <t xml:space="preserve">Количество спортивных объектов, находящихся в муниципальной собственности                 ед.            </t>
  </si>
  <si>
    <t xml:space="preserve">Обеспеченность жителей города объектами физической культуры и спорта – плоскостными сооружениями              %              </t>
  </si>
  <si>
    <t>Обеспеченность жителей города объектами физической культуры и спорта - спортивными залами        %</t>
  </si>
  <si>
    <t>Количество спортивных        
объектов на территории города Мурманска, ед.</t>
  </si>
  <si>
    <t>Целевые индикаторы Программы рассчитываются по итогам сдачи физкультурно-спортивными организациями города Мурманска годового статистического отчёта 1-ФК «Сведения о физической культуре и спорте» и 5-ФК «Сведения по спортивным школам (детско-юношеским спортивным школам и специализированным детско-юношеским школам олимпийского резерва)» по состоянию на 31.12.2015</t>
  </si>
  <si>
    <t xml:space="preserve">Задача 1. Увеличение вовлеченности населения в занятие физической культурой и спортом                     </t>
  </si>
  <si>
    <t>1.4</t>
  </si>
  <si>
    <t>1.5</t>
  </si>
  <si>
    <t>2.1</t>
  </si>
  <si>
    <t>2.2</t>
  </si>
  <si>
    <t>2.3</t>
  </si>
  <si>
    <t>2.4</t>
  </si>
  <si>
    <t>2.5</t>
  </si>
  <si>
    <t>Задача 2: Обеспечение эффективного функционирования муниципальных учреждений физической культуры и спорта</t>
  </si>
  <si>
    <t>за год 2015 года</t>
  </si>
  <si>
    <t>Технологическое присоединение энергопринимающих устройств спортивного комплекса "Снежинка"</t>
  </si>
  <si>
    <t>МБОУ ДОД СДЮШОР № 3,4,8,12,13</t>
  </si>
  <si>
    <t>за 2015 год</t>
  </si>
  <si>
    <r>
      <t xml:space="preserve">2. Отчет о реализации Подпрограммы  </t>
    </r>
    <r>
      <rPr>
        <b/>
        <u val="single"/>
        <sz val="12"/>
        <color indexed="8"/>
        <rFont val="Times New Roman"/>
        <family val="1"/>
      </rPr>
      <t>«Развитие материально-технической базы спорта города Мурманска» на 2014-2018 годы</t>
    </r>
  </si>
  <si>
    <t>227</t>
  </si>
  <si>
    <t>20,76</t>
  </si>
  <si>
    <t>32,24</t>
  </si>
  <si>
    <t>2015 год</t>
  </si>
  <si>
    <t>Количество оборудованных спортивных площадок, ед.</t>
  </si>
  <si>
    <t>1.</t>
  </si>
  <si>
    <t>Количество награжденных юбиляров (чел.)</t>
  </si>
  <si>
    <t xml:space="preserve">Количество государст-венных услуг, оказание которых передано муниципальному образованию город Мурманск (ед.)   </t>
  </si>
  <si>
    <t>Реконструкция, капитальное строительство, капитальный и текущий ремонт спортивных объектов, находящихся в реестре муниципальной собственности, в том числе:</t>
  </si>
  <si>
    <t>КФиС, МАУ ГСЦ "Авангард"; КГТР, ММКУ УКС; КИО</t>
  </si>
  <si>
    <t>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</si>
</sst>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  <numFmt numFmtId="171" formatCode="0.0000"/>
    <numFmt numFmtId="172" formatCode="#,##0.000"/>
    <numFmt numFmtId="173" formatCode="[$-FC19]d\ mmmm\ yyyy\ &quot;г.&quot;"/>
    <numFmt numFmtId="174" formatCode="#,##0.00&quot;р.&quot;"/>
    <numFmt numFmtId="175" formatCode="0000"/>
    <numFmt numFmtId="176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53">
      <alignment/>
      <protection/>
    </xf>
    <xf numFmtId="0" fontId="52" fillId="0" borderId="0" xfId="53" applyFont="1" applyAlignment="1">
      <alignment horizontal="left"/>
      <protection/>
    </xf>
    <xf numFmtId="0" fontId="52" fillId="0" borderId="0" xfId="53" applyFont="1" applyAlignment="1">
      <alignment horizontal="center"/>
      <protection/>
    </xf>
    <xf numFmtId="0" fontId="52" fillId="0" borderId="11" xfId="53" applyFont="1" applyBorder="1" applyAlignment="1">
      <alignment vertical="top" wrapText="1"/>
      <protection/>
    </xf>
    <xf numFmtId="0" fontId="52" fillId="0" borderId="15" xfId="53" applyFont="1" applyBorder="1" applyAlignment="1">
      <alignment vertical="top" wrapText="1"/>
      <protection/>
    </xf>
    <xf numFmtId="0" fontId="52" fillId="0" borderId="16" xfId="53" applyFont="1" applyBorder="1" applyAlignment="1">
      <alignment vertical="top" wrapText="1"/>
      <protection/>
    </xf>
    <xf numFmtId="0" fontId="52" fillId="0" borderId="10" xfId="53" applyFont="1" applyBorder="1" applyAlignment="1">
      <alignment vertical="top" wrapText="1"/>
      <protection/>
    </xf>
    <xf numFmtId="0" fontId="52" fillId="0" borderId="10" xfId="53" applyFont="1" applyBorder="1" applyAlignment="1">
      <alignment horizontal="center" vertical="top" wrapText="1"/>
      <protection/>
    </xf>
    <xf numFmtId="16" fontId="52" fillId="0" borderId="10" xfId="53" applyNumberFormat="1" applyFont="1" applyBorder="1" applyAlignment="1">
      <alignment horizontal="center" vertical="top" wrapText="1"/>
      <protection/>
    </xf>
    <xf numFmtId="0" fontId="52" fillId="0" borderId="0" xfId="53" applyFont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/>
      <protection/>
    </xf>
    <xf numFmtId="2" fontId="0" fillId="0" borderId="0" xfId="53" applyNumberFormat="1">
      <alignment/>
      <protection/>
    </xf>
    <xf numFmtId="164" fontId="52" fillId="0" borderId="10" xfId="53" applyNumberFormat="1" applyFont="1" applyBorder="1" applyAlignment="1">
      <alignment horizontal="center" vertical="center"/>
      <protection/>
    </xf>
    <xf numFmtId="0" fontId="53" fillId="0" borderId="0" xfId="53" applyFont="1" applyAlignment="1">
      <alignment horizontal="left" vertical="center"/>
      <protection/>
    </xf>
    <xf numFmtId="0" fontId="52" fillId="0" borderId="0" xfId="53" applyFont="1" applyAlignment="1">
      <alignment horizontal="right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9" fontId="52" fillId="0" borderId="10" xfId="58" applyFont="1" applyBorder="1" applyAlignment="1">
      <alignment vertical="top" wrapText="1"/>
    </xf>
    <xf numFmtId="9" fontId="52" fillId="0" borderId="16" xfId="58" applyFont="1" applyBorder="1" applyAlignment="1">
      <alignment vertical="center" wrapText="1"/>
    </xf>
    <xf numFmtId="0" fontId="52" fillId="0" borderId="16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justify" vertical="center" wrapText="1"/>
    </xf>
    <xf numFmtId="0" fontId="52" fillId="0" borderId="0" xfId="0" applyFont="1" applyAlignment="1">
      <alignment horizontal="justify" vertic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justify" vertical="top" wrapText="1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2" fillId="0" borderId="10" xfId="0" applyFont="1" applyBorder="1" applyAlignment="1">
      <alignment horizontal="right" vertical="top" wrapText="1"/>
    </xf>
    <xf numFmtId="9" fontId="52" fillId="0" borderId="10" xfId="0" applyNumberFormat="1" applyFont="1" applyBorder="1" applyAlignment="1">
      <alignment horizontal="right" vertical="top" wrapText="1"/>
    </xf>
    <xf numFmtId="165" fontId="52" fillId="0" borderId="10" xfId="0" applyNumberFormat="1" applyFont="1" applyBorder="1" applyAlignment="1">
      <alignment horizontal="right" vertical="top" wrapText="1"/>
    </xf>
    <xf numFmtId="164" fontId="52" fillId="0" borderId="10" xfId="0" applyNumberFormat="1" applyFont="1" applyBorder="1" applyAlignment="1">
      <alignment vertical="top" wrapText="1"/>
    </xf>
    <xf numFmtId="164" fontId="51" fillId="0" borderId="10" xfId="0" applyNumberFormat="1" applyFont="1" applyBorder="1" applyAlignment="1">
      <alignment vertical="top"/>
    </xf>
    <xf numFmtId="164" fontId="52" fillId="0" borderId="10" xfId="0" applyNumberFormat="1" applyFont="1" applyBorder="1" applyAlignment="1">
      <alignment horizontal="right" vertical="top" wrapText="1"/>
    </xf>
    <xf numFmtId="9" fontId="52" fillId="0" borderId="10" xfId="58" applyFont="1" applyBorder="1" applyAlignment="1">
      <alignment horizontal="right" vertical="top" wrapText="1"/>
    </xf>
    <xf numFmtId="164" fontId="51" fillId="0" borderId="10" xfId="0" applyNumberFormat="1" applyFont="1" applyBorder="1" applyAlignment="1">
      <alignment horizontal="right" vertical="top"/>
    </xf>
    <xf numFmtId="9" fontId="52" fillId="0" borderId="10" xfId="0" applyNumberFormat="1" applyFont="1" applyBorder="1" applyAlignment="1">
      <alignment vertical="top" wrapText="1"/>
    </xf>
    <xf numFmtId="164" fontId="52" fillId="0" borderId="10" xfId="0" applyNumberFormat="1" applyFont="1" applyBorder="1" applyAlignment="1">
      <alignment horizontal="right" vertical="center" wrapText="1"/>
    </xf>
    <xf numFmtId="9" fontId="52" fillId="0" borderId="10" xfId="58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9" fontId="52" fillId="0" borderId="16" xfId="58" applyFont="1" applyBorder="1" applyAlignment="1">
      <alignment horizontal="center" vertical="center" wrapText="1"/>
    </xf>
    <xf numFmtId="4" fontId="52" fillId="0" borderId="0" xfId="53" applyNumberFormat="1" applyFont="1" applyAlignment="1">
      <alignment horizontal="center" vertical="center"/>
      <protection/>
    </xf>
    <xf numFmtId="165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2" fontId="52" fillId="0" borderId="10" xfId="58" applyNumberFormat="1" applyFont="1" applyBorder="1" applyAlignment="1">
      <alignment vertical="center" wrapText="1"/>
    </xf>
    <xf numFmtId="2" fontId="52" fillId="0" borderId="16" xfId="58" applyNumberFormat="1" applyFont="1" applyBorder="1" applyAlignment="1">
      <alignment vertical="center" wrapText="1"/>
    </xf>
    <xf numFmtId="2" fontId="52" fillId="0" borderId="10" xfId="58" applyNumberFormat="1" applyFont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2" fontId="52" fillId="0" borderId="10" xfId="0" applyNumberFormat="1" applyFont="1" applyBorder="1" applyAlignment="1">
      <alignment horizontal="center" vertical="top" wrapText="1"/>
    </xf>
    <xf numFmtId="9" fontId="52" fillId="0" borderId="10" xfId="58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top" wrapText="1"/>
    </xf>
    <xf numFmtId="49" fontId="52" fillId="0" borderId="10" xfId="0" applyNumberFormat="1" applyFont="1" applyBorder="1" applyAlignment="1">
      <alignment horizontal="justify" vertical="top" wrapText="1"/>
    </xf>
    <xf numFmtId="0" fontId="53" fillId="0" borderId="0" xfId="53" applyFont="1" applyFill="1" applyAlignment="1">
      <alignment vertical="center"/>
      <protection/>
    </xf>
    <xf numFmtId="0" fontId="0" fillId="0" borderId="0" xfId="53" applyFill="1">
      <alignment/>
      <protection/>
    </xf>
    <xf numFmtId="0" fontId="52" fillId="0" borderId="0" xfId="53" applyFont="1" applyFill="1" applyAlignment="1">
      <alignment vertical="center"/>
      <protection/>
    </xf>
    <xf numFmtId="4" fontId="3" fillId="0" borderId="17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vertical="top" wrapText="1"/>
    </xf>
    <xf numFmtId="164" fontId="52" fillId="0" borderId="10" xfId="0" applyNumberFormat="1" applyFont="1" applyFill="1" applyBorder="1" applyAlignment="1">
      <alignment horizontal="right" vertical="center" wrapText="1"/>
    </xf>
    <xf numFmtId="9" fontId="52" fillId="0" borderId="10" xfId="58" applyFont="1" applyFill="1" applyBorder="1" applyAlignment="1">
      <alignment horizontal="right" vertical="center" wrapText="1"/>
    </xf>
    <xf numFmtId="164" fontId="51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right" vertical="top" wrapText="1"/>
    </xf>
    <xf numFmtId="4" fontId="52" fillId="33" borderId="10" xfId="0" applyNumberFormat="1" applyFont="1" applyFill="1" applyBorder="1" applyAlignment="1">
      <alignment horizontal="right" vertical="top" wrapText="1"/>
    </xf>
    <xf numFmtId="164" fontId="52" fillId="33" borderId="10" xfId="0" applyNumberFormat="1" applyFont="1" applyFill="1" applyBorder="1" applyAlignment="1">
      <alignment horizontal="right" vertical="center" wrapText="1"/>
    </xf>
    <xf numFmtId="0" fontId="52" fillId="0" borderId="10" xfId="53" applyFont="1" applyBorder="1" applyAlignment="1">
      <alignment horizontal="center" vertical="top" wrapText="1"/>
      <protection/>
    </xf>
    <xf numFmtId="0" fontId="52" fillId="0" borderId="10" xfId="53" applyFont="1" applyBorder="1" applyAlignment="1">
      <alignment vertical="top" wrapText="1"/>
      <protection/>
    </xf>
    <xf numFmtId="0" fontId="52" fillId="0" borderId="16" xfId="53" applyFont="1" applyBorder="1" applyAlignment="1">
      <alignment vertical="top" wrapText="1"/>
      <protection/>
    </xf>
    <xf numFmtId="0" fontId="52" fillId="0" borderId="12" xfId="53" applyFont="1" applyBorder="1" applyAlignment="1">
      <alignment horizontal="center" vertical="top" wrapText="1"/>
      <protection/>
    </xf>
    <xf numFmtId="0" fontId="52" fillId="0" borderId="18" xfId="53" applyFont="1" applyBorder="1" applyAlignment="1">
      <alignment horizontal="center" vertical="top" wrapText="1"/>
      <protection/>
    </xf>
    <xf numFmtId="0" fontId="52" fillId="0" borderId="16" xfId="53" applyFont="1" applyBorder="1" applyAlignment="1">
      <alignment horizontal="center" vertical="top" wrapText="1"/>
      <protection/>
    </xf>
    <xf numFmtId="0" fontId="52" fillId="0" borderId="11" xfId="53" applyFont="1" applyBorder="1" applyAlignment="1">
      <alignment horizontal="center" vertical="top" wrapText="1"/>
      <protection/>
    </xf>
    <xf numFmtId="0" fontId="52" fillId="0" borderId="13" xfId="53" applyFont="1" applyBorder="1" applyAlignment="1">
      <alignment horizontal="center" vertical="top" wrapText="1"/>
      <protection/>
    </xf>
    <xf numFmtId="0" fontId="52" fillId="0" borderId="19" xfId="53" applyFont="1" applyBorder="1" applyAlignment="1">
      <alignment horizontal="center" vertical="top" wrapText="1"/>
      <protection/>
    </xf>
    <xf numFmtId="0" fontId="52" fillId="0" borderId="14" xfId="53" applyFont="1" applyBorder="1" applyAlignment="1">
      <alignment vertical="top" wrapText="1"/>
      <protection/>
    </xf>
    <xf numFmtId="0" fontId="52" fillId="0" borderId="17" xfId="53" applyFont="1" applyBorder="1" applyAlignment="1">
      <alignment vertical="top" wrapText="1"/>
      <protection/>
    </xf>
    <xf numFmtId="16" fontId="52" fillId="0" borderId="10" xfId="53" applyNumberFormat="1" applyFont="1" applyBorder="1" applyAlignment="1">
      <alignment horizontal="center" vertical="top" wrapText="1"/>
      <protection/>
    </xf>
    <xf numFmtId="0" fontId="52" fillId="0" borderId="17" xfId="53" applyFont="1" applyBorder="1" applyAlignment="1">
      <alignment horizontal="center" vertical="top" wrapText="1"/>
      <protection/>
    </xf>
    <xf numFmtId="0" fontId="52" fillId="0" borderId="11" xfId="53" applyFont="1" applyBorder="1" applyAlignment="1">
      <alignment vertical="top" wrapText="1"/>
      <protection/>
    </xf>
    <xf numFmtId="0" fontId="52" fillId="0" borderId="16" xfId="53" applyFont="1" applyBorder="1" applyAlignment="1">
      <alignment horizontal="left" vertical="top" wrapText="1"/>
      <protection/>
    </xf>
    <xf numFmtId="0" fontId="52" fillId="0" borderId="15" xfId="53" applyFont="1" applyBorder="1" applyAlignment="1">
      <alignment horizontal="left" vertical="top" wrapText="1"/>
      <protection/>
    </xf>
    <xf numFmtId="0" fontId="52" fillId="0" borderId="11" xfId="53" applyFont="1" applyBorder="1" applyAlignment="1">
      <alignment horizontal="left" vertical="top" wrapText="1"/>
      <protection/>
    </xf>
    <xf numFmtId="0" fontId="53" fillId="0" borderId="0" xfId="53" applyFont="1" applyAlignment="1">
      <alignment horizontal="center" vertical="center" wrapText="1"/>
      <protection/>
    </xf>
    <xf numFmtId="0" fontId="54" fillId="0" borderId="0" xfId="53" applyFont="1" applyAlignment="1">
      <alignment horizontal="center" vertical="center" wrapText="1"/>
      <protection/>
    </xf>
    <xf numFmtId="0" fontId="55" fillId="0" borderId="0" xfId="53" applyFont="1" applyAlignment="1">
      <alignment horizontal="center" vertical="center"/>
      <protection/>
    </xf>
    <xf numFmtId="0" fontId="54" fillId="0" borderId="0" xfId="53" applyFont="1" applyAlignment="1">
      <alignment horizontal="center" vertical="center"/>
      <protection/>
    </xf>
    <xf numFmtId="0" fontId="52" fillId="0" borderId="20" xfId="53" applyFont="1" applyBorder="1" applyAlignment="1">
      <alignment horizontal="center" vertical="top" wrapText="1"/>
      <protection/>
    </xf>
    <xf numFmtId="0" fontId="52" fillId="0" borderId="21" xfId="53" applyFont="1" applyBorder="1" applyAlignment="1">
      <alignment horizontal="center" vertical="top" wrapText="1"/>
      <protection/>
    </xf>
    <xf numFmtId="0" fontId="52" fillId="0" borderId="10" xfId="53" applyFont="1" applyBorder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 wrapText="1"/>
      <protection/>
    </xf>
    <xf numFmtId="0" fontId="52" fillId="0" borderId="12" xfId="53" applyFont="1" applyBorder="1" applyAlignment="1">
      <alignment horizontal="left" vertical="top" wrapText="1"/>
      <protection/>
    </xf>
    <xf numFmtId="0" fontId="52" fillId="0" borderId="18" xfId="53" applyFont="1" applyBorder="1" applyAlignment="1">
      <alignment horizontal="left" vertical="top" wrapText="1"/>
      <protection/>
    </xf>
    <xf numFmtId="0" fontId="52" fillId="0" borderId="20" xfId="53" applyFont="1" applyBorder="1" applyAlignment="1">
      <alignment horizontal="left" vertical="top" wrapText="1"/>
      <protection/>
    </xf>
    <xf numFmtId="0" fontId="52" fillId="0" borderId="21" xfId="53" applyFont="1" applyBorder="1" applyAlignment="1">
      <alignment horizontal="left" vertical="top" wrapText="1"/>
      <protection/>
    </xf>
    <xf numFmtId="0" fontId="52" fillId="0" borderId="13" xfId="53" applyFont="1" applyBorder="1" applyAlignment="1">
      <alignment horizontal="left" vertical="top" wrapText="1"/>
      <protection/>
    </xf>
    <xf numFmtId="0" fontId="52" fillId="0" borderId="19" xfId="53" applyFont="1" applyBorder="1" applyAlignment="1">
      <alignment horizontal="left" vertical="top" wrapText="1"/>
      <protection/>
    </xf>
    <xf numFmtId="9" fontId="52" fillId="0" borderId="10" xfId="59" applyFont="1" applyBorder="1" applyAlignment="1">
      <alignment horizontal="center" vertical="center"/>
    </xf>
    <xf numFmtId="164" fontId="52" fillId="0" borderId="10" xfId="53" applyNumberFormat="1" applyFont="1" applyBorder="1" applyAlignment="1">
      <alignment horizontal="center" vertical="center"/>
      <protection/>
    </xf>
    <xf numFmtId="0" fontId="53" fillId="0" borderId="0" xfId="53" applyFont="1" applyAlignment="1">
      <alignment horizontal="left" vertical="center"/>
      <protection/>
    </xf>
    <xf numFmtId="0" fontId="52" fillId="0" borderId="0" xfId="53" applyFont="1" applyAlignment="1">
      <alignment horizontal="center" vertical="center"/>
      <protection/>
    </xf>
    <xf numFmtId="2" fontId="52" fillId="0" borderId="10" xfId="59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8" xfId="0" applyNumberFormat="1" applyFont="1" applyFill="1" applyBorder="1" applyAlignment="1">
      <alignment horizontal="center" vertical="top"/>
    </xf>
    <xf numFmtId="4" fontId="7" fillId="0" borderId="19" xfId="0" applyNumberFormat="1" applyFont="1" applyFill="1" applyBorder="1" applyAlignment="1">
      <alignment horizontal="center" vertical="top"/>
    </xf>
    <xf numFmtId="10" fontId="7" fillId="0" borderId="16" xfId="0" applyNumberFormat="1" applyFont="1" applyFill="1" applyBorder="1" applyAlignment="1">
      <alignment horizontal="center" vertical="top"/>
    </xf>
    <xf numFmtId="10" fontId="7" fillId="0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3" fillId="0" borderId="0" xfId="53" applyFont="1" applyFill="1" applyAlignment="1">
      <alignment horizontal="left" vertical="center" wrapText="1"/>
      <protection/>
    </xf>
    <xf numFmtId="0" fontId="52" fillId="0" borderId="0" xfId="53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top" wrapText="1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9" fontId="3" fillId="0" borderId="11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4" fontId="3" fillId="0" borderId="1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right" vertical="top"/>
    </xf>
    <xf numFmtId="4" fontId="7" fillId="0" borderId="16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7" fillId="0" borderId="18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9" fontId="52" fillId="0" borderId="10" xfId="58" applyFont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49" fontId="52" fillId="0" borderId="10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9" fontId="52" fillId="0" borderId="10" xfId="58" applyFont="1" applyBorder="1" applyAlignment="1">
      <alignment horizontal="center" vertical="top" wrapText="1"/>
    </xf>
    <xf numFmtId="9" fontId="52" fillId="0" borderId="10" xfId="58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16" fontId="52" fillId="0" borderId="10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horizontal="right" vertical="top" wrapText="1"/>
    </xf>
    <xf numFmtId="9" fontId="52" fillId="0" borderId="10" xfId="58" applyFont="1" applyBorder="1" applyAlignment="1">
      <alignment horizontal="right" vertical="top" wrapText="1"/>
    </xf>
    <xf numFmtId="49" fontId="52" fillId="0" borderId="10" xfId="0" applyNumberFormat="1" applyFont="1" applyBorder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23" xfId="0" applyFont="1" applyBorder="1" applyAlignment="1">
      <alignment horizontal="left" vertical="top" wrapText="1"/>
    </xf>
    <xf numFmtId="0" fontId="52" fillId="0" borderId="19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9" fontId="52" fillId="0" borderId="0" xfId="58" applyFont="1" applyBorder="1" applyAlignment="1">
      <alignment horizontal="center" vertical="center" wrapText="1"/>
    </xf>
    <xf numFmtId="9" fontId="52" fillId="0" borderId="23" xfId="58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9" fontId="52" fillId="0" borderId="11" xfId="58" applyFont="1" applyBorder="1" applyAlignment="1">
      <alignment horizontal="center" vertical="center" wrapText="1"/>
    </xf>
    <xf numFmtId="4" fontId="52" fillId="0" borderId="20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4" fontId="52" fillId="0" borderId="24" xfId="0" applyNumberFormat="1" applyFont="1" applyBorder="1" applyAlignment="1">
      <alignment horizontal="center" vertical="center" wrapText="1"/>
    </xf>
    <xf numFmtId="164" fontId="52" fillId="0" borderId="17" xfId="0" applyNumberFormat="1" applyFont="1" applyBorder="1" applyAlignment="1">
      <alignment horizontal="center" vertical="center" wrapText="1"/>
    </xf>
    <xf numFmtId="164" fontId="52" fillId="0" borderId="14" xfId="0" applyNumberFormat="1" applyFont="1" applyFill="1" applyBorder="1" applyAlignment="1">
      <alignment horizontal="center" vertical="center" wrapText="1"/>
    </xf>
    <xf numFmtId="164" fontId="52" fillId="0" borderId="24" xfId="0" applyNumberFormat="1" applyFont="1" applyFill="1" applyBorder="1" applyAlignment="1">
      <alignment horizontal="center" vertical="center" wrapText="1"/>
    </xf>
    <xf numFmtId="164" fontId="52" fillId="0" borderId="17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justify" vertical="top" wrapText="1"/>
    </xf>
    <xf numFmtId="0" fontId="52" fillId="0" borderId="15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165" fontId="52" fillId="0" borderId="10" xfId="0" applyNumberFormat="1" applyFont="1" applyBorder="1" applyAlignment="1">
      <alignment horizontal="right" vertical="top" wrapText="1"/>
    </xf>
    <xf numFmtId="0" fontId="52" fillId="0" borderId="10" xfId="0" applyNumberFormat="1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top" wrapText="1"/>
    </xf>
    <xf numFmtId="0" fontId="52" fillId="0" borderId="24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SheetLayoutView="100" workbookViewId="0" topLeftCell="A1">
      <selection activeCell="D14" sqref="D14:E14"/>
    </sheetView>
  </sheetViews>
  <sheetFormatPr defaultColWidth="9.140625" defaultRowHeight="15"/>
  <cols>
    <col min="1" max="1" width="5.28125" style="43" customWidth="1"/>
    <col min="2" max="2" width="3.421875" style="43" customWidth="1"/>
    <col min="3" max="3" width="14.7109375" style="43" customWidth="1"/>
    <col min="4" max="4" width="10.00390625" style="43" customWidth="1"/>
    <col min="5" max="5" width="11.7109375" style="43" customWidth="1"/>
    <col min="6" max="6" width="17.57421875" style="43" customWidth="1"/>
    <col min="7" max="7" width="12.8515625" style="43" customWidth="1"/>
    <col min="8" max="8" width="10.7109375" style="43" customWidth="1"/>
    <col min="9" max="9" width="13.140625" style="43" customWidth="1"/>
    <col min="10" max="12" width="9.140625" style="43" customWidth="1"/>
    <col min="13" max="13" width="14.421875" style="43" customWidth="1"/>
    <col min="14" max="19" width="9.140625" style="43" customWidth="1"/>
    <col min="20" max="20" width="11.57421875" style="43" bestFit="1" customWidth="1"/>
    <col min="21" max="21" width="10.421875" style="43" bestFit="1" customWidth="1"/>
    <col min="22" max="16384" width="9.140625" style="43" customWidth="1"/>
  </cols>
  <sheetData>
    <row r="1" ht="15.75">
      <c r="M1" s="57" t="s">
        <v>88</v>
      </c>
    </row>
    <row r="2" ht="15.75">
      <c r="A2" s="45"/>
    </row>
    <row r="3" spans="1:13" ht="22.5" customHeight="1">
      <c r="A3" s="131" t="s">
        <v>98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3.5" customHeight="1">
      <c r="A4" s="132" t="s">
        <v>87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5.75">
      <c r="A5" s="133" t="s">
        <v>144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5">
      <c r="A6" s="134" t="s">
        <v>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12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5.75">
      <c r="A8" s="56" t="s">
        <v>86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5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5.75" customHeight="1">
      <c r="A10" s="138" t="s">
        <v>3</v>
      </c>
      <c r="B10" s="138"/>
      <c r="C10" s="138"/>
      <c r="D10" s="114" t="s">
        <v>83</v>
      </c>
      <c r="E10" s="114"/>
      <c r="F10" s="114"/>
      <c r="G10" s="117" t="s">
        <v>85</v>
      </c>
      <c r="H10" s="118"/>
      <c r="I10" s="52"/>
      <c r="J10" s="52"/>
      <c r="K10" s="52"/>
      <c r="L10" s="52"/>
      <c r="M10" s="52"/>
    </row>
    <row r="11" spans="1:13" ht="48" customHeight="1">
      <c r="A11" s="138"/>
      <c r="B11" s="138"/>
      <c r="C11" s="138"/>
      <c r="D11" s="114" t="s">
        <v>8</v>
      </c>
      <c r="E11" s="114"/>
      <c r="F11" s="50" t="s">
        <v>9</v>
      </c>
      <c r="G11" s="121"/>
      <c r="H11" s="122"/>
      <c r="I11" s="52"/>
      <c r="J11" s="52"/>
      <c r="K11" s="52"/>
      <c r="L11" s="52"/>
      <c r="M11" s="52"/>
    </row>
    <row r="12" spans="1:13" ht="15.75">
      <c r="A12" s="137">
        <v>1</v>
      </c>
      <c r="B12" s="137"/>
      <c r="C12" s="137"/>
      <c r="D12" s="137">
        <v>2</v>
      </c>
      <c r="E12" s="137"/>
      <c r="F12" s="53">
        <v>3</v>
      </c>
      <c r="G12" s="137">
        <v>4</v>
      </c>
      <c r="H12" s="137"/>
      <c r="I12" s="52"/>
      <c r="J12" s="52"/>
      <c r="K12" s="52"/>
      <c r="L12" s="52"/>
      <c r="M12" s="52"/>
    </row>
    <row r="13" spans="1:21" ht="15.75">
      <c r="A13" s="114" t="s">
        <v>84</v>
      </c>
      <c r="B13" s="114"/>
      <c r="C13" s="114"/>
      <c r="D13" s="146">
        <f>SUM(D14:E17)</f>
        <v>197812.56000000003</v>
      </c>
      <c r="E13" s="146"/>
      <c r="F13" s="55">
        <f>F14+F15</f>
        <v>197612.92799999999</v>
      </c>
      <c r="G13" s="149">
        <f>F13/D13*100</f>
        <v>99.89908022018417</v>
      </c>
      <c r="H13" s="149"/>
      <c r="I13" s="52"/>
      <c r="J13" s="52"/>
      <c r="K13" s="52"/>
      <c r="L13" s="52"/>
      <c r="M13" s="52"/>
      <c r="T13" s="54"/>
      <c r="U13" s="54"/>
    </row>
    <row r="14" spans="1:21" ht="15.75">
      <c r="A14" s="114" t="s">
        <v>82</v>
      </c>
      <c r="B14" s="114"/>
      <c r="C14" s="114"/>
      <c r="D14" s="146">
        <f>ДЦП!E75+ВЦП!F102+АВЦП!F22</f>
        <v>197445.36000000002</v>
      </c>
      <c r="E14" s="146"/>
      <c r="F14" s="55">
        <f>ДЦП!F75+ВЦП!G102+АВЦП!I22</f>
        <v>197417.628</v>
      </c>
      <c r="G14" s="149">
        <f>F14/D14*100</f>
        <v>99.98595459523585</v>
      </c>
      <c r="H14" s="149"/>
      <c r="I14" s="52"/>
      <c r="J14" s="52"/>
      <c r="K14" s="52"/>
      <c r="L14" s="52"/>
      <c r="M14" s="52"/>
      <c r="T14" s="54"/>
      <c r="U14" s="54"/>
    </row>
    <row r="15" spans="1:21" ht="15.75">
      <c r="A15" s="114" t="s">
        <v>81</v>
      </c>
      <c r="B15" s="114"/>
      <c r="C15" s="114"/>
      <c r="D15" s="146">
        <f>ДЦП!E46+ВЦП!F103+АВЦП!F23</f>
        <v>367.2</v>
      </c>
      <c r="E15" s="146"/>
      <c r="F15" s="55">
        <f>АВЦП!I23+ДЦП!F46</f>
        <v>195.3</v>
      </c>
      <c r="G15" s="149">
        <f>F15/D15*100</f>
        <v>53.18627450980392</v>
      </c>
      <c r="H15" s="149"/>
      <c r="I15" s="52"/>
      <c r="J15" s="52"/>
      <c r="K15" s="52"/>
      <c r="L15" s="52"/>
      <c r="M15" s="52"/>
      <c r="T15" s="54"/>
      <c r="U15" s="54"/>
    </row>
    <row r="16" spans="1:13" ht="15.75">
      <c r="A16" s="114" t="s">
        <v>80</v>
      </c>
      <c r="B16" s="114"/>
      <c r="C16" s="114"/>
      <c r="D16" s="137">
        <v>0</v>
      </c>
      <c r="E16" s="137"/>
      <c r="F16" s="53">
        <v>0</v>
      </c>
      <c r="G16" s="145">
        <v>0</v>
      </c>
      <c r="H16" s="145"/>
      <c r="I16" s="52"/>
      <c r="J16" s="52"/>
      <c r="K16" s="52"/>
      <c r="L16" s="52"/>
      <c r="M16" s="52"/>
    </row>
    <row r="17" spans="1:13" ht="15.75">
      <c r="A17" s="114" t="s">
        <v>79</v>
      </c>
      <c r="B17" s="114"/>
      <c r="C17" s="114"/>
      <c r="D17" s="137">
        <v>0</v>
      </c>
      <c r="E17" s="137"/>
      <c r="F17" s="53">
        <v>0</v>
      </c>
      <c r="G17" s="145">
        <v>0</v>
      </c>
      <c r="H17" s="145"/>
      <c r="I17" s="52"/>
      <c r="J17" s="52"/>
      <c r="K17" s="52"/>
      <c r="L17" s="52"/>
      <c r="M17" s="52"/>
    </row>
    <row r="18" spans="1:13" ht="15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5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5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5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5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5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5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5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5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5.75">
      <c r="A29" s="52"/>
      <c r="B29" s="52"/>
      <c r="C29" s="52"/>
      <c r="D29" s="52"/>
      <c r="E29" s="85"/>
      <c r="F29" s="85"/>
      <c r="G29" s="52"/>
      <c r="H29" s="52"/>
      <c r="I29" s="52"/>
      <c r="J29" s="52"/>
      <c r="K29" s="52"/>
      <c r="L29" s="52"/>
      <c r="M29" s="52"/>
    </row>
    <row r="30" spans="1:13" ht="15.75">
      <c r="A30" s="52"/>
      <c r="B30" s="52"/>
      <c r="C30" s="52"/>
      <c r="D30" s="52"/>
      <c r="E30" s="85"/>
      <c r="F30" s="85"/>
      <c r="G30" s="52"/>
      <c r="H30" s="52"/>
      <c r="I30" s="52"/>
      <c r="J30" s="52"/>
      <c r="K30" s="52"/>
      <c r="L30" s="52"/>
      <c r="M30" s="52"/>
    </row>
    <row r="31" spans="1:13" ht="15.75">
      <c r="A31" s="52"/>
      <c r="B31" s="52"/>
      <c r="C31" s="52"/>
      <c r="D31" s="52"/>
      <c r="E31" s="85"/>
      <c r="F31" s="85"/>
      <c r="G31" s="52"/>
      <c r="H31" s="52"/>
      <c r="I31" s="52"/>
      <c r="J31" s="52"/>
      <c r="K31" s="52"/>
      <c r="L31" s="52"/>
      <c r="M31" s="52"/>
    </row>
    <row r="32" spans="1:13" ht="15.7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1:13" ht="15.7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</row>
    <row r="34" ht="15.75">
      <c r="A34" s="45"/>
    </row>
    <row r="35" spans="1:13" ht="47.25" customHeight="1">
      <c r="A35" s="119"/>
      <c r="B35" s="117"/>
      <c r="C35" s="118"/>
      <c r="D35" s="119"/>
      <c r="E35" s="119"/>
      <c r="F35" s="117"/>
      <c r="G35" s="118"/>
      <c r="H35" s="119"/>
      <c r="I35" s="114"/>
      <c r="J35" s="114"/>
      <c r="K35" s="114"/>
      <c r="L35" s="114"/>
      <c r="M35" s="119"/>
    </row>
    <row r="36" spans="1:13" ht="65.25" customHeight="1">
      <c r="A36" s="120"/>
      <c r="B36" s="121"/>
      <c r="C36" s="122"/>
      <c r="D36" s="120"/>
      <c r="E36" s="120"/>
      <c r="F36" s="50"/>
      <c r="G36" s="50"/>
      <c r="H36" s="120"/>
      <c r="I36" s="50"/>
      <c r="J36" s="50"/>
      <c r="K36" s="50"/>
      <c r="L36" s="50"/>
      <c r="M36" s="120"/>
    </row>
    <row r="37" spans="1:13" ht="15.75">
      <c r="A37" s="50"/>
      <c r="B37" s="114"/>
      <c r="C37" s="114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50.25" customHeight="1">
      <c r="A38" s="114"/>
      <c r="B38" s="115"/>
      <c r="C38" s="115"/>
      <c r="D38" s="115"/>
      <c r="E38" s="115"/>
      <c r="F38" s="115"/>
      <c r="G38" s="115"/>
      <c r="H38" s="115"/>
      <c r="I38" s="49"/>
      <c r="J38" s="49"/>
      <c r="K38" s="49"/>
      <c r="L38" s="49"/>
      <c r="M38" s="115"/>
    </row>
    <row r="39" spans="1:13" ht="15.75">
      <c r="A39" s="114"/>
      <c r="B39" s="115"/>
      <c r="C39" s="115"/>
      <c r="D39" s="115"/>
      <c r="E39" s="115"/>
      <c r="F39" s="115"/>
      <c r="G39" s="115"/>
      <c r="H39" s="115"/>
      <c r="I39" s="49"/>
      <c r="J39" s="49"/>
      <c r="K39" s="49"/>
      <c r="L39" s="49"/>
      <c r="M39" s="115"/>
    </row>
    <row r="40" spans="1:13" ht="48" customHeight="1">
      <c r="A40" s="114"/>
      <c r="B40" s="115"/>
      <c r="C40" s="115"/>
      <c r="D40" s="115"/>
      <c r="E40" s="115"/>
      <c r="F40" s="115"/>
      <c r="G40" s="115"/>
      <c r="H40" s="115"/>
      <c r="I40" s="49"/>
      <c r="J40" s="49"/>
      <c r="K40" s="49"/>
      <c r="L40" s="49"/>
      <c r="M40" s="115"/>
    </row>
    <row r="41" spans="1:13" ht="15.75">
      <c r="A41" s="114"/>
      <c r="B41" s="115"/>
      <c r="C41" s="115"/>
      <c r="D41" s="115"/>
      <c r="E41" s="116"/>
      <c r="F41" s="115"/>
      <c r="G41" s="115"/>
      <c r="H41" s="115"/>
      <c r="I41" s="49"/>
      <c r="J41" s="49"/>
      <c r="K41" s="49"/>
      <c r="L41" s="49"/>
      <c r="M41" s="115"/>
    </row>
    <row r="42" spans="1:13" ht="15.75">
      <c r="A42" s="125"/>
      <c r="B42" s="115"/>
      <c r="C42" s="115"/>
      <c r="D42" s="123"/>
      <c r="E42" s="48"/>
      <c r="F42" s="126"/>
      <c r="G42" s="114"/>
      <c r="H42" s="114"/>
      <c r="I42" s="114"/>
      <c r="J42" s="114"/>
      <c r="K42" s="114"/>
      <c r="L42" s="114"/>
      <c r="M42" s="114"/>
    </row>
    <row r="43" spans="1:13" ht="15.75">
      <c r="A43" s="125"/>
      <c r="B43" s="115"/>
      <c r="C43" s="115"/>
      <c r="D43" s="123"/>
      <c r="E43" s="47"/>
      <c r="F43" s="126"/>
      <c r="G43" s="114"/>
      <c r="H43" s="114"/>
      <c r="I43" s="114"/>
      <c r="J43" s="114"/>
      <c r="K43" s="114"/>
      <c r="L43" s="114"/>
      <c r="M43" s="114"/>
    </row>
    <row r="44" spans="1:13" ht="15.75">
      <c r="A44" s="125"/>
      <c r="B44" s="115"/>
      <c r="C44" s="115"/>
      <c r="D44" s="123"/>
      <c r="E44" s="47"/>
      <c r="F44" s="126"/>
      <c r="G44" s="114"/>
      <c r="H44" s="114"/>
      <c r="I44" s="114"/>
      <c r="J44" s="114"/>
      <c r="K44" s="114"/>
      <c r="L44" s="114"/>
      <c r="M44" s="114"/>
    </row>
    <row r="45" spans="1:13" ht="15.75">
      <c r="A45" s="125"/>
      <c r="B45" s="115"/>
      <c r="C45" s="115"/>
      <c r="D45" s="123"/>
      <c r="E45" s="47"/>
      <c r="F45" s="126"/>
      <c r="G45" s="114"/>
      <c r="H45" s="114"/>
      <c r="I45" s="114"/>
      <c r="J45" s="114"/>
      <c r="K45" s="114"/>
      <c r="L45" s="114"/>
      <c r="M45" s="114"/>
    </row>
    <row r="46" spans="1:13" ht="15.75">
      <c r="A46" s="125"/>
      <c r="B46" s="115"/>
      <c r="C46" s="115"/>
      <c r="D46" s="123"/>
      <c r="E46" s="47"/>
      <c r="F46" s="126"/>
      <c r="G46" s="114"/>
      <c r="H46" s="114"/>
      <c r="I46" s="114"/>
      <c r="J46" s="114"/>
      <c r="K46" s="114"/>
      <c r="L46" s="114"/>
      <c r="M46" s="114"/>
    </row>
    <row r="47" spans="1:13" ht="24.75" customHeight="1">
      <c r="A47" s="125"/>
      <c r="B47" s="115"/>
      <c r="C47" s="115"/>
      <c r="D47" s="123"/>
      <c r="E47" s="46"/>
      <c r="F47" s="126"/>
      <c r="G47" s="114"/>
      <c r="H47" s="114"/>
      <c r="I47" s="114"/>
      <c r="J47" s="114"/>
      <c r="K47" s="114"/>
      <c r="L47" s="114"/>
      <c r="M47" s="114"/>
    </row>
    <row r="48" spans="1:13" ht="15.75">
      <c r="A48" s="51"/>
      <c r="B48" s="115"/>
      <c r="C48" s="115"/>
      <c r="D48" s="49"/>
      <c r="E48" s="46"/>
      <c r="F48" s="49"/>
      <c r="G48" s="49"/>
      <c r="H48" s="49"/>
      <c r="I48" s="49"/>
      <c r="J48" s="49"/>
      <c r="K48" s="49"/>
      <c r="L48" s="49"/>
      <c r="M48" s="49"/>
    </row>
    <row r="49" spans="1:13" ht="15.75">
      <c r="A49" s="114"/>
      <c r="B49" s="117"/>
      <c r="C49" s="118"/>
      <c r="D49" s="123"/>
      <c r="E49" s="48"/>
      <c r="F49" s="124"/>
      <c r="G49" s="115"/>
      <c r="H49" s="115"/>
      <c r="I49" s="115"/>
      <c r="J49" s="115"/>
      <c r="K49" s="115"/>
      <c r="L49" s="115"/>
      <c r="M49" s="115"/>
    </row>
    <row r="50" spans="1:13" ht="15.75">
      <c r="A50" s="114"/>
      <c r="B50" s="135"/>
      <c r="C50" s="136"/>
      <c r="D50" s="123"/>
      <c r="E50" s="47"/>
      <c r="F50" s="124"/>
      <c r="G50" s="115"/>
      <c r="H50" s="115"/>
      <c r="I50" s="115"/>
      <c r="J50" s="115"/>
      <c r="K50" s="115"/>
      <c r="L50" s="115"/>
      <c r="M50" s="115"/>
    </row>
    <row r="51" spans="1:13" ht="15.75">
      <c r="A51" s="114"/>
      <c r="B51" s="121"/>
      <c r="C51" s="122"/>
      <c r="D51" s="123"/>
      <c r="E51" s="46"/>
      <c r="F51" s="124"/>
      <c r="G51" s="115"/>
      <c r="H51" s="115"/>
      <c r="I51" s="115"/>
      <c r="J51" s="115"/>
      <c r="K51" s="115"/>
      <c r="L51" s="115"/>
      <c r="M51" s="115"/>
    </row>
    <row r="52" spans="1:13" ht="45.75" customHeight="1">
      <c r="A52" s="114"/>
      <c r="B52" s="115"/>
      <c r="C52" s="115"/>
      <c r="D52" s="115"/>
      <c r="E52" s="127"/>
      <c r="F52" s="115"/>
      <c r="G52" s="115"/>
      <c r="H52" s="115"/>
      <c r="I52" s="49"/>
      <c r="J52" s="49"/>
      <c r="K52" s="49"/>
      <c r="L52" s="49"/>
      <c r="M52" s="115"/>
    </row>
    <row r="53" spans="1:13" ht="15.75">
      <c r="A53" s="114"/>
      <c r="B53" s="115"/>
      <c r="C53" s="115"/>
      <c r="D53" s="115"/>
      <c r="E53" s="116"/>
      <c r="F53" s="115"/>
      <c r="G53" s="115"/>
      <c r="H53" s="115"/>
      <c r="I53" s="49"/>
      <c r="J53" s="49"/>
      <c r="K53" s="49"/>
      <c r="L53" s="49"/>
      <c r="M53" s="115"/>
    </row>
    <row r="54" spans="1:13" ht="15.75">
      <c r="A54" s="125"/>
      <c r="B54" s="115"/>
      <c r="C54" s="115"/>
      <c r="D54" s="123"/>
      <c r="E54" s="48"/>
      <c r="F54" s="124"/>
      <c r="G54" s="115"/>
      <c r="H54" s="115"/>
      <c r="I54" s="115"/>
      <c r="J54" s="115"/>
      <c r="K54" s="115"/>
      <c r="L54" s="115"/>
      <c r="M54" s="115"/>
    </row>
    <row r="55" spans="1:13" ht="15.75">
      <c r="A55" s="125"/>
      <c r="B55" s="115"/>
      <c r="C55" s="115"/>
      <c r="D55" s="123"/>
      <c r="E55" s="47"/>
      <c r="F55" s="124"/>
      <c r="G55" s="115"/>
      <c r="H55" s="115"/>
      <c r="I55" s="115"/>
      <c r="J55" s="115"/>
      <c r="K55" s="115"/>
      <c r="L55" s="115"/>
      <c r="M55" s="115"/>
    </row>
    <row r="56" spans="1:13" ht="15.75">
      <c r="A56" s="125"/>
      <c r="B56" s="115"/>
      <c r="C56" s="115"/>
      <c r="D56" s="123"/>
      <c r="E56" s="46"/>
      <c r="F56" s="124"/>
      <c r="G56" s="115"/>
      <c r="H56" s="115"/>
      <c r="I56" s="115"/>
      <c r="J56" s="115"/>
      <c r="K56" s="115"/>
      <c r="L56" s="115"/>
      <c r="M56" s="115"/>
    </row>
    <row r="57" spans="1:13" ht="15.75">
      <c r="A57" s="50"/>
      <c r="B57" s="115"/>
      <c r="C57" s="115"/>
      <c r="D57" s="49"/>
      <c r="E57" s="47"/>
      <c r="F57" s="49"/>
      <c r="G57" s="49"/>
      <c r="H57" s="49"/>
      <c r="I57" s="49"/>
      <c r="J57" s="49"/>
      <c r="K57" s="49"/>
      <c r="L57" s="49"/>
      <c r="M57" s="49"/>
    </row>
    <row r="58" spans="1:13" ht="15.75">
      <c r="A58" s="114"/>
      <c r="B58" s="117"/>
      <c r="C58" s="118"/>
      <c r="D58" s="123"/>
      <c r="E58" s="48"/>
      <c r="F58" s="124"/>
      <c r="G58" s="115"/>
      <c r="H58" s="115"/>
      <c r="I58" s="115"/>
      <c r="J58" s="115"/>
      <c r="K58" s="115"/>
      <c r="L58" s="115"/>
      <c r="M58" s="115"/>
    </row>
    <row r="59" spans="1:13" ht="15.75">
      <c r="A59" s="114"/>
      <c r="B59" s="135"/>
      <c r="C59" s="136"/>
      <c r="D59" s="123"/>
      <c r="E59" s="47"/>
      <c r="F59" s="124"/>
      <c r="G59" s="115"/>
      <c r="H59" s="115"/>
      <c r="I59" s="115"/>
      <c r="J59" s="115"/>
      <c r="K59" s="115"/>
      <c r="L59" s="115"/>
      <c r="M59" s="115"/>
    </row>
    <row r="60" spans="1:13" ht="15" customHeight="1">
      <c r="A60" s="114"/>
      <c r="B60" s="121"/>
      <c r="C60" s="122"/>
      <c r="D60" s="123"/>
      <c r="E60" s="47"/>
      <c r="F60" s="124"/>
      <c r="G60" s="115"/>
      <c r="H60" s="115"/>
      <c r="I60" s="115"/>
      <c r="J60" s="115"/>
      <c r="K60" s="115"/>
      <c r="L60" s="115"/>
      <c r="M60" s="115"/>
    </row>
    <row r="61" spans="1:13" ht="15.75">
      <c r="A61" s="114"/>
      <c r="B61" s="139"/>
      <c r="C61" s="140"/>
      <c r="D61" s="123"/>
      <c r="E61" s="48"/>
      <c r="F61" s="124"/>
      <c r="G61" s="115"/>
      <c r="H61" s="115"/>
      <c r="I61" s="115"/>
      <c r="J61" s="115"/>
      <c r="K61" s="115"/>
      <c r="L61" s="115"/>
      <c r="M61" s="115"/>
    </row>
    <row r="62" spans="1:13" ht="15.75">
      <c r="A62" s="114"/>
      <c r="B62" s="141"/>
      <c r="C62" s="142"/>
      <c r="D62" s="123"/>
      <c r="E62" s="47"/>
      <c r="F62" s="124"/>
      <c r="G62" s="115"/>
      <c r="H62" s="115"/>
      <c r="I62" s="115"/>
      <c r="J62" s="115"/>
      <c r="K62" s="115"/>
      <c r="L62" s="115"/>
      <c r="M62" s="115"/>
    </row>
    <row r="63" spans="1:13" ht="15.75">
      <c r="A63" s="114"/>
      <c r="B63" s="143"/>
      <c r="C63" s="144"/>
      <c r="D63" s="123"/>
      <c r="E63" s="46"/>
      <c r="F63" s="124"/>
      <c r="G63" s="115"/>
      <c r="H63" s="115"/>
      <c r="I63" s="115"/>
      <c r="J63" s="115"/>
      <c r="K63" s="115"/>
      <c r="L63" s="115"/>
      <c r="M63" s="115"/>
    </row>
    <row r="64" spans="1:13" ht="15.75">
      <c r="A64" s="114"/>
      <c r="B64" s="139"/>
      <c r="C64" s="140"/>
      <c r="D64" s="123"/>
      <c r="E64" s="48"/>
      <c r="F64" s="124"/>
      <c r="G64" s="115"/>
      <c r="H64" s="115"/>
      <c r="I64" s="115"/>
      <c r="J64" s="115"/>
      <c r="K64" s="115"/>
      <c r="L64" s="115"/>
      <c r="M64" s="115"/>
    </row>
    <row r="65" spans="1:13" ht="15.75">
      <c r="A65" s="114"/>
      <c r="B65" s="141"/>
      <c r="C65" s="142"/>
      <c r="D65" s="123"/>
      <c r="E65" s="47"/>
      <c r="F65" s="124"/>
      <c r="G65" s="115"/>
      <c r="H65" s="115"/>
      <c r="I65" s="115"/>
      <c r="J65" s="115"/>
      <c r="K65" s="115"/>
      <c r="L65" s="115"/>
      <c r="M65" s="115"/>
    </row>
    <row r="66" spans="1:13" ht="15.75">
      <c r="A66" s="114"/>
      <c r="B66" s="143"/>
      <c r="C66" s="144"/>
      <c r="D66" s="123"/>
      <c r="E66" s="47"/>
      <c r="F66" s="124"/>
      <c r="G66" s="115"/>
      <c r="H66" s="115"/>
      <c r="I66" s="115"/>
      <c r="J66" s="115"/>
      <c r="K66" s="115"/>
      <c r="L66" s="115"/>
      <c r="M66" s="115"/>
    </row>
    <row r="67" spans="1:13" ht="15.75">
      <c r="A67" s="114"/>
      <c r="B67" s="115"/>
      <c r="C67" s="128"/>
      <c r="D67" s="123"/>
      <c r="E67" s="48"/>
      <c r="F67" s="124"/>
      <c r="G67" s="115"/>
      <c r="H67" s="115"/>
      <c r="I67" s="115"/>
      <c r="J67" s="115"/>
      <c r="K67" s="115"/>
      <c r="L67" s="115"/>
      <c r="M67" s="115"/>
    </row>
    <row r="68" spans="1:13" ht="15.75">
      <c r="A68" s="114"/>
      <c r="B68" s="115"/>
      <c r="C68" s="129"/>
      <c r="D68" s="123"/>
      <c r="E68" s="47"/>
      <c r="F68" s="124"/>
      <c r="G68" s="115"/>
      <c r="H68" s="115"/>
      <c r="I68" s="115"/>
      <c r="J68" s="115"/>
      <c r="K68" s="115"/>
      <c r="L68" s="115"/>
      <c r="M68" s="115"/>
    </row>
    <row r="69" spans="1:13" ht="15.75">
      <c r="A69" s="114"/>
      <c r="B69" s="115"/>
      <c r="C69" s="130"/>
      <c r="D69" s="123"/>
      <c r="E69" s="46"/>
      <c r="F69" s="124"/>
      <c r="G69" s="115"/>
      <c r="H69" s="115"/>
      <c r="I69" s="115"/>
      <c r="J69" s="115"/>
      <c r="K69" s="115"/>
      <c r="L69" s="115"/>
      <c r="M69" s="115"/>
    </row>
    <row r="70" spans="1:13" ht="15.75">
      <c r="A70" s="114"/>
      <c r="B70" s="115"/>
      <c r="C70" s="115"/>
      <c r="D70" s="123"/>
      <c r="E70" s="48"/>
      <c r="F70" s="124"/>
      <c r="G70" s="115"/>
      <c r="H70" s="115"/>
      <c r="I70" s="115"/>
      <c r="J70" s="115"/>
      <c r="K70" s="115"/>
      <c r="L70" s="115"/>
      <c r="M70" s="115"/>
    </row>
    <row r="71" spans="1:13" ht="15.75">
      <c r="A71" s="114"/>
      <c r="B71" s="115"/>
      <c r="C71" s="115"/>
      <c r="D71" s="123"/>
      <c r="E71" s="47"/>
      <c r="F71" s="124"/>
      <c r="G71" s="115"/>
      <c r="H71" s="115"/>
      <c r="I71" s="115"/>
      <c r="J71" s="115"/>
      <c r="K71" s="115"/>
      <c r="L71" s="115"/>
      <c r="M71" s="115"/>
    </row>
    <row r="72" spans="1:13" ht="15.75">
      <c r="A72" s="114"/>
      <c r="B72" s="115"/>
      <c r="C72" s="115"/>
      <c r="D72" s="123"/>
      <c r="E72" s="46"/>
      <c r="F72" s="124"/>
      <c r="G72" s="115"/>
      <c r="H72" s="115"/>
      <c r="I72" s="115"/>
      <c r="J72" s="115"/>
      <c r="K72" s="115"/>
      <c r="L72" s="115"/>
      <c r="M72" s="115"/>
    </row>
    <row r="73" spans="1:13" ht="15.75">
      <c r="A73" s="114"/>
      <c r="B73" s="115"/>
      <c r="C73" s="128"/>
      <c r="D73" s="123"/>
      <c r="E73" s="48"/>
      <c r="F73" s="124"/>
      <c r="G73" s="115"/>
      <c r="H73" s="115"/>
      <c r="I73" s="115"/>
      <c r="J73" s="115"/>
      <c r="K73" s="115"/>
      <c r="L73" s="115"/>
      <c r="M73" s="115"/>
    </row>
    <row r="74" spans="1:13" ht="15.75">
      <c r="A74" s="114"/>
      <c r="B74" s="115"/>
      <c r="C74" s="129"/>
      <c r="D74" s="123"/>
      <c r="E74" s="47"/>
      <c r="F74" s="124"/>
      <c r="G74" s="115"/>
      <c r="H74" s="115"/>
      <c r="I74" s="115"/>
      <c r="J74" s="115"/>
      <c r="K74" s="115"/>
      <c r="L74" s="115"/>
      <c r="M74" s="115"/>
    </row>
    <row r="75" spans="1:13" ht="15.75">
      <c r="A75" s="114"/>
      <c r="B75" s="115"/>
      <c r="C75" s="130"/>
      <c r="D75" s="123"/>
      <c r="E75" s="46"/>
      <c r="F75" s="124"/>
      <c r="G75" s="115"/>
      <c r="H75" s="115"/>
      <c r="I75" s="115"/>
      <c r="J75" s="115"/>
      <c r="K75" s="115"/>
      <c r="L75" s="115"/>
      <c r="M75" s="115"/>
    </row>
    <row r="76" ht="15.75">
      <c r="A76" s="45"/>
    </row>
    <row r="77" ht="15.75">
      <c r="A77" s="44"/>
    </row>
  </sheetData>
  <sheetProtection/>
  <mergeCells count="150">
    <mergeCell ref="A32:M32"/>
    <mergeCell ref="A33:M33"/>
    <mergeCell ref="G13:H13"/>
    <mergeCell ref="G14:H14"/>
    <mergeCell ref="G15:H15"/>
    <mergeCell ref="A16:C16"/>
    <mergeCell ref="A17:C17"/>
    <mergeCell ref="D16:E16"/>
    <mergeCell ref="D17:E17"/>
    <mergeCell ref="G16:H16"/>
    <mergeCell ref="G17:H17"/>
    <mergeCell ref="A13:C13"/>
    <mergeCell ref="A14:C14"/>
    <mergeCell ref="A15:C15"/>
    <mergeCell ref="D13:E13"/>
    <mergeCell ref="D14:E14"/>
    <mergeCell ref="D15:E15"/>
    <mergeCell ref="G10:H11"/>
    <mergeCell ref="A73:A75"/>
    <mergeCell ref="B73:B75"/>
    <mergeCell ref="D73:D75"/>
    <mergeCell ref="A10:C11"/>
    <mergeCell ref="D11:E11"/>
    <mergeCell ref="G70:G72"/>
    <mergeCell ref="H70:H72"/>
    <mergeCell ref="B61:C63"/>
    <mergeCell ref="B64:C66"/>
    <mergeCell ref="L73:L75"/>
    <mergeCell ref="M73:M75"/>
    <mergeCell ref="I70:I72"/>
    <mergeCell ref="J70:J72"/>
    <mergeCell ref="K70:K72"/>
    <mergeCell ref="L70:L72"/>
    <mergeCell ref="M70:M72"/>
    <mergeCell ref="A3:M3"/>
    <mergeCell ref="A4:M4"/>
    <mergeCell ref="A5:M5"/>
    <mergeCell ref="A6:M6"/>
    <mergeCell ref="B49:C51"/>
    <mergeCell ref="B58:C60"/>
    <mergeCell ref="D10:F10"/>
    <mergeCell ref="A12:C12"/>
    <mergeCell ref="D12:E12"/>
    <mergeCell ref="G12:H12"/>
    <mergeCell ref="C67:C69"/>
    <mergeCell ref="C73:C75"/>
    <mergeCell ref="H73:H75"/>
    <mergeCell ref="F73:F75"/>
    <mergeCell ref="G73:G75"/>
    <mergeCell ref="K67:K69"/>
    <mergeCell ref="I73:I75"/>
    <mergeCell ref="J73:J75"/>
    <mergeCell ref="K73:K75"/>
    <mergeCell ref="L67:L69"/>
    <mergeCell ref="M67:M69"/>
    <mergeCell ref="A70:A72"/>
    <mergeCell ref="B70:B72"/>
    <mergeCell ref="C70:C72"/>
    <mergeCell ref="D70:D72"/>
    <mergeCell ref="F70:F72"/>
    <mergeCell ref="I67:I69"/>
    <mergeCell ref="J67:J69"/>
    <mergeCell ref="H67:H69"/>
    <mergeCell ref="F64:F66"/>
    <mergeCell ref="G64:G66"/>
    <mergeCell ref="H64:H66"/>
    <mergeCell ref="I64:I66"/>
    <mergeCell ref="J64:J66"/>
    <mergeCell ref="A67:A69"/>
    <mergeCell ref="B67:B69"/>
    <mergeCell ref="D67:D69"/>
    <mergeCell ref="F67:F69"/>
    <mergeCell ref="G67:G69"/>
    <mergeCell ref="H58:H60"/>
    <mergeCell ref="I58:I60"/>
    <mergeCell ref="J58:J60"/>
    <mergeCell ref="K58:K60"/>
    <mergeCell ref="L64:L66"/>
    <mergeCell ref="M64:M66"/>
    <mergeCell ref="K64:K66"/>
    <mergeCell ref="A64:A66"/>
    <mergeCell ref="D64:D66"/>
    <mergeCell ref="L58:L60"/>
    <mergeCell ref="M58:M60"/>
    <mergeCell ref="A61:A63"/>
    <mergeCell ref="D61:D63"/>
    <mergeCell ref="F61:F63"/>
    <mergeCell ref="G61:G63"/>
    <mergeCell ref="H61:H63"/>
    <mergeCell ref="F58:F60"/>
    <mergeCell ref="L54:L56"/>
    <mergeCell ref="M54:M56"/>
    <mergeCell ref="I61:I63"/>
    <mergeCell ref="J61:J63"/>
    <mergeCell ref="K61:K63"/>
    <mergeCell ref="L61:L63"/>
    <mergeCell ref="M61:M63"/>
    <mergeCell ref="J49:J51"/>
    <mergeCell ref="K49:K51"/>
    <mergeCell ref="B57:C57"/>
    <mergeCell ref="A58:A60"/>
    <mergeCell ref="D58:D60"/>
    <mergeCell ref="H54:H56"/>
    <mergeCell ref="I54:I56"/>
    <mergeCell ref="J54:J56"/>
    <mergeCell ref="K54:K56"/>
    <mergeCell ref="G58:G60"/>
    <mergeCell ref="L49:L51"/>
    <mergeCell ref="M49:M51"/>
    <mergeCell ref="A52:A53"/>
    <mergeCell ref="B52:H53"/>
    <mergeCell ref="M52:M53"/>
    <mergeCell ref="A54:A56"/>
    <mergeCell ref="B54:C56"/>
    <mergeCell ref="D54:D56"/>
    <mergeCell ref="F54:F56"/>
    <mergeCell ref="G54:G56"/>
    <mergeCell ref="K42:K47"/>
    <mergeCell ref="L42:L47"/>
    <mergeCell ref="M42:M47"/>
    <mergeCell ref="B48:C48"/>
    <mergeCell ref="A42:A47"/>
    <mergeCell ref="B42:C47"/>
    <mergeCell ref="D42:D47"/>
    <mergeCell ref="F42:F47"/>
    <mergeCell ref="G42:G47"/>
    <mergeCell ref="H42:H47"/>
    <mergeCell ref="A35:A36"/>
    <mergeCell ref="B35:C36"/>
    <mergeCell ref="A49:A51"/>
    <mergeCell ref="D49:D51"/>
    <mergeCell ref="I42:I47"/>
    <mergeCell ref="J42:J47"/>
    <mergeCell ref="F49:F51"/>
    <mergeCell ref="G49:G51"/>
    <mergeCell ref="H49:H51"/>
    <mergeCell ref="I49:I51"/>
    <mergeCell ref="F35:G35"/>
    <mergeCell ref="I35:L35"/>
    <mergeCell ref="M35:M36"/>
    <mergeCell ref="H35:H36"/>
    <mergeCell ref="E35:E36"/>
    <mergeCell ref="D35:D36"/>
    <mergeCell ref="B37:C37"/>
    <mergeCell ref="A38:A39"/>
    <mergeCell ref="B38:H39"/>
    <mergeCell ref="M38:M39"/>
    <mergeCell ref="A40:A41"/>
    <mergeCell ref="B40:H41"/>
    <mergeCell ref="M40:M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view="pageBreakPreview" zoomScale="85" zoomScaleNormal="120" zoomScaleSheetLayoutView="85" zoomScalePageLayoutView="0" workbookViewId="0" topLeftCell="A1">
      <selection activeCell="K19" sqref="K19:K24"/>
    </sheetView>
  </sheetViews>
  <sheetFormatPr defaultColWidth="9.140625" defaultRowHeight="15"/>
  <cols>
    <col min="1" max="1" width="3.8515625" style="16" customWidth="1"/>
    <col min="2" max="2" width="44.57421875" style="16" customWidth="1"/>
    <col min="3" max="3" width="10.57421875" style="16" customWidth="1"/>
    <col min="4" max="4" width="10.140625" style="16" customWidth="1"/>
    <col min="5" max="5" width="10.8515625" style="15" customWidth="1"/>
    <col min="6" max="6" width="10.140625" style="15" customWidth="1"/>
    <col min="7" max="7" width="10.00390625" style="15" customWidth="1"/>
    <col min="8" max="8" width="28.421875" style="16" customWidth="1"/>
    <col min="9" max="9" width="7.00390625" style="17" customWidth="1"/>
    <col min="10" max="10" width="8.28125" style="17" customWidth="1"/>
    <col min="11" max="11" width="8.28125" style="18" customWidth="1"/>
    <col min="12" max="12" width="32.140625" style="40" customWidth="1"/>
    <col min="13" max="14" width="45.00390625" style="16" customWidth="1"/>
    <col min="15" max="16384" width="9.140625" style="16" customWidth="1"/>
  </cols>
  <sheetData>
    <row r="1" spans="1:13" s="103" customFormat="1" ht="15.75" customHeight="1">
      <c r="A1" s="184" t="s">
        <v>148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02"/>
    </row>
    <row r="2" spans="1:13" s="103" customFormat="1" ht="15" customHeight="1">
      <c r="A2" s="185" t="s">
        <v>89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04"/>
    </row>
    <row r="3" spans="1:12" ht="15.75" customHeight="1">
      <c r="A3" s="186" t="s">
        <v>147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24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8.5" customHeight="1">
      <c r="A5" s="197" t="s">
        <v>55</v>
      </c>
      <c r="B5" s="197" t="s">
        <v>56</v>
      </c>
      <c r="C5" s="197" t="s">
        <v>57</v>
      </c>
      <c r="D5" s="200" t="s">
        <v>58</v>
      </c>
      <c r="E5" s="203" t="s">
        <v>59</v>
      </c>
      <c r="F5" s="203"/>
      <c r="G5" s="203"/>
      <c r="H5" s="203" t="s">
        <v>60</v>
      </c>
      <c r="I5" s="203"/>
      <c r="J5" s="203"/>
      <c r="K5" s="203"/>
      <c r="L5" s="203" t="s">
        <v>61</v>
      </c>
    </row>
    <row r="6" spans="1:12" ht="12.75" customHeight="1">
      <c r="A6" s="198"/>
      <c r="B6" s="198"/>
      <c r="C6" s="198"/>
      <c r="D6" s="201"/>
      <c r="E6" s="208" t="s">
        <v>62</v>
      </c>
      <c r="F6" s="208" t="s">
        <v>9</v>
      </c>
      <c r="G6" s="204" t="s">
        <v>63</v>
      </c>
      <c r="H6" s="203" t="s">
        <v>64</v>
      </c>
      <c r="I6" s="206" t="s">
        <v>11</v>
      </c>
      <c r="J6" s="206" t="s">
        <v>12</v>
      </c>
      <c r="K6" s="204" t="s">
        <v>65</v>
      </c>
      <c r="L6" s="203"/>
    </row>
    <row r="7" spans="1:12" ht="23.25" customHeight="1">
      <c r="A7" s="199"/>
      <c r="B7" s="199"/>
      <c r="C7" s="199"/>
      <c r="D7" s="202"/>
      <c r="E7" s="208"/>
      <c r="F7" s="208"/>
      <c r="G7" s="205"/>
      <c r="H7" s="203"/>
      <c r="I7" s="209"/>
      <c r="J7" s="207"/>
      <c r="K7" s="205"/>
      <c r="L7" s="203"/>
    </row>
    <row r="8" spans="1:12" ht="15.75" customHeight="1">
      <c r="A8" s="3">
        <v>1</v>
      </c>
      <c r="B8" s="22">
        <v>2</v>
      </c>
      <c r="C8" s="22">
        <v>3</v>
      </c>
      <c r="D8" s="23">
        <v>4</v>
      </c>
      <c r="E8" s="2">
        <v>5</v>
      </c>
      <c r="F8" s="2">
        <v>6</v>
      </c>
      <c r="G8" s="3">
        <v>7</v>
      </c>
      <c r="H8" s="2">
        <v>8</v>
      </c>
      <c r="I8" s="3">
        <v>9</v>
      </c>
      <c r="J8" s="3">
        <v>10</v>
      </c>
      <c r="K8" s="3">
        <v>11</v>
      </c>
      <c r="L8" s="2">
        <v>12</v>
      </c>
    </row>
    <row r="9" spans="1:12" ht="42" customHeight="1">
      <c r="A9" s="21"/>
      <c r="B9" s="212" t="s">
        <v>66</v>
      </c>
      <c r="C9" s="213"/>
      <c r="D9" s="213"/>
      <c r="E9" s="213"/>
      <c r="F9" s="213"/>
      <c r="G9" s="214"/>
      <c r="H9" s="98" t="s">
        <v>133</v>
      </c>
      <c r="I9" s="97">
        <v>306</v>
      </c>
      <c r="J9" s="110">
        <v>330</v>
      </c>
      <c r="K9" s="99">
        <f>J9/I9</f>
        <v>1.0784313725490196</v>
      </c>
      <c r="L9" s="150" t="s">
        <v>134</v>
      </c>
    </row>
    <row r="10" spans="1:12" ht="51">
      <c r="A10" s="210"/>
      <c r="B10" s="215"/>
      <c r="C10" s="216"/>
      <c r="D10" s="216"/>
      <c r="E10" s="216"/>
      <c r="F10" s="216"/>
      <c r="G10" s="217"/>
      <c r="H10" s="98" t="s">
        <v>130</v>
      </c>
      <c r="I10" s="97">
        <v>203</v>
      </c>
      <c r="J10" s="110" t="s">
        <v>149</v>
      </c>
      <c r="K10" s="99">
        <f>J10/I10</f>
        <v>1.1182266009852218</v>
      </c>
      <c r="L10" s="151"/>
    </row>
    <row r="11" spans="1:12" ht="51">
      <c r="A11" s="210"/>
      <c r="B11" s="215"/>
      <c r="C11" s="216"/>
      <c r="D11" s="216"/>
      <c r="E11" s="216"/>
      <c r="F11" s="216"/>
      <c r="G11" s="217"/>
      <c r="H11" s="10" t="s">
        <v>131</v>
      </c>
      <c r="I11" s="97">
        <v>19.5</v>
      </c>
      <c r="J11" s="110" t="s">
        <v>150</v>
      </c>
      <c r="K11" s="99">
        <f>J11/I11</f>
        <v>1.0646153846153847</v>
      </c>
      <c r="L11" s="151"/>
    </row>
    <row r="12" spans="1:12" ht="51">
      <c r="A12" s="211"/>
      <c r="B12" s="218"/>
      <c r="C12" s="219"/>
      <c r="D12" s="219"/>
      <c r="E12" s="219"/>
      <c r="F12" s="219"/>
      <c r="G12" s="220"/>
      <c r="H12" s="96" t="s">
        <v>132</v>
      </c>
      <c r="I12" s="98">
        <v>32.5</v>
      </c>
      <c r="J12" s="110" t="s">
        <v>151</v>
      </c>
      <c r="K12" s="99">
        <f>J12/I12</f>
        <v>0.9920000000000001</v>
      </c>
      <c r="L12" s="152"/>
    </row>
    <row r="13" spans="1:12" ht="12.75" customHeight="1">
      <c r="A13" s="150" t="s">
        <v>154</v>
      </c>
      <c r="B13" s="159" t="s">
        <v>157</v>
      </c>
      <c r="C13" s="162" t="s">
        <v>108</v>
      </c>
      <c r="D13" s="24" t="s">
        <v>14</v>
      </c>
      <c r="E13" s="165">
        <f>SUM(E15:E18)</f>
        <v>37441.2</v>
      </c>
      <c r="F13" s="167">
        <f>SUM(F15:F18)</f>
        <v>37441.2</v>
      </c>
      <c r="G13" s="169">
        <f>F13/E13*100%</f>
        <v>1</v>
      </c>
      <c r="H13" s="171" t="s">
        <v>68</v>
      </c>
      <c r="I13" s="150">
        <v>2</v>
      </c>
      <c r="J13" s="153" t="s">
        <v>159</v>
      </c>
      <c r="K13" s="156">
        <f>J13/I13</f>
        <v>1.5</v>
      </c>
      <c r="L13" s="150" t="s">
        <v>158</v>
      </c>
    </row>
    <row r="14" spans="1:12" ht="12.75">
      <c r="A14" s="151"/>
      <c r="B14" s="160"/>
      <c r="C14" s="163"/>
      <c r="D14" s="25" t="s">
        <v>15</v>
      </c>
      <c r="E14" s="166"/>
      <c r="F14" s="168"/>
      <c r="G14" s="170"/>
      <c r="H14" s="171"/>
      <c r="I14" s="151"/>
      <c r="J14" s="154"/>
      <c r="K14" s="157"/>
      <c r="L14" s="151"/>
    </row>
    <row r="15" spans="1:12" ht="12.75">
      <c r="A15" s="151"/>
      <c r="B15" s="160"/>
      <c r="C15" s="163"/>
      <c r="D15" s="6" t="s">
        <v>16</v>
      </c>
      <c r="E15" s="26">
        <f>E21+E27+E33</f>
        <v>37441.2</v>
      </c>
      <c r="F15" s="9">
        <f>F21+F27+F33</f>
        <v>37441.2</v>
      </c>
      <c r="G15" s="27">
        <f>F15/E15*100%</f>
        <v>1</v>
      </c>
      <c r="H15" s="171"/>
      <c r="I15" s="151"/>
      <c r="J15" s="154"/>
      <c r="K15" s="157"/>
      <c r="L15" s="151"/>
    </row>
    <row r="16" spans="1:12" ht="12.75">
      <c r="A16" s="151"/>
      <c r="B16" s="160"/>
      <c r="C16" s="163"/>
      <c r="D16" s="6" t="s">
        <v>17</v>
      </c>
      <c r="E16" s="26"/>
      <c r="F16" s="9"/>
      <c r="G16" s="27"/>
      <c r="H16" s="171"/>
      <c r="I16" s="151"/>
      <c r="J16" s="154"/>
      <c r="K16" s="157"/>
      <c r="L16" s="151"/>
    </row>
    <row r="17" spans="1:12" ht="12.75">
      <c r="A17" s="151"/>
      <c r="B17" s="160"/>
      <c r="C17" s="163"/>
      <c r="D17" s="6" t="s">
        <v>18</v>
      </c>
      <c r="E17" s="26"/>
      <c r="F17" s="9"/>
      <c r="G17" s="27"/>
      <c r="H17" s="171"/>
      <c r="I17" s="151"/>
      <c r="J17" s="154"/>
      <c r="K17" s="157"/>
      <c r="L17" s="151"/>
    </row>
    <row r="18" spans="1:12" ht="12.75">
      <c r="A18" s="152"/>
      <c r="B18" s="161"/>
      <c r="C18" s="164"/>
      <c r="D18" s="6" t="s">
        <v>19</v>
      </c>
      <c r="E18" s="26"/>
      <c r="F18" s="9"/>
      <c r="G18" s="27"/>
      <c r="H18" s="171"/>
      <c r="I18" s="152"/>
      <c r="J18" s="155"/>
      <c r="K18" s="158"/>
      <c r="L18" s="152"/>
    </row>
    <row r="19" spans="1:12" ht="15.75" customHeight="1">
      <c r="A19" s="189" t="s">
        <v>27</v>
      </c>
      <c r="B19" s="178" t="s">
        <v>107</v>
      </c>
      <c r="C19" s="162" t="s">
        <v>108</v>
      </c>
      <c r="D19" s="24" t="s">
        <v>14</v>
      </c>
      <c r="E19" s="165">
        <f>SUM(E21:E24)</f>
        <v>5676.5</v>
      </c>
      <c r="F19" s="167">
        <f>SUM(F21:F24)</f>
        <v>5676.5</v>
      </c>
      <c r="G19" s="169">
        <f>F19/E19*100%</f>
        <v>1</v>
      </c>
      <c r="H19" s="172" t="s">
        <v>153</v>
      </c>
      <c r="I19" s="175">
        <v>2</v>
      </c>
      <c r="J19" s="190">
        <v>1</v>
      </c>
      <c r="K19" s="187">
        <f>J19/I19</f>
        <v>0.5</v>
      </c>
      <c r="L19" s="172" t="s">
        <v>109</v>
      </c>
    </row>
    <row r="20" spans="1:12" ht="15.75" customHeight="1">
      <c r="A20" s="189"/>
      <c r="B20" s="179"/>
      <c r="C20" s="163"/>
      <c r="D20" s="25" t="s">
        <v>15</v>
      </c>
      <c r="E20" s="166"/>
      <c r="F20" s="168"/>
      <c r="G20" s="170"/>
      <c r="H20" s="173"/>
      <c r="I20" s="176"/>
      <c r="J20" s="191"/>
      <c r="K20" s="188"/>
      <c r="L20" s="173"/>
    </row>
    <row r="21" spans="1:12" ht="12.75">
      <c r="A21" s="189"/>
      <c r="B21" s="179"/>
      <c r="C21" s="163"/>
      <c r="D21" s="6" t="s">
        <v>16</v>
      </c>
      <c r="E21" s="26">
        <v>5676.5</v>
      </c>
      <c r="F21" s="9">
        <v>5676.5</v>
      </c>
      <c r="G21" s="27">
        <f>F21/E21*100%</f>
        <v>1</v>
      </c>
      <c r="H21" s="173"/>
      <c r="I21" s="176"/>
      <c r="J21" s="191"/>
      <c r="K21" s="188"/>
      <c r="L21" s="173"/>
    </row>
    <row r="22" spans="1:12" ht="12.75">
      <c r="A22" s="189"/>
      <c r="B22" s="193"/>
      <c r="C22" s="163"/>
      <c r="D22" s="6" t="s">
        <v>17</v>
      </c>
      <c r="E22" s="26"/>
      <c r="F22" s="9"/>
      <c r="G22" s="27"/>
      <c r="H22" s="173"/>
      <c r="I22" s="176"/>
      <c r="J22" s="191"/>
      <c r="K22" s="188"/>
      <c r="L22" s="173"/>
    </row>
    <row r="23" spans="1:12" ht="12.75">
      <c r="A23" s="189"/>
      <c r="B23" s="193"/>
      <c r="C23" s="163"/>
      <c r="D23" s="6" t="s">
        <v>18</v>
      </c>
      <c r="E23" s="26"/>
      <c r="F23" s="9"/>
      <c r="G23" s="27"/>
      <c r="H23" s="173"/>
      <c r="I23" s="176"/>
      <c r="J23" s="191"/>
      <c r="K23" s="188"/>
      <c r="L23" s="173"/>
    </row>
    <row r="24" spans="1:12" ht="12.75">
      <c r="A24" s="189"/>
      <c r="B24" s="194"/>
      <c r="C24" s="164"/>
      <c r="D24" s="6" t="s">
        <v>19</v>
      </c>
      <c r="E24" s="26"/>
      <c r="F24" s="9"/>
      <c r="G24" s="27"/>
      <c r="H24" s="174"/>
      <c r="I24" s="177"/>
      <c r="J24" s="192"/>
      <c r="K24" s="195"/>
      <c r="L24" s="174"/>
    </row>
    <row r="25" spans="1:12" ht="15.75" customHeight="1">
      <c r="A25" s="196" t="s">
        <v>28</v>
      </c>
      <c r="B25" s="178" t="s">
        <v>67</v>
      </c>
      <c r="C25" s="162" t="s">
        <v>110</v>
      </c>
      <c r="D25" s="4" t="s">
        <v>14</v>
      </c>
      <c r="E25" s="165">
        <f>SUM(E27:E30)</f>
        <v>21378.7</v>
      </c>
      <c r="F25" s="167">
        <f>SUM(F27:F30)</f>
        <v>21378.7</v>
      </c>
      <c r="G25" s="169">
        <f>F25/E25*100%</f>
        <v>1</v>
      </c>
      <c r="H25" s="172" t="s">
        <v>68</v>
      </c>
      <c r="I25" s="175">
        <v>1</v>
      </c>
      <c r="J25" s="190">
        <v>1</v>
      </c>
      <c r="K25" s="187">
        <f>J25/I25</f>
        <v>1</v>
      </c>
      <c r="L25" s="172" t="s">
        <v>109</v>
      </c>
    </row>
    <row r="26" spans="1:12" ht="15.75" customHeight="1">
      <c r="A26" s="189"/>
      <c r="B26" s="179"/>
      <c r="C26" s="163"/>
      <c r="D26" s="5" t="s">
        <v>15</v>
      </c>
      <c r="E26" s="166"/>
      <c r="F26" s="168"/>
      <c r="G26" s="170"/>
      <c r="H26" s="173"/>
      <c r="I26" s="176"/>
      <c r="J26" s="191"/>
      <c r="K26" s="188"/>
      <c r="L26" s="173"/>
    </row>
    <row r="27" spans="1:12" ht="15.75" customHeight="1">
      <c r="A27" s="189"/>
      <c r="B27" s="179"/>
      <c r="C27" s="163"/>
      <c r="D27" s="6" t="s">
        <v>16</v>
      </c>
      <c r="E27" s="9">
        <v>21378.7</v>
      </c>
      <c r="F27" s="9">
        <v>21378.7</v>
      </c>
      <c r="G27" s="7">
        <f>F27/E27*100%</f>
        <v>1</v>
      </c>
      <c r="H27" s="173"/>
      <c r="I27" s="176"/>
      <c r="J27" s="191"/>
      <c r="K27" s="188"/>
      <c r="L27" s="173"/>
    </row>
    <row r="28" spans="1:12" ht="15.75" customHeight="1">
      <c r="A28" s="189"/>
      <c r="B28" s="193"/>
      <c r="C28" s="163"/>
      <c r="D28" s="6" t="s">
        <v>17</v>
      </c>
      <c r="E28" s="9"/>
      <c r="F28" s="9"/>
      <c r="G28" s="7"/>
      <c r="H28" s="173"/>
      <c r="I28" s="176"/>
      <c r="J28" s="191"/>
      <c r="K28" s="188"/>
      <c r="L28" s="173"/>
    </row>
    <row r="29" spans="1:12" ht="15.75" customHeight="1">
      <c r="A29" s="189"/>
      <c r="B29" s="193"/>
      <c r="C29" s="163"/>
      <c r="D29" s="6" t="s">
        <v>18</v>
      </c>
      <c r="E29" s="9"/>
      <c r="F29" s="9"/>
      <c r="G29" s="7"/>
      <c r="H29" s="173"/>
      <c r="I29" s="176"/>
      <c r="J29" s="191"/>
      <c r="K29" s="188"/>
      <c r="L29" s="173"/>
    </row>
    <row r="30" spans="1:12" ht="12.75">
      <c r="A30" s="189"/>
      <c r="B30" s="194"/>
      <c r="C30" s="164"/>
      <c r="D30" s="6" t="s">
        <v>19</v>
      </c>
      <c r="E30" s="9"/>
      <c r="F30" s="9"/>
      <c r="G30" s="7"/>
      <c r="H30" s="174"/>
      <c r="I30" s="177"/>
      <c r="J30" s="192"/>
      <c r="K30" s="195"/>
      <c r="L30" s="174"/>
    </row>
    <row r="31" spans="1:12" ht="15.75" customHeight="1">
      <c r="A31" s="189" t="s">
        <v>33</v>
      </c>
      <c r="B31" s="178" t="s">
        <v>145</v>
      </c>
      <c r="C31" s="181" t="s">
        <v>152</v>
      </c>
      <c r="D31" s="4" t="s">
        <v>14</v>
      </c>
      <c r="E31" s="165">
        <f>SUM(E33:E36)</f>
        <v>10386</v>
      </c>
      <c r="F31" s="167">
        <f>SUM(F33:F36)</f>
        <v>10386</v>
      </c>
      <c r="G31" s="169">
        <f>F31/E31*100%</f>
        <v>1</v>
      </c>
      <c r="H31" s="172" t="s">
        <v>68</v>
      </c>
      <c r="I31" s="175">
        <v>1</v>
      </c>
      <c r="J31" s="190">
        <f>I31*G33</f>
        <v>1</v>
      </c>
      <c r="K31" s="187">
        <f>J31/I31</f>
        <v>1</v>
      </c>
      <c r="L31" s="172" t="s">
        <v>109</v>
      </c>
    </row>
    <row r="32" spans="1:12" ht="15.75" customHeight="1">
      <c r="A32" s="189"/>
      <c r="B32" s="179"/>
      <c r="C32" s="182"/>
      <c r="D32" s="5" t="s">
        <v>15</v>
      </c>
      <c r="E32" s="166"/>
      <c r="F32" s="168"/>
      <c r="G32" s="170"/>
      <c r="H32" s="173"/>
      <c r="I32" s="176"/>
      <c r="J32" s="191"/>
      <c r="K32" s="188"/>
      <c r="L32" s="173"/>
    </row>
    <row r="33" spans="1:12" ht="15.75" customHeight="1">
      <c r="A33" s="189"/>
      <c r="B33" s="179"/>
      <c r="C33" s="182"/>
      <c r="D33" s="6" t="s">
        <v>16</v>
      </c>
      <c r="E33" s="9">
        <v>10386</v>
      </c>
      <c r="F33" s="9">
        <v>10386</v>
      </c>
      <c r="G33" s="7">
        <f>F33/E33*100%</f>
        <v>1</v>
      </c>
      <c r="H33" s="173"/>
      <c r="I33" s="176"/>
      <c r="J33" s="191"/>
      <c r="K33" s="188"/>
      <c r="L33" s="173"/>
    </row>
    <row r="34" spans="1:12" ht="15.75" customHeight="1">
      <c r="A34" s="189"/>
      <c r="B34" s="193"/>
      <c r="C34" s="182"/>
      <c r="D34" s="6" t="s">
        <v>17</v>
      </c>
      <c r="E34" s="9"/>
      <c r="F34" s="9"/>
      <c r="G34" s="7"/>
      <c r="H34" s="173"/>
      <c r="I34" s="176"/>
      <c r="J34" s="191"/>
      <c r="K34" s="188"/>
      <c r="L34" s="173"/>
    </row>
    <row r="35" spans="1:12" ht="15.75" customHeight="1">
      <c r="A35" s="189"/>
      <c r="B35" s="193"/>
      <c r="C35" s="182"/>
      <c r="D35" s="6" t="s">
        <v>18</v>
      </c>
      <c r="E35" s="9"/>
      <c r="F35" s="9"/>
      <c r="G35" s="7"/>
      <c r="H35" s="173"/>
      <c r="I35" s="176"/>
      <c r="J35" s="191"/>
      <c r="K35" s="188"/>
      <c r="L35" s="173"/>
    </row>
    <row r="36" spans="1:12" ht="12.75">
      <c r="A36" s="189"/>
      <c r="B36" s="194"/>
      <c r="C36" s="183"/>
      <c r="D36" s="6" t="s">
        <v>19</v>
      </c>
      <c r="E36" s="9"/>
      <c r="F36" s="9"/>
      <c r="G36" s="7"/>
      <c r="H36" s="174"/>
      <c r="I36" s="177"/>
      <c r="J36" s="192"/>
      <c r="K36" s="195"/>
      <c r="L36" s="174"/>
    </row>
    <row r="37" spans="1:12" ht="12.75" customHeight="1" hidden="1">
      <c r="A37" s="175" t="s">
        <v>112</v>
      </c>
      <c r="B37" s="178" t="s">
        <v>113</v>
      </c>
      <c r="C37" s="181" t="s">
        <v>111</v>
      </c>
      <c r="D37" s="4" t="s">
        <v>14</v>
      </c>
      <c r="E37" s="165">
        <f>SUM(E39:E42)</f>
        <v>0</v>
      </c>
      <c r="F37" s="167">
        <f>SUM(F39:F42)</f>
        <v>0</v>
      </c>
      <c r="G37" s="169" t="e">
        <f>F37/E37*100%</f>
        <v>#DIV/0!</v>
      </c>
      <c r="H37" s="172" t="s">
        <v>68</v>
      </c>
      <c r="I37" s="172">
        <v>0</v>
      </c>
      <c r="J37" s="190" t="e">
        <f>I37*G39</f>
        <v>#DIV/0!</v>
      </c>
      <c r="K37" s="187" t="e">
        <f>J37/I37</f>
        <v>#DIV/0!</v>
      </c>
      <c r="L37" s="172" t="s">
        <v>114</v>
      </c>
    </row>
    <row r="38" spans="1:12" ht="12.75" customHeight="1" hidden="1">
      <c r="A38" s="176"/>
      <c r="B38" s="179"/>
      <c r="C38" s="182"/>
      <c r="D38" s="5" t="s">
        <v>15</v>
      </c>
      <c r="E38" s="166"/>
      <c r="F38" s="168"/>
      <c r="G38" s="170"/>
      <c r="H38" s="173"/>
      <c r="I38" s="173"/>
      <c r="J38" s="191"/>
      <c r="K38" s="188"/>
      <c r="L38" s="173"/>
    </row>
    <row r="39" spans="1:12" ht="12.75" customHeight="1" hidden="1">
      <c r="A39" s="176"/>
      <c r="B39" s="179"/>
      <c r="C39" s="182"/>
      <c r="D39" s="6" t="s">
        <v>16</v>
      </c>
      <c r="E39" s="9"/>
      <c r="F39" s="9"/>
      <c r="G39" s="7" t="e">
        <f>F39/E39*100%</f>
        <v>#DIV/0!</v>
      </c>
      <c r="H39" s="173"/>
      <c r="I39" s="173"/>
      <c r="J39" s="191"/>
      <c r="K39" s="188"/>
      <c r="L39" s="173"/>
    </row>
    <row r="40" spans="1:12" ht="12.75" customHeight="1" hidden="1">
      <c r="A40" s="176"/>
      <c r="B40" s="179"/>
      <c r="C40" s="182"/>
      <c r="D40" s="6" t="s">
        <v>17</v>
      </c>
      <c r="E40" s="9"/>
      <c r="F40" s="9"/>
      <c r="G40" s="7"/>
      <c r="H40" s="173"/>
      <c r="I40" s="173"/>
      <c r="J40" s="191"/>
      <c r="K40" s="188"/>
      <c r="L40" s="173"/>
    </row>
    <row r="41" spans="1:12" ht="12.75" customHeight="1" hidden="1">
      <c r="A41" s="176"/>
      <c r="B41" s="179"/>
      <c r="C41" s="182"/>
      <c r="D41" s="6" t="s">
        <v>18</v>
      </c>
      <c r="E41" s="9"/>
      <c r="F41" s="9"/>
      <c r="G41" s="7"/>
      <c r="H41" s="173"/>
      <c r="I41" s="173"/>
      <c r="J41" s="191"/>
      <c r="K41" s="188"/>
      <c r="L41" s="173"/>
    </row>
    <row r="42" spans="1:12" ht="12.75" customHeight="1" hidden="1">
      <c r="A42" s="177"/>
      <c r="B42" s="180"/>
      <c r="C42" s="183"/>
      <c r="D42" s="6" t="s">
        <v>19</v>
      </c>
      <c r="E42" s="9"/>
      <c r="F42" s="9"/>
      <c r="G42" s="7"/>
      <c r="H42" s="173"/>
      <c r="I42" s="173"/>
      <c r="J42" s="192"/>
      <c r="K42" s="188"/>
      <c r="L42" s="174"/>
    </row>
    <row r="43" spans="1:12" ht="12.75" customHeight="1" hidden="1">
      <c r="A43" s="175" t="s">
        <v>115</v>
      </c>
      <c r="B43" s="178" t="s">
        <v>116</v>
      </c>
      <c r="C43" s="172" t="s">
        <v>117</v>
      </c>
      <c r="D43" s="4" t="s">
        <v>14</v>
      </c>
      <c r="E43" s="165">
        <f>SUM(E45:E48)</f>
        <v>0</v>
      </c>
      <c r="F43" s="165">
        <f>SUM(F45:F48)</f>
        <v>0</v>
      </c>
      <c r="G43" s="169" t="e">
        <f>F43/E43*100%</f>
        <v>#DIV/0!</v>
      </c>
      <c r="H43" s="172" t="s">
        <v>68</v>
      </c>
      <c r="I43" s="172">
        <v>0</v>
      </c>
      <c r="J43" s="190" t="e">
        <f>I43*G45</f>
        <v>#DIV/0!</v>
      </c>
      <c r="K43" s="187" t="e">
        <f>J43/I43</f>
        <v>#DIV/0!</v>
      </c>
      <c r="L43" s="172" t="s">
        <v>114</v>
      </c>
    </row>
    <row r="44" spans="1:12" ht="12.75" customHeight="1" hidden="1">
      <c r="A44" s="176"/>
      <c r="B44" s="179"/>
      <c r="C44" s="173"/>
      <c r="D44" s="5" t="s">
        <v>15</v>
      </c>
      <c r="E44" s="166"/>
      <c r="F44" s="166"/>
      <c r="G44" s="170"/>
      <c r="H44" s="173"/>
      <c r="I44" s="173"/>
      <c r="J44" s="191"/>
      <c r="K44" s="188"/>
      <c r="L44" s="173"/>
    </row>
    <row r="45" spans="1:12" ht="12.75" customHeight="1" hidden="1">
      <c r="A45" s="176"/>
      <c r="B45" s="179"/>
      <c r="C45" s="173"/>
      <c r="D45" s="6" t="s">
        <v>16</v>
      </c>
      <c r="E45" s="9"/>
      <c r="F45" s="9"/>
      <c r="G45" s="7" t="e">
        <f>F45/E45*100%</f>
        <v>#DIV/0!</v>
      </c>
      <c r="H45" s="173"/>
      <c r="I45" s="173"/>
      <c r="J45" s="191"/>
      <c r="K45" s="188"/>
      <c r="L45" s="173"/>
    </row>
    <row r="46" spans="1:12" ht="12.75" customHeight="1" hidden="1">
      <c r="A46" s="176"/>
      <c r="B46" s="179"/>
      <c r="C46" s="173"/>
      <c r="D46" s="6" t="s">
        <v>17</v>
      </c>
      <c r="E46" s="9"/>
      <c r="F46" s="9"/>
      <c r="G46" s="7"/>
      <c r="H46" s="173"/>
      <c r="I46" s="173"/>
      <c r="J46" s="191"/>
      <c r="K46" s="188"/>
      <c r="L46" s="173"/>
    </row>
    <row r="47" spans="1:12" ht="12.75" customHeight="1" hidden="1">
      <c r="A47" s="176"/>
      <c r="B47" s="179"/>
      <c r="C47" s="173"/>
      <c r="D47" s="6" t="s">
        <v>18</v>
      </c>
      <c r="E47" s="9"/>
      <c r="F47" s="9"/>
      <c r="G47" s="7"/>
      <c r="H47" s="173"/>
      <c r="I47" s="173"/>
      <c r="J47" s="191"/>
      <c r="K47" s="188"/>
      <c r="L47" s="173"/>
    </row>
    <row r="48" spans="1:12" ht="12.75" customHeight="1" hidden="1">
      <c r="A48" s="177"/>
      <c r="B48" s="180"/>
      <c r="C48" s="174"/>
      <c r="D48" s="6" t="s">
        <v>19</v>
      </c>
      <c r="E48" s="9"/>
      <c r="F48" s="9"/>
      <c r="G48" s="7"/>
      <c r="H48" s="174"/>
      <c r="I48" s="174"/>
      <c r="J48" s="192"/>
      <c r="K48" s="195"/>
      <c r="L48" s="174"/>
    </row>
    <row r="49" spans="1:12" ht="12.75" customHeight="1" hidden="1">
      <c r="A49" s="175" t="s">
        <v>118</v>
      </c>
      <c r="B49" s="178" t="s">
        <v>119</v>
      </c>
      <c r="C49" s="172" t="s">
        <v>117</v>
      </c>
      <c r="D49" s="4" t="s">
        <v>14</v>
      </c>
      <c r="E49" s="165">
        <f>SUM(E51:E54)</f>
        <v>0</v>
      </c>
      <c r="F49" s="165">
        <f>SUM(F51:F54)</f>
        <v>0</v>
      </c>
      <c r="G49" s="169" t="e">
        <f>F49/E49*100%</f>
        <v>#DIV/0!</v>
      </c>
      <c r="H49" s="172" t="s">
        <v>68</v>
      </c>
      <c r="I49" s="172">
        <v>0</v>
      </c>
      <c r="J49" s="190" t="e">
        <f>I49*G51</f>
        <v>#DIV/0!</v>
      </c>
      <c r="K49" s="187" t="e">
        <f>J49/I49</f>
        <v>#DIV/0!</v>
      </c>
      <c r="L49" s="172" t="s">
        <v>114</v>
      </c>
    </row>
    <row r="50" spans="1:12" ht="12.75" customHeight="1" hidden="1">
      <c r="A50" s="176"/>
      <c r="B50" s="179"/>
      <c r="C50" s="173"/>
      <c r="D50" s="5" t="s">
        <v>15</v>
      </c>
      <c r="E50" s="166"/>
      <c r="F50" s="166"/>
      <c r="G50" s="170"/>
      <c r="H50" s="173"/>
      <c r="I50" s="173"/>
      <c r="J50" s="191"/>
      <c r="K50" s="188"/>
      <c r="L50" s="173"/>
    </row>
    <row r="51" spans="1:12" ht="12.75" customHeight="1" hidden="1">
      <c r="A51" s="176"/>
      <c r="B51" s="179"/>
      <c r="C51" s="173"/>
      <c r="D51" s="6" t="s">
        <v>16</v>
      </c>
      <c r="E51" s="9"/>
      <c r="F51" s="9"/>
      <c r="G51" s="7" t="e">
        <f>F51/E51*100%</f>
        <v>#DIV/0!</v>
      </c>
      <c r="H51" s="173"/>
      <c r="I51" s="173"/>
      <c r="J51" s="191"/>
      <c r="K51" s="188"/>
      <c r="L51" s="173"/>
    </row>
    <row r="52" spans="1:12" ht="12.75" customHeight="1" hidden="1">
      <c r="A52" s="176"/>
      <c r="B52" s="179"/>
      <c r="C52" s="173"/>
      <c r="D52" s="6" t="s">
        <v>17</v>
      </c>
      <c r="E52" s="9"/>
      <c r="F52" s="9"/>
      <c r="G52" s="7"/>
      <c r="H52" s="173"/>
      <c r="I52" s="173"/>
      <c r="J52" s="191"/>
      <c r="K52" s="188"/>
      <c r="L52" s="173"/>
    </row>
    <row r="53" spans="1:12" ht="12.75" customHeight="1" hidden="1">
      <c r="A53" s="176"/>
      <c r="B53" s="179"/>
      <c r="C53" s="173"/>
      <c r="D53" s="6" t="s">
        <v>18</v>
      </c>
      <c r="E53" s="9"/>
      <c r="F53" s="9"/>
      <c r="G53" s="7"/>
      <c r="H53" s="173"/>
      <c r="I53" s="173"/>
      <c r="J53" s="191"/>
      <c r="K53" s="188"/>
      <c r="L53" s="173"/>
    </row>
    <row r="54" spans="1:12" ht="12.75" customHeight="1" hidden="1">
      <c r="A54" s="177"/>
      <c r="B54" s="180"/>
      <c r="C54" s="174"/>
      <c r="D54" s="6" t="s">
        <v>19</v>
      </c>
      <c r="E54" s="9"/>
      <c r="F54" s="9"/>
      <c r="G54" s="7"/>
      <c r="H54" s="174"/>
      <c r="I54" s="174"/>
      <c r="J54" s="192"/>
      <c r="K54" s="195"/>
      <c r="L54" s="174"/>
    </row>
    <row r="55" spans="1:12" ht="15" customHeight="1">
      <c r="A55" s="189" t="s">
        <v>120</v>
      </c>
      <c r="B55" s="178" t="s">
        <v>121</v>
      </c>
      <c r="C55" s="172" t="s">
        <v>122</v>
      </c>
      <c r="D55" s="4" t="s">
        <v>14</v>
      </c>
      <c r="E55" s="165">
        <f>SUM(E57:E60)</f>
        <v>186.4</v>
      </c>
      <c r="F55" s="167">
        <f>SUM(F57:F60)</f>
        <v>186.4</v>
      </c>
      <c r="G55" s="169">
        <f>F55/E55*100%</f>
        <v>1</v>
      </c>
      <c r="H55" s="173" t="s">
        <v>123</v>
      </c>
      <c r="I55" s="176">
        <v>2</v>
      </c>
      <c r="J55" s="191">
        <f>I55*G57</f>
        <v>2</v>
      </c>
      <c r="K55" s="221">
        <f>J55/I55*100</f>
        <v>100</v>
      </c>
      <c r="L55" s="173" t="s">
        <v>109</v>
      </c>
    </row>
    <row r="56" spans="1:12" ht="12.75">
      <c r="A56" s="189"/>
      <c r="B56" s="179"/>
      <c r="C56" s="173"/>
      <c r="D56" s="5" t="s">
        <v>15</v>
      </c>
      <c r="E56" s="166"/>
      <c r="F56" s="168"/>
      <c r="G56" s="170"/>
      <c r="H56" s="173"/>
      <c r="I56" s="176"/>
      <c r="J56" s="191"/>
      <c r="K56" s="221"/>
      <c r="L56" s="173"/>
    </row>
    <row r="57" spans="1:12" ht="19.5" customHeight="1">
      <c r="A57" s="189"/>
      <c r="B57" s="179"/>
      <c r="C57" s="173"/>
      <c r="D57" s="6" t="s">
        <v>16</v>
      </c>
      <c r="E57" s="9">
        <v>186.4</v>
      </c>
      <c r="F57" s="105">
        <v>186.4</v>
      </c>
      <c r="G57" s="7">
        <f>F57/E57*100%</f>
        <v>1</v>
      </c>
      <c r="H57" s="173"/>
      <c r="I57" s="176"/>
      <c r="J57" s="191"/>
      <c r="K57" s="221"/>
      <c r="L57" s="173"/>
    </row>
    <row r="58" spans="1:12" ht="12.75" customHeight="1">
      <c r="A58" s="189"/>
      <c r="B58" s="193"/>
      <c r="C58" s="173"/>
      <c r="D58" s="6" t="s">
        <v>17</v>
      </c>
      <c r="E58" s="9"/>
      <c r="F58" s="9"/>
      <c r="G58" s="7"/>
      <c r="H58" s="173"/>
      <c r="I58" s="176"/>
      <c r="J58" s="191"/>
      <c r="K58" s="221"/>
      <c r="L58" s="173"/>
    </row>
    <row r="59" spans="1:12" ht="24.75" customHeight="1">
      <c r="A59" s="189"/>
      <c r="B59" s="193"/>
      <c r="C59" s="173"/>
      <c r="D59" s="6" t="s">
        <v>18</v>
      </c>
      <c r="E59" s="9"/>
      <c r="F59" s="9"/>
      <c r="G59" s="7"/>
      <c r="H59" s="173"/>
      <c r="I59" s="176"/>
      <c r="J59" s="191"/>
      <c r="K59" s="221"/>
      <c r="L59" s="173"/>
    </row>
    <row r="60" spans="1:12" ht="30.75" customHeight="1">
      <c r="A60" s="189"/>
      <c r="B60" s="194"/>
      <c r="C60" s="174"/>
      <c r="D60" s="6" t="s">
        <v>19</v>
      </c>
      <c r="E60" s="9"/>
      <c r="F60" s="9"/>
      <c r="G60" s="7"/>
      <c r="H60" s="174"/>
      <c r="I60" s="177"/>
      <c r="J60" s="192"/>
      <c r="K60" s="222"/>
      <c r="L60" s="174"/>
    </row>
    <row r="61" spans="1:12" ht="12.75">
      <c r="A61" s="189" t="s">
        <v>69</v>
      </c>
      <c r="B61" s="223" t="s">
        <v>102</v>
      </c>
      <c r="C61" s="162" t="s">
        <v>124</v>
      </c>
      <c r="D61" s="4" t="s">
        <v>14</v>
      </c>
      <c r="E61" s="165">
        <f>SUM(E63:E66)</f>
        <v>150</v>
      </c>
      <c r="F61" s="167">
        <v>150</v>
      </c>
      <c r="G61" s="169">
        <f>F61/E61*100%</f>
        <v>1</v>
      </c>
      <c r="H61" s="172" t="s">
        <v>70</v>
      </c>
      <c r="I61" s="175">
        <v>2</v>
      </c>
      <c r="J61" s="190">
        <v>2</v>
      </c>
      <c r="K61" s="227">
        <f>J61/I61*100</f>
        <v>100</v>
      </c>
      <c r="L61" s="172" t="s">
        <v>125</v>
      </c>
    </row>
    <row r="62" spans="1:12" ht="12.75">
      <c r="A62" s="189"/>
      <c r="B62" s="224"/>
      <c r="C62" s="163"/>
      <c r="D62" s="5" t="s">
        <v>15</v>
      </c>
      <c r="E62" s="166"/>
      <c r="F62" s="168"/>
      <c r="G62" s="170"/>
      <c r="H62" s="173"/>
      <c r="I62" s="176"/>
      <c r="J62" s="191"/>
      <c r="K62" s="221"/>
      <c r="L62" s="173"/>
    </row>
    <row r="63" spans="1:12" ht="19.5" customHeight="1">
      <c r="A63" s="189"/>
      <c r="B63" s="224"/>
      <c r="C63" s="163"/>
      <c r="D63" s="6" t="s">
        <v>16</v>
      </c>
      <c r="E63" s="9">
        <v>150</v>
      </c>
      <c r="F63" s="9">
        <v>150</v>
      </c>
      <c r="G63" s="7">
        <f>F63/E63*100%</f>
        <v>1</v>
      </c>
      <c r="H63" s="173"/>
      <c r="I63" s="176"/>
      <c r="J63" s="191"/>
      <c r="K63" s="221"/>
      <c r="L63" s="173"/>
    </row>
    <row r="64" spans="1:12" ht="12.75">
      <c r="A64" s="189"/>
      <c r="B64" s="225"/>
      <c r="C64" s="163"/>
      <c r="D64" s="6" t="s">
        <v>17</v>
      </c>
      <c r="E64" s="9"/>
      <c r="F64" s="9"/>
      <c r="G64" s="7"/>
      <c r="H64" s="173"/>
      <c r="I64" s="176"/>
      <c r="J64" s="191"/>
      <c r="K64" s="221"/>
      <c r="L64" s="173"/>
    </row>
    <row r="65" spans="1:12" ht="11.25" customHeight="1">
      <c r="A65" s="189"/>
      <c r="B65" s="225"/>
      <c r="C65" s="163"/>
      <c r="D65" s="6" t="s">
        <v>18</v>
      </c>
      <c r="E65" s="9"/>
      <c r="F65" s="9"/>
      <c r="G65" s="7"/>
      <c r="H65" s="173"/>
      <c r="I65" s="176"/>
      <c r="J65" s="191"/>
      <c r="K65" s="221"/>
      <c r="L65" s="173"/>
    </row>
    <row r="66" spans="1:12" ht="11.25" customHeight="1">
      <c r="A66" s="189"/>
      <c r="B66" s="226"/>
      <c r="C66" s="164"/>
      <c r="D66" s="6" t="s">
        <v>19</v>
      </c>
      <c r="E66" s="9"/>
      <c r="F66" s="9"/>
      <c r="G66" s="7"/>
      <c r="H66" s="174"/>
      <c r="I66" s="177"/>
      <c r="J66" s="192"/>
      <c r="K66" s="222"/>
      <c r="L66" s="174"/>
    </row>
    <row r="67" spans="1:12" ht="12.75" hidden="1">
      <c r="A67" s="237" t="s">
        <v>126</v>
      </c>
      <c r="B67" s="223" t="s">
        <v>127</v>
      </c>
      <c r="C67" s="181">
        <v>2014</v>
      </c>
      <c r="D67" s="4" t="s">
        <v>14</v>
      </c>
      <c r="E67" s="165">
        <f>SUM(E69:E72)</f>
        <v>0</v>
      </c>
      <c r="F67" s="167">
        <f>SUM(F69:F72)</f>
        <v>0</v>
      </c>
      <c r="G67" s="169" t="e">
        <f>F67/E67*100%</f>
        <v>#DIV/0!</v>
      </c>
      <c r="H67" s="172" t="s">
        <v>68</v>
      </c>
      <c r="I67" s="175">
        <v>0</v>
      </c>
      <c r="J67" s="190" t="e">
        <f>I67*G69</f>
        <v>#DIV/0!</v>
      </c>
      <c r="K67" s="227" t="e">
        <f>J67/I67*100</f>
        <v>#DIV/0!</v>
      </c>
      <c r="L67" s="172" t="s">
        <v>128</v>
      </c>
    </row>
    <row r="68" spans="1:12" ht="12.75" hidden="1">
      <c r="A68" s="189"/>
      <c r="B68" s="224"/>
      <c r="C68" s="182"/>
      <c r="D68" s="5" t="s">
        <v>15</v>
      </c>
      <c r="E68" s="166"/>
      <c r="F68" s="168"/>
      <c r="G68" s="170"/>
      <c r="H68" s="173"/>
      <c r="I68" s="176"/>
      <c r="J68" s="191"/>
      <c r="K68" s="221"/>
      <c r="L68" s="173"/>
    </row>
    <row r="69" spans="1:12" ht="12.75" hidden="1">
      <c r="A69" s="189"/>
      <c r="B69" s="224"/>
      <c r="C69" s="182"/>
      <c r="D69" s="6" t="s">
        <v>16</v>
      </c>
      <c r="E69" s="9">
        <v>0</v>
      </c>
      <c r="F69" s="9"/>
      <c r="G69" s="7" t="e">
        <f>F69/E69*100%</f>
        <v>#DIV/0!</v>
      </c>
      <c r="H69" s="173"/>
      <c r="I69" s="176"/>
      <c r="J69" s="191"/>
      <c r="K69" s="221"/>
      <c r="L69" s="173"/>
    </row>
    <row r="70" spans="1:12" ht="12.75" hidden="1">
      <c r="A70" s="189"/>
      <c r="B70" s="225"/>
      <c r="C70" s="182"/>
      <c r="D70" s="6" t="s">
        <v>17</v>
      </c>
      <c r="E70" s="9"/>
      <c r="F70" s="9"/>
      <c r="G70" s="7"/>
      <c r="H70" s="173"/>
      <c r="I70" s="176"/>
      <c r="J70" s="191"/>
      <c r="K70" s="221"/>
      <c r="L70" s="173"/>
    </row>
    <row r="71" spans="1:12" ht="12.75" hidden="1">
      <c r="A71" s="189"/>
      <c r="B71" s="225"/>
      <c r="C71" s="182"/>
      <c r="D71" s="6" t="s">
        <v>18</v>
      </c>
      <c r="E71" s="9"/>
      <c r="F71" s="9"/>
      <c r="G71" s="7"/>
      <c r="H71" s="173"/>
      <c r="I71" s="176"/>
      <c r="J71" s="191"/>
      <c r="K71" s="221"/>
      <c r="L71" s="173"/>
    </row>
    <row r="72" spans="1:12" ht="12.75" hidden="1">
      <c r="A72" s="189"/>
      <c r="B72" s="226"/>
      <c r="C72" s="183"/>
      <c r="D72" s="6" t="s">
        <v>19</v>
      </c>
      <c r="E72" s="9"/>
      <c r="F72" s="9"/>
      <c r="G72" s="7"/>
      <c r="H72" s="174"/>
      <c r="I72" s="177"/>
      <c r="J72" s="192"/>
      <c r="K72" s="222"/>
      <c r="L72" s="174"/>
    </row>
    <row r="73" spans="1:12" ht="15.75" customHeight="1">
      <c r="A73" s="228" t="s">
        <v>71</v>
      </c>
      <c r="B73" s="229"/>
      <c r="C73" s="230"/>
      <c r="D73" s="4" t="s">
        <v>14</v>
      </c>
      <c r="E73" s="165">
        <f>E19+E25+E31+E37+E55+E61+E67</f>
        <v>37777.6</v>
      </c>
      <c r="F73" s="165">
        <f>F19+F25+F31+F37+F55+F61+F67</f>
        <v>37777.6</v>
      </c>
      <c r="G73" s="169">
        <f>F73/E73*100%</f>
        <v>1</v>
      </c>
      <c r="H73" s="8"/>
      <c r="I73" s="8"/>
      <c r="J73" s="8"/>
      <c r="K73" s="8"/>
      <c r="L73" s="10"/>
    </row>
    <row r="74" spans="1:12" ht="15.75" customHeight="1">
      <c r="A74" s="231"/>
      <c r="B74" s="232"/>
      <c r="C74" s="233"/>
      <c r="D74" s="5" t="s">
        <v>15</v>
      </c>
      <c r="E74" s="166"/>
      <c r="F74" s="166"/>
      <c r="G74" s="170"/>
      <c r="H74" s="8"/>
      <c r="I74" s="8"/>
      <c r="J74" s="8"/>
      <c r="K74" s="8"/>
      <c r="L74" s="10"/>
    </row>
    <row r="75" spans="1:12" ht="15.75" customHeight="1">
      <c r="A75" s="231"/>
      <c r="B75" s="232"/>
      <c r="C75" s="233"/>
      <c r="D75" s="6" t="s">
        <v>16</v>
      </c>
      <c r="E75" s="9">
        <f>E21+E27+E33+E39+E57+E63+E69</f>
        <v>37777.6</v>
      </c>
      <c r="F75" s="9">
        <f>F21+F27+F33+F39+F57+F63+F69</f>
        <v>37777.6</v>
      </c>
      <c r="G75" s="27">
        <f>F75/E75*100%</f>
        <v>1</v>
      </c>
      <c r="H75" s="8"/>
      <c r="I75" s="8"/>
      <c r="J75" s="8"/>
      <c r="K75" s="8"/>
      <c r="L75" s="10"/>
    </row>
    <row r="76" spans="1:12" ht="15.75" customHeight="1">
      <c r="A76" s="231"/>
      <c r="B76" s="232"/>
      <c r="C76" s="233"/>
      <c r="D76" s="6" t="s">
        <v>17</v>
      </c>
      <c r="E76" s="9">
        <f>E22+E28+E34+E40+E58+E64+E70</f>
        <v>0</v>
      </c>
      <c r="F76" s="9">
        <f>F22+F28+F34+F40+F58+F64+F70</f>
        <v>0</v>
      </c>
      <c r="G76" s="27">
        <v>0</v>
      </c>
      <c r="H76" s="8"/>
      <c r="I76" s="8"/>
      <c r="J76" s="8"/>
      <c r="K76" s="8"/>
      <c r="L76" s="10"/>
    </row>
    <row r="77" spans="1:12" ht="15.75" customHeight="1">
      <c r="A77" s="231"/>
      <c r="B77" s="232"/>
      <c r="C77" s="233"/>
      <c r="D77" s="6" t="s">
        <v>18</v>
      </c>
      <c r="E77" s="9"/>
      <c r="F77" s="9"/>
      <c r="G77" s="27"/>
      <c r="H77" s="8"/>
      <c r="I77" s="8"/>
      <c r="J77" s="8"/>
      <c r="K77" s="8"/>
      <c r="L77" s="10"/>
    </row>
    <row r="78" spans="1:12" ht="15.75" customHeight="1">
      <c r="A78" s="234"/>
      <c r="B78" s="235"/>
      <c r="C78" s="236"/>
      <c r="D78" s="6" t="s">
        <v>19</v>
      </c>
      <c r="E78" s="9"/>
      <c r="F78" s="9"/>
      <c r="G78" s="27"/>
      <c r="H78" s="8"/>
      <c r="I78" s="8"/>
      <c r="J78" s="8"/>
      <c r="K78" s="8"/>
      <c r="L78" s="10"/>
    </row>
    <row r="79" spans="1:12" s="34" customFormat="1" ht="14.25" customHeight="1">
      <c r="A79" s="241" t="s">
        <v>72</v>
      </c>
      <c r="B79" s="241"/>
      <c r="C79" s="241"/>
      <c r="D79" s="28"/>
      <c r="E79" s="29" t="s">
        <v>129</v>
      </c>
      <c r="F79" s="29"/>
      <c r="G79" s="30"/>
      <c r="H79" s="31"/>
      <c r="I79" s="32"/>
      <c r="J79" s="32"/>
      <c r="K79" s="33"/>
      <c r="L79" s="41"/>
    </row>
    <row r="80" spans="1:12" s="34" customFormat="1" ht="14.25" customHeight="1">
      <c r="A80" s="242" t="s">
        <v>24</v>
      </c>
      <c r="B80" s="243"/>
      <c r="C80" s="244"/>
      <c r="D80" s="35" t="s">
        <v>14</v>
      </c>
      <c r="E80" s="251">
        <f>SUM(E82:E85)</f>
        <v>4922.5</v>
      </c>
      <c r="F80" s="253">
        <f>SUM(F82:F85)</f>
        <v>4922.5</v>
      </c>
      <c r="G80" s="169">
        <f>F80/E80*100%</f>
        <v>1</v>
      </c>
      <c r="H80" s="31"/>
      <c r="I80" s="32"/>
      <c r="J80" s="32"/>
      <c r="K80" s="33"/>
      <c r="L80" s="41"/>
    </row>
    <row r="81" spans="1:12" s="34" customFormat="1" ht="14.25" customHeight="1">
      <c r="A81" s="245"/>
      <c r="B81" s="246"/>
      <c r="C81" s="247"/>
      <c r="D81" s="36" t="s">
        <v>15</v>
      </c>
      <c r="E81" s="252"/>
      <c r="F81" s="254"/>
      <c r="G81" s="170"/>
      <c r="H81" s="31"/>
      <c r="I81" s="32"/>
      <c r="J81" s="32"/>
      <c r="K81" s="33"/>
      <c r="L81" s="41"/>
    </row>
    <row r="82" spans="1:12" s="34" customFormat="1" ht="14.25" customHeight="1">
      <c r="A82" s="245"/>
      <c r="B82" s="246"/>
      <c r="C82" s="247"/>
      <c r="D82" s="37" t="s">
        <v>16</v>
      </c>
      <c r="E82" s="95">
        <v>4922.5</v>
      </c>
      <c r="F82" s="95">
        <v>4922.5</v>
      </c>
      <c r="G82" s="7">
        <f>F82/E82*100%</f>
        <v>1</v>
      </c>
      <c r="H82" s="31"/>
      <c r="I82" s="32"/>
      <c r="J82" s="32"/>
      <c r="K82" s="33"/>
      <c r="L82" s="41"/>
    </row>
    <row r="83" spans="1:12" s="34" customFormat="1" ht="14.25" customHeight="1">
      <c r="A83" s="245"/>
      <c r="B83" s="246"/>
      <c r="C83" s="247"/>
      <c r="D83" s="37" t="s">
        <v>17</v>
      </c>
      <c r="E83" s="29"/>
      <c r="F83" s="29"/>
      <c r="G83" s="30"/>
      <c r="H83" s="31"/>
      <c r="I83" s="32"/>
      <c r="J83" s="32"/>
      <c r="K83" s="33"/>
      <c r="L83" s="41"/>
    </row>
    <row r="84" spans="1:12" s="34" customFormat="1" ht="14.25" customHeight="1">
      <c r="A84" s="245"/>
      <c r="B84" s="246"/>
      <c r="C84" s="247"/>
      <c r="D84" s="37" t="s">
        <v>18</v>
      </c>
      <c r="E84" s="29"/>
      <c r="F84" s="29"/>
      <c r="G84" s="30"/>
      <c r="H84" s="31"/>
      <c r="I84" s="32"/>
      <c r="J84" s="32"/>
      <c r="K84" s="33"/>
      <c r="L84" s="41"/>
    </row>
    <row r="85" spans="1:12" s="34" customFormat="1" ht="14.25" customHeight="1">
      <c r="A85" s="248"/>
      <c r="B85" s="249"/>
      <c r="C85" s="250"/>
      <c r="D85" s="37" t="s">
        <v>19</v>
      </c>
      <c r="E85" s="29"/>
      <c r="F85" s="29"/>
      <c r="G85" s="30"/>
      <c r="H85" s="31"/>
      <c r="I85" s="32"/>
      <c r="J85" s="32"/>
      <c r="K85" s="33"/>
      <c r="L85" s="41"/>
    </row>
    <row r="86" spans="1:12" s="34" customFormat="1" ht="14.25" customHeight="1">
      <c r="A86" s="238" t="s">
        <v>25</v>
      </c>
      <c r="B86" s="239"/>
      <c r="C86" s="239"/>
      <c r="D86" s="28"/>
      <c r="E86" s="29"/>
      <c r="F86" s="29"/>
      <c r="G86" s="30"/>
      <c r="H86" s="31"/>
      <c r="I86" s="32"/>
      <c r="J86" s="32"/>
      <c r="K86" s="33"/>
      <c r="L86" s="41"/>
    </row>
    <row r="87" spans="1:12" s="34" customFormat="1" ht="14.25" customHeight="1">
      <c r="A87" s="238" t="s">
        <v>73</v>
      </c>
      <c r="B87" s="239"/>
      <c r="C87" s="239"/>
      <c r="D87" s="28"/>
      <c r="E87" s="29"/>
      <c r="F87" s="29"/>
      <c r="G87" s="30"/>
      <c r="H87" s="31"/>
      <c r="I87" s="32"/>
      <c r="J87" s="32"/>
      <c r="K87" s="33"/>
      <c r="L87" s="41"/>
    </row>
    <row r="88" spans="1:12" s="1" customFormat="1" ht="12.75">
      <c r="A88" s="16"/>
      <c r="B88" s="12"/>
      <c r="C88" s="12"/>
      <c r="D88" s="12"/>
      <c r="E88" s="11"/>
      <c r="F88" s="11"/>
      <c r="G88" s="11"/>
      <c r="H88" s="12"/>
      <c r="I88" s="13"/>
      <c r="J88" s="13"/>
      <c r="K88" s="14"/>
      <c r="L88" s="40"/>
    </row>
    <row r="89" spans="1:12" s="1" customFormat="1" ht="12.75">
      <c r="A89" s="16"/>
      <c r="B89" s="12"/>
      <c r="C89" s="12"/>
      <c r="D89" s="12"/>
      <c r="E89" s="11"/>
      <c r="F89" s="11"/>
      <c r="G89" s="11"/>
      <c r="H89" s="12"/>
      <c r="I89" s="13"/>
      <c r="J89" s="13"/>
      <c r="K89" s="14"/>
      <c r="L89" s="40"/>
    </row>
    <row r="90" spans="1:12" s="1" customFormat="1" ht="12.75">
      <c r="A90" s="16"/>
      <c r="B90" s="12"/>
      <c r="C90" s="12"/>
      <c r="D90" s="12"/>
      <c r="E90" s="11"/>
      <c r="F90" s="11"/>
      <c r="G90" s="11"/>
      <c r="H90" s="12"/>
      <c r="I90" s="13"/>
      <c r="J90" s="13"/>
      <c r="K90" s="14"/>
      <c r="L90" s="40"/>
    </row>
    <row r="91" spans="1:12" s="1" customFormat="1" ht="8.25" customHeight="1">
      <c r="A91" s="38"/>
      <c r="B91" s="39"/>
      <c r="C91" s="12"/>
      <c r="D91" s="12"/>
      <c r="E91" s="11"/>
      <c r="F91" s="11"/>
      <c r="G91" s="11"/>
      <c r="H91" s="12"/>
      <c r="I91" s="13"/>
      <c r="J91" s="13"/>
      <c r="K91" s="14"/>
      <c r="L91" s="40"/>
    </row>
    <row r="92" spans="1:12" s="1" customFormat="1" ht="8.25" customHeight="1">
      <c r="A92" s="38"/>
      <c r="B92" s="240"/>
      <c r="C92" s="12"/>
      <c r="D92" s="12"/>
      <c r="E92" s="11"/>
      <c r="F92" s="11"/>
      <c r="G92" s="11"/>
      <c r="H92" s="12"/>
      <c r="I92" s="13"/>
      <c r="J92" s="13"/>
      <c r="K92" s="14"/>
      <c r="L92" s="40"/>
    </row>
    <row r="93" spans="1:12" s="1" customFormat="1" ht="8.25" customHeight="1">
      <c r="A93" s="38"/>
      <c r="B93" s="240"/>
      <c r="C93" s="12"/>
      <c r="D93" s="12"/>
      <c r="E93" s="11"/>
      <c r="F93" s="11"/>
      <c r="G93" s="11"/>
      <c r="H93" s="12"/>
      <c r="I93" s="13"/>
      <c r="J93" s="13"/>
      <c r="K93" s="14"/>
      <c r="L93" s="40"/>
    </row>
    <row r="94" spans="1:12" s="1" customFormat="1" ht="12.75">
      <c r="A94" s="16"/>
      <c r="B94" s="12"/>
      <c r="C94" s="12"/>
      <c r="D94" s="12"/>
      <c r="E94" s="11"/>
      <c r="F94" s="11"/>
      <c r="G94" s="11"/>
      <c r="H94" s="12"/>
      <c r="I94" s="13"/>
      <c r="J94" s="13"/>
      <c r="K94" s="14"/>
      <c r="L94" s="40"/>
    </row>
    <row r="95" spans="1:12" s="1" customFormat="1" ht="12.75">
      <c r="A95" s="16"/>
      <c r="B95" s="12"/>
      <c r="C95" s="12"/>
      <c r="D95" s="12"/>
      <c r="E95" s="11"/>
      <c r="F95" s="11"/>
      <c r="G95" s="11"/>
      <c r="H95" s="12"/>
      <c r="I95" s="13"/>
      <c r="J95" s="13"/>
      <c r="K95" s="14"/>
      <c r="L95" s="40"/>
    </row>
    <row r="96" spans="1:12" s="1" customFormat="1" ht="12.75">
      <c r="A96" s="16"/>
      <c r="B96" s="12"/>
      <c r="C96" s="12"/>
      <c r="D96" s="12"/>
      <c r="E96" s="11"/>
      <c r="F96" s="11"/>
      <c r="G96" s="11"/>
      <c r="H96" s="12"/>
      <c r="I96" s="13"/>
      <c r="J96" s="13"/>
      <c r="K96" s="14"/>
      <c r="L96" s="40"/>
    </row>
    <row r="97" spans="1:12" s="1" customFormat="1" ht="12.75">
      <c r="A97" s="16"/>
      <c r="B97" s="12"/>
      <c r="C97" s="12"/>
      <c r="D97" s="12"/>
      <c r="E97" s="11"/>
      <c r="F97" s="11"/>
      <c r="G97" s="11"/>
      <c r="H97" s="12"/>
      <c r="I97" s="13"/>
      <c r="J97" s="13"/>
      <c r="K97" s="14"/>
      <c r="L97" s="40"/>
    </row>
    <row r="98" spans="1:12" s="1" customFormat="1" ht="12.75">
      <c r="A98" s="16"/>
      <c r="B98" s="12"/>
      <c r="C98" s="12"/>
      <c r="D98" s="12"/>
      <c r="E98" s="11"/>
      <c r="F98" s="11"/>
      <c r="G98" s="11"/>
      <c r="H98" s="12"/>
      <c r="I98" s="13"/>
      <c r="J98" s="13"/>
      <c r="K98" s="14"/>
      <c r="L98" s="40"/>
    </row>
    <row r="99" spans="1:12" s="1" customFormat="1" ht="12.75">
      <c r="A99" s="16"/>
      <c r="B99" s="12"/>
      <c r="C99" s="12"/>
      <c r="D99" s="12"/>
      <c r="E99" s="11"/>
      <c r="F99" s="11"/>
      <c r="G99" s="11"/>
      <c r="H99" s="12"/>
      <c r="I99" s="13"/>
      <c r="J99" s="13"/>
      <c r="K99" s="14"/>
      <c r="L99" s="40"/>
    </row>
    <row r="100" spans="1:12" s="1" customFormat="1" ht="12.75">
      <c r="A100" s="16"/>
      <c r="B100" s="12"/>
      <c r="C100" s="12"/>
      <c r="D100" s="12"/>
      <c r="E100" s="11"/>
      <c r="F100" s="11"/>
      <c r="G100" s="11"/>
      <c r="H100" s="12"/>
      <c r="I100" s="13"/>
      <c r="J100" s="13"/>
      <c r="K100" s="14"/>
      <c r="L100" s="40"/>
    </row>
    <row r="101" spans="1:12" s="1" customFormat="1" ht="12.75">
      <c r="A101" s="16"/>
      <c r="B101" s="12"/>
      <c r="C101" s="12"/>
      <c r="D101" s="12"/>
      <c r="E101" s="11"/>
      <c r="F101" s="11"/>
      <c r="G101" s="11"/>
      <c r="H101" s="12"/>
      <c r="I101" s="13"/>
      <c r="J101" s="13"/>
      <c r="K101" s="14"/>
      <c r="L101" s="40"/>
    </row>
    <row r="102" spans="1:12" s="1" customFormat="1" ht="12.75">
      <c r="A102" s="16"/>
      <c r="B102" s="12"/>
      <c r="C102" s="12"/>
      <c r="D102" s="12"/>
      <c r="E102" s="11"/>
      <c r="F102" s="11"/>
      <c r="G102" s="11"/>
      <c r="H102" s="12"/>
      <c r="I102" s="13"/>
      <c r="J102" s="13"/>
      <c r="K102" s="14"/>
      <c r="L102" s="40"/>
    </row>
    <row r="103" spans="1:12" s="1" customFormat="1" ht="12.75">
      <c r="A103" s="16"/>
      <c r="B103" s="12"/>
      <c r="C103" s="12"/>
      <c r="D103" s="12"/>
      <c r="E103" s="11"/>
      <c r="F103" s="11"/>
      <c r="G103" s="11"/>
      <c r="H103" s="12"/>
      <c r="I103" s="13"/>
      <c r="J103" s="13"/>
      <c r="K103" s="14"/>
      <c r="L103" s="40"/>
    </row>
    <row r="104" spans="1:12" s="1" customFormat="1" ht="12.75">
      <c r="A104" s="16"/>
      <c r="B104" s="12"/>
      <c r="C104" s="12"/>
      <c r="D104" s="12"/>
      <c r="E104" s="11"/>
      <c r="F104" s="11"/>
      <c r="G104" s="11"/>
      <c r="H104" s="12"/>
      <c r="I104" s="13"/>
      <c r="J104" s="13"/>
      <c r="K104" s="14"/>
      <c r="L104" s="40"/>
    </row>
    <row r="105" spans="1:12" s="1" customFormat="1" ht="12.75">
      <c r="A105" s="16"/>
      <c r="B105" s="12"/>
      <c r="C105" s="12"/>
      <c r="D105" s="12"/>
      <c r="E105" s="11"/>
      <c r="F105" s="11"/>
      <c r="G105" s="11"/>
      <c r="H105" s="12"/>
      <c r="I105" s="13"/>
      <c r="J105" s="13"/>
      <c r="K105" s="14"/>
      <c r="L105" s="40"/>
    </row>
    <row r="106" spans="1:12" s="1" customFormat="1" ht="12.75">
      <c r="A106" s="16"/>
      <c r="B106" s="12"/>
      <c r="C106" s="12"/>
      <c r="D106" s="12"/>
      <c r="E106" s="11"/>
      <c r="F106" s="11"/>
      <c r="G106" s="11"/>
      <c r="H106" s="12"/>
      <c r="I106" s="13"/>
      <c r="J106" s="13"/>
      <c r="K106" s="14"/>
      <c r="L106" s="40"/>
    </row>
    <row r="107" spans="1:12" s="1" customFormat="1" ht="12.75">
      <c r="A107" s="16"/>
      <c r="B107" s="12"/>
      <c r="C107" s="12"/>
      <c r="D107" s="12"/>
      <c r="E107" s="11"/>
      <c r="F107" s="11"/>
      <c r="G107" s="11"/>
      <c r="H107" s="12"/>
      <c r="I107" s="13"/>
      <c r="J107" s="13"/>
      <c r="K107" s="14"/>
      <c r="L107" s="40"/>
    </row>
    <row r="108" spans="1:12" s="1" customFormat="1" ht="12.75">
      <c r="A108" s="16"/>
      <c r="B108" s="12"/>
      <c r="C108" s="12"/>
      <c r="D108" s="12"/>
      <c r="E108" s="11"/>
      <c r="F108" s="11"/>
      <c r="G108" s="11"/>
      <c r="H108" s="12"/>
      <c r="I108" s="13"/>
      <c r="J108" s="13"/>
      <c r="K108" s="14"/>
      <c r="L108" s="40"/>
    </row>
    <row r="109" spans="1:12" s="1" customFormat="1" ht="12.75">
      <c r="A109" s="16"/>
      <c r="B109" s="12"/>
      <c r="C109" s="12"/>
      <c r="D109" s="12"/>
      <c r="E109" s="11"/>
      <c r="F109" s="11"/>
      <c r="G109" s="11"/>
      <c r="H109" s="12"/>
      <c r="I109" s="13"/>
      <c r="J109" s="13"/>
      <c r="K109" s="14"/>
      <c r="L109" s="40"/>
    </row>
    <row r="110" spans="1:12" s="1" customFormat="1" ht="12.75">
      <c r="A110" s="16"/>
      <c r="B110" s="12"/>
      <c r="C110" s="12"/>
      <c r="D110" s="12"/>
      <c r="E110" s="11"/>
      <c r="F110" s="11"/>
      <c r="G110" s="11"/>
      <c r="H110" s="12"/>
      <c r="I110" s="13"/>
      <c r="J110" s="13"/>
      <c r="K110" s="14"/>
      <c r="L110" s="40"/>
    </row>
    <row r="111" spans="1:12" s="1" customFormat="1" ht="12.75">
      <c r="A111" s="16"/>
      <c r="B111" s="12"/>
      <c r="C111" s="12"/>
      <c r="D111" s="12"/>
      <c r="E111" s="11"/>
      <c r="F111" s="11"/>
      <c r="G111" s="11"/>
      <c r="H111" s="12"/>
      <c r="I111" s="13"/>
      <c r="J111" s="13"/>
      <c r="K111" s="14"/>
      <c r="L111" s="40"/>
    </row>
    <row r="112" spans="1:12" s="1" customFormat="1" ht="12.75">
      <c r="A112" s="16"/>
      <c r="B112" s="12"/>
      <c r="C112" s="12"/>
      <c r="D112" s="12"/>
      <c r="E112" s="11"/>
      <c r="F112" s="11"/>
      <c r="G112" s="11"/>
      <c r="H112" s="12"/>
      <c r="I112" s="13"/>
      <c r="J112" s="13"/>
      <c r="K112" s="14"/>
      <c r="L112" s="40"/>
    </row>
    <row r="113" spans="1:12" s="1" customFormat="1" ht="12.75">
      <c r="A113" s="16"/>
      <c r="B113" s="12"/>
      <c r="C113" s="12"/>
      <c r="D113" s="12"/>
      <c r="E113" s="11"/>
      <c r="F113" s="11"/>
      <c r="G113" s="11"/>
      <c r="H113" s="12"/>
      <c r="I113" s="13"/>
      <c r="J113" s="13"/>
      <c r="K113" s="14"/>
      <c r="L113" s="40"/>
    </row>
    <row r="114" spans="1:12" s="1" customFormat="1" ht="12.75">
      <c r="A114" s="16"/>
      <c r="B114" s="12"/>
      <c r="C114" s="12"/>
      <c r="D114" s="12"/>
      <c r="E114" s="11"/>
      <c r="F114" s="11"/>
      <c r="G114" s="11"/>
      <c r="H114" s="12"/>
      <c r="I114" s="13"/>
      <c r="J114" s="13"/>
      <c r="K114" s="14"/>
      <c r="L114" s="40"/>
    </row>
    <row r="115" spans="1:12" s="1" customFormat="1" ht="12.75">
      <c r="A115" s="16"/>
      <c r="B115" s="12"/>
      <c r="C115" s="12"/>
      <c r="D115" s="12"/>
      <c r="E115" s="11"/>
      <c r="F115" s="11"/>
      <c r="G115" s="11"/>
      <c r="H115" s="12"/>
      <c r="I115" s="13"/>
      <c r="J115" s="13"/>
      <c r="K115" s="14"/>
      <c r="L115" s="40"/>
    </row>
    <row r="116" spans="1:12" s="1" customFormat="1" ht="12.75">
      <c r="A116" s="16"/>
      <c r="B116" s="12"/>
      <c r="C116" s="12"/>
      <c r="D116" s="12"/>
      <c r="E116" s="11"/>
      <c r="F116" s="11"/>
      <c r="G116" s="11"/>
      <c r="H116" s="12"/>
      <c r="I116" s="13"/>
      <c r="J116" s="13"/>
      <c r="K116" s="14"/>
      <c r="L116" s="40"/>
    </row>
    <row r="117" spans="1:12" s="1" customFormat="1" ht="12.75">
      <c r="A117" s="16"/>
      <c r="B117" s="12"/>
      <c r="C117" s="12"/>
      <c r="D117" s="12"/>
      <c r="E117" s="11"/>
      <c r="F117" s="11"/>
      <c r="G117" s="11"/>
      <c r="H117" s="12"/>
      <c r="I117" s="13"/>
      <c r="J117" s="13"/>
      <c r="K117" s="14"/>
      <c r="L117" s="40"/>
    </row>
  </sheetData>
  <sheetProtection/>
  <mergeCells count="142">
    <mergeCell ref="A87:C87"/>
    <mergeCell ref="B92:B93"/>
    <mergeCell ref="A79:C79"/>
    <mergeCell ref="A80:C85"/>
    <mergeCell ref="E80:E81"/>
    <mergeCell ref="F80:F81"/>
    <mergeCell ref="G80:G81"/>
    <mergeCell ref="A86:C86"/>
    <mergeCell ref="H67:H72"/>
    <mergeCell ref="I67:I72"/>
    <mergeCell ref="J67:J72"/>
    <mergeCell ref="K67:K72"/>
    <mergeCell ref="G67:G68"/>
    <mergeCell ref="L67:L72"/>
    <mergeCell ref="A73:C78"/>
    <mergeCell ref="E73:E74"/>
    <mergeCell ref="F73:F74"/>
    <mergeCell ref="G73:G74"/>
    <mergeCell ref="A67:A72"/>
    <mergeCell ref="B67:B72"/>
    <mergeCell ref="C67:C72"/>
    <mergeCell ref="E67:E68"/>
    <mergeCell ref="F67:F68"/>
    <mergeCell ref="G61:G62"/>
    <mergeCell ref="H61:H66"/>
    <mergeCell ref="I61:I66"/>
    <mergeCell ref="J61:J66"/>
    <mergeCell ref="K61:K66"/>
    <mergeCell ref="L61:L66"/>
    <mergeCell ref="H55:H60"/>
    <mergeCell ref="I55:I60"/>
    <mergeCell ref="J55:J60"/>
    <mergeCell ref="K55:K60"/>
    <mergeCell ref="L55:L60"/>
    <mergeCell ref="A61:A66"/>
    <mergeCell ref="B61:B66"/>
    <mergeCell ref="C61:C66"/>
    <mergeCell ref="E61:E62"/>
    <mergeCell ref="F61:F62"/>
    <mergeCell ref="A55:A60"/>
    <mergeCell ref="B55:B60"/>
    <mergeCell ref="C55:C60"/>
    <mergeCell ref="E55:E56"/>
    <mergeCell ref="F55:F56"/>
    <mergeCell ref="G55:G56"/>
    <mergeCell ref="I49:I54"/>
    <mergeCell ref="J49:J54"/>
    <mergeCell ref="K49:K54"/>
    <mergeCell ref="L49:L54"/>
    <mergeCell ref="B9:G12"/>
    <mergeCell ref="L9:L12"/>
    <mergeCell ref="K43:K48"/>
    <mergeCell ref="E43:E44"/>
    <mergeCell ref="L43:L48"/>
    <mergeCell ref="H49:H54"/>
    <mergeCell ref="A49:A54"/>
    <mergeCell ref="B49:B54"/>
    <mergeCell ref="C49:C54"/>
    <mergeCell ref="E49:E50"/>
    <mergeCell ref="F49:F50"/>
    <mergeCell ref="G49:G50"/>
    <mergeCell ref="H31:H36"/>
    <mergeCell ref="I31:I36"/>
    <mergeCell ref="J31:J36"/>
    <mergeCell ref="K31:K36"/>
    <mergeCell ref="L31:L36"/>
    <mergeCell ref="B43:B48"/>
    <mergeCell ref="C43:C48"/>
    <mergeCell ref="H43:H48"/>
    <mergeCell ref="I43:I48"/>
    <mergeCell ref="J43:J48"/>
    <mergeCell ref="L19:L24"/>
    <mergeCell ref="H25:H30"/>
    <mergeCell ref="I25:I30"/>
    <mergeCell ref="H19:H24"/>
    <mergeCell ref="I19:I24"/>
    <mergeCell ref="A10:A12"/>
    <mergeCell ref="J19:J24"/>
    <mergeCell ref="K19:K24"/>
    <mergeCell ref="G19:G20"/>
    <mergeCell ref="J25:J30"/>
    <mergeCell ref="L5:L7"/>
    <mergeCell ref="K6:K7"/>
    <mergeCell ref="J6:J7"/>
    <mergeCell ref="E6:E7"/>
    <mergeCell ref="F6:F7"/>
    <mergeCell ref="G6:G7"/>
    <mergeCell ref="E5:G5"/>
    <mergeCell ref="H5:K5"/>
    <mergeCell ref="H6:H7"/>
    <mergeCell ref="I6:I7"/>
    <mergeCell ref="A5:A7"/>
    <mergeCell ref="A19:A24"/>
    <mergeCell ref="B19:B24"/>
    <mergeCell ref="C19:C24"/>
    <mergeCell ref="E19:E20"/>
    <mergeCell ref="F19:F20"/>
    <mergeCell ref="B5:B7"/>
    <mergeCell ref="C5:C7"/>
    <mergeCell ref="D5:D7"/>
    <mergeCell ref="A13:A18"/>
    <mergeCell ref="K25:K30"/>
    <mergeCell ref="L25:L30"/>
    <mergeCell ref="G25:G26"/>
    <mergeCell ref="A25:A30"/>
    <mergeCell ref="B25:B30"/>
    <mergeCell ref="C25:C30"/>
    <mergeCell ref="E25:E26"/>
    <mergeCell ref="F25:F26"/>
    <mergeCell ref="B31:B36"/>
    <mergeCell ref="E31:E32"/>
    <mergeCell ref="F31:F32"/>
    <mergeCell ref="G31:G32"/>
    <mergeCell ref="C31:C36"/>
    <mergeCell ref="A43:A48"/>
    <mergeCell ref="G43:G44"/>
    <mergeCell ref="J37:J42"/>
    <mergeCell ref="F37:F38"/>
    <mergeCell ref="G37:G38"/>
    <mergeCell ref="H37:H42"/>
    <mergeCell ref="I37:I42"/>
    <mergeCell ref="F43:F44"/>
    <mergeCell ref="L37:L42"/>
    <mergeCell ref="A37:A42"/>
    <mergeCell ref="B37:B42"/>
    <mergeCell ref="C37:C42"/>
    <mergeCell ref="E37:E38"/>
    <mergeCell ref="A1:L1"/>
    <mergeCell ref="A2:L2"/>
    <mergeCell ref="A3:L3"/>
    <mergeCell ref="K37:K42"/>
    <mergeCell ref="A31:A36"/>
    <mergeCell ref="L13:L18"/>
    <mergeCell ref="I13:I18"/>
    <mergeCell ref="J13:J18"/>
    <mergeCell ref="K13:K18"/>
    <mergeCell ref="B13:B18"/>
    <mergeCell ref="C13:C18"/>
    <mergeCell ref="E13:E14"/>
    <mergeCell ref="F13:F14"/>
    <mergeCell ref="G13:G14"/>
    <mergeCell ref="H13:H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rowBreaks count="1" manualBreakCount="1">
    <brk id="30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view="pageBreakPreview" zoomScale="80" zoomScaleNormal="90" zoomScaleSheetLayoutView="80" zoomScalePageLayoutView="50" workbookViewId="0" topLeftCell="A65">
      <selection activeCell="J88" sqref="J88:J93"/>
    </sheetView>
  </sheetViews>
  <sheetFormatPr defaultColWidth="9.140625" defaultRowHeight="15"/>
  <cols>
    <col min="1" max="1" width="4.8515625" style="19" customWidth="1"/>
    <col min="2" max="2" width="9.140625" style="19" customWidth="1"/>
    <col min="3" max="3" width="24.57421875" style="19" customWidth="1"/>
    <col min="4" max="4" width="12.140625" style="19" customWidth="1"/>
    <col min="5" max="5" width="11.8515625" style="19" customWidth="1"/>
    <col min="6" max="6" width="13.57421875" style="19" customWidth="1"/>
    <col min="7" max="7" width="11.140625" style="19" customWidth="1"/>
    <col min="8" max="8" width="11.7109375" style="19" customWidth="1"/>
    <col min="9" max="9" width="32.421875" style="19" customWidth="1"/>
    <col min="10" max="10" width="10.421875" style="19" customWidth="1"/>
    <col min="11" max="11" width="11.421875" style="19" customWidth="1"/>
    <col min="12" max="12" width="12.8515625" style="65" customWidth="1"/>
    <col min="13" max="13" width="28.57421875" style="19" customWidth="1"/>
    <col min="14" max="16384" width="9.140625" style="19" customWidth="1"/>
  </cols>
  <sheetData>
    <row r="1" spans="1:13" ht="15.7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.75" customHeight="1">
      <c r="A2" s="131" t="s">
        <v>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5.75">
      <c r="A3" s="148" t="s">
        <v>89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.75" customHeight="1">
      <c r="A4" s="186" t="s">
        <v>147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ht="15.75">
      <c r="A5" s="64"/>
    </row>
    <row r="6" spans="1:13" ht="30" customHeight="1">
      <c r="A6" s="58" t="s">
        <v>92</v>
      </c>
      <c r="B6" s="261" t="s">
        <v>1</v>
      </c>
      <c r="C6" s="261"/>
      <c r="D6" s="261" t="s">
        <v>2</v>
      </c>
      <c r="E6" s="261" t="s">
        <v>3</v>
      </c>
      <c r="F6" s="261" t="s">
        <v>4</v>
      </c>
      <c r="G6" s="261"/>
      <c r="H6" s="261" t="s">
        <v>94</v>
      </c>
      <c r="I6" s="261" t="s">
        <v>5</v>
      </c>
      <c r="J6" s="261"/>
      <c r="K6" s="261"/>
      <c r="L6" s="261"/>
      <c r="M6" s="261" t="s">
        <v>95</v>
      </c>
    </row>
    <row r="7" spans="1:13" ht="47.25" customHeight="1">
      <c r="A7" s="58"/>
      <c r="B7" s="261"/>
      <c r="C7" s="261"/>
      <c r="D7" s="261"/>
      <c r="E7" s="261"/>
      <c r="F7" s="58" t="s">
        <v>8</v>
      </c>
      <c r="G7" s="58" t="s">
        <v>9</v>
      </c>
      <c r="H7" s="261"/>
      <c r="I7" s="58" t="s">
        <v>10</v>
      </c>
      <c r="J7" s="58" t="s">
        <v>11</v>
      </c>
      <c r="K7" s="58" t="s">
        <v>12</v>
      </c>
      <c r="L7" s="58" t="s">
        <v>13</v>
      </c>
      <c r="M7" s="261"/>
    </row>
    <row r="8" spans="1:13" ht="15.75">
      <c r="A8" s="58">
        <v>1</v>
      </c>
      <c r="B8" s="261">
        <v>2</v>
      </c>
      <c r="C8" s="261"/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</row>
    <row r="9" spans="1:13" ht="96.75" customHeight="1">
      <c r="A9" s="282"/>
      <c r="B9" s="258" t="s">
        <v>29</v>
      </c>
      <c r="C9" s="258"/>
      <c r="D9" s="258"/>
      <c r="E9" s="258"/>
      <c r="F9" s="258"/>
      <c r="G9" s="258"/>
      <c r="H9" s="258"/>
      <c r="I9" s="67" t="s">
        <v>90</v>
      </c>
      <c r="J9" s="66">
        <v>1.75</v>
      </c>
      <c r="K9" s="87">
        <v>1.75</v>
      </c>
      <c r="L9" s="66">
        <v>100</v>
      </c>
      <c r="M9" s="262"/>
    </row>
    <row r="10" spans="1:13" ht="63.75" customHeight="1">
      <c r="A10" s="282"/>
      <c r="B10" s="258"/>
      <c r="C10" s="258"/>
      <c r="D10" s="258"/>
      <c r="E10" s="258"/>
      <c r="F10" s="258"/>
      <c r="G10" s="258"/>
      <c r="H10" s="258"/>
      <c r="I10" s="67" t="s">
        <v>91</v>
      </c>
      <c r="J10" s="66">
        <v>23.8</v>
      </c>
      <c r="K10" s="87">
        <v>27.1</v>
      </c>
      <c r="L10" s="86">
        <f>K10/J10*100</f>
        <v>113.8655462184874</v>
      </c>
      <c r="M10" s="262"/>
    </row>
    <row r="11" spans="1:13" ht="66" customHeight="1">
      <c r="A11" s="68">
        <v>1</v>
      </c>
      <c r="B11" s="258" t="s">
        <v>135</v>
      </c>
      <c r="C11" s="258"/>
      <c r="D11" s="258"/>
      <c r="E11" s="258"/>
      <c r="F11" s="258"/>
      <c r="G11" s="258"/>
      <c r="H11" s="258"/>
      <c r="I11" s="67" t="s">
        <v>78</v>
      </c>
      <c r="J11" s="69">
        <v>71360</v>
      </c>
      <c r="K11" s="66">
        <v>82211</v>
      </c>
      <c r="L11" s="86">
        <f>K11/J11*100</f>
        <v>115.20599775784754</v>
      </c>
      <c r="M11" s="262"/>
    </row>
    <row r="12" spans="1:13" ht="17.25" customHeight="1">
      <c r="A12" s="269" t="s">
        <v>27</v>
      </c>
      <c r="B12" s="258" t="s">
        <v>30</v>
      </c>
      <c r="C12" s="258"/>
      <c r="D12" s="256" t="s">
        <v>31</v>
      </c>
      <c r="E12" s="68" t="s">
        <v>14</v>
      </c>
      <c r="F12" s="66">
        <f>F14+F15+F16+F17</f>
        <v>56.1</v>
      </c>
      <c r="G12" s="86">
        <f>G14+G15+G16+G17</f>
        <v>56.1</v>
      </c>
      <c r="H12" s="60">
        <f>G12/F12</f>
        <v>1</v>
      </c>
      <c r="I12" s="256" t="s">
        <v>155</v>
      </c>
      <c r="J12" s="262">
        <v>40</v>
      </c>
      <c r="K12" s="262">
        <v>40</v>
      </c>
      <c r="L12" s="263">
        <f>K12/J12</f>
        <v>1</v>
      </c>
      <c r="M12" s="262" t="s">
        <v>36</v>
      </c>
    </row>
    <row r="13" spans="1:13" ht="17.25" customHeight="1">
      <c r="A13" s="269"/>
      <c r="B13" s="258"/>
      <c r="C13" s="258"/>
      <c r="D13" s="256"/>
      <c r="E13" s="68" t="s">
        <v>15</v>
      </c>
      <c r="F13" s="66"/>
      <c r="G13" s="86"/>
      <c r="H13" s="60"/>
      <c r="I13" s="256"/>
      <c r="J13" s="262"/>
      <c r="K13" s="262"/>
      <c r="L13" s="263"/>
      <c r="M13" s="262"/>
    </row>
    <row r="14" spans="1:13" ht="17.25" customHeight="1">
      <c r="A14" s="269"/>
      <c r="B14" s="258"/>
      <c r="C14" s="258"/>
      <c r="D14" s="256"/>
      <c r="E14" s="68" t="s">
        <v>16</v>
      </c>
      <c r="F14" s="66">
        <v>56.1</v>
      </c>
      <c r="G14" s="86">
        <v>56.1</v>
      </c>
      <c r="H14" s="60">
        <f>G14/F14</f>
        <v>1</v>
      </c>
      <c r="I14" s="256"/>
      <c r="J14" s="262"/>
      <c r="K14" s="262"/>
      <c r="L14" s="263"/>
      <c r="M14" s="262"/>
    </row>
    <row r="15" spans="1:13" ht="17.25" customHeight="1">
      <c r="A15" s="269"/>
      <c r="B15" s="258"/>
      <c r="C15" s="258"/>
      <c r="D15" s="256"/>
      <c r="E15" s="68" t="s">
        <v>17</v>
      </c>
      <c r="F15" s="66"/>
      <c r="G15" s="92"/>
      <c r="H15" s="60"/>
      <c r="I15" s="256"/>
      <c r="J15" s="262"/>
      <c r="K15" s="262"/>
      <c r="L15" s="263"/>
      <c r="M15" s="262"/>
    </row>
    <row r="16" spans="1:13" ht="17.25" customHeight="1">
      <c r="A16" s="269"/>
      <c r="B16" s="258"/>
      <c r="C16" s="258"/>
      <c r="D16" s="256"/>
      <c r="E16" s="68" t="s">
        <v>18</v>
      </c>
      <c r="F16" s="66"/>
      <c r="G16" s="92"/>
      <c r="H16" s="60"/>
      <c r="I16" s="256"/>
      <c r="J16" s="262"/>
      <c r="K16" s="262"/>
      <c r="L16" s="263"/>
      <c r="M16" s="262"/>
    </row>
    <row r="17" spans="1:13" ht="17.25" customHeight="1">
      <c r="A17" s="269"/>
      <c r="B17" s="258"/>
      <c r="C17" s="258"/>
      <c r="D17" s="256"/>
      <c r="E17" s="68" t="s">
        <v>19</v>
      </c>
      <c r="F17" s="66"/>
      <c r="G17" s="92"/>
      <c r="H17" s="60"/>
      <c r="I17" s="256"/>
      <c r="J17" s="262"/>
      <c r="K17" s="262"/>
      <c r="L17" s="263"/>
      <c r="M17" s="262"/>
    </row>
    <row r="18" spans="1:13" ht="17.25" customHeight="1">
      <c r="A18" s="269" t="s">
        <v>28</v>
      </c>
      <c r="B18" s="258" t="s">
        <v>32</v>
      </c>
      <c r="C18" s="258"/>
      <c r="D18" s="256"/>
      <c r="E18" s="68" t="s">
        <v>14</v>
      </c>
      <c r="F18" s="66">
        <f>F20+F21+F22+F23</f>
        <v>154.3</v>
      </c>
      <c r="G18" s="92">
        <f>G20+G21+G22+G23</f>
        <v>147.94</v>
      </c>
      <c r="H18" s="60">
        <f>G18/F18</f>
        <v>0.9587815942968243</v>
      </c>
      <c r="I18" s="256" t="s">
        <v>35</v>
      </c>
      <c r="J18" s="262">
        <v>10</v>
      </c>
      <c r="K18" s="262">
        <v>10</v>
      </c>
      <c r="L18" s="263">
        <f>K18/J18</f>
        <v>1</v>
      </c>
      <c r="M18" s="262"/>
    </row>
    <row r="19" spans="1:13" ht="17.25" customHeight="1">
      <c r="A19" s="269"/>
      <c r="B19" s="258"/>
      <c r="C19" s="258"/>
      <c r="D19" s="256"/>
      <c r="E19" s="68" t="s">
        <v>15</v>
      </c>
      <c r="F19" s="71"/>
      <c r="G19" s="92"/>
      <c r="H19" s="60"/>
      <c r="I19" s="256"/>
      <c r="J19" s="262"/>
      <c r="K19" s="262"/>
      <c r="L19" s="263"/>
      <c r="M19" s="262"/>
    </row>
    <row r="20" spans="1:13" ht="17.25" customHeight="1">
      <c r="A20" s="269"/>
      <c r="B20" s="258"/>
      <c r="C20" s="258"/>
      <c r="D20" s="256"/>
      <c r="E20" s="68" t="s">
        <v>16</v>
      </c>
      <c r="F20" s="66">
        <v>154.3</v>
      </c>
      <c r="G20" s="92">
        <v>147.94</v>
      </c>
      <c r="H20" s="60">
        <f>G20/F20</f>
        <v>0.9587815942968243</v>
      </c>
      <c r="I20" s="256"/>
      <c r="J20" s="262"/>
      <c r="K20" s="262"/>
      <c r="L20" s="263"/>
      <c r="M20" s="262"/>
    </row>
    <row r="21" spans="1:13" ht="17.25" customHeight="1">
      <c r="A21" s="269"/>
      <c r="B21" s="258"/>
      <c r="C21" s="258"/>
      <c r="D21" s="256"/>
      <c r="E21" s="68" t="s">
        <v>17</v>
      </c>
      <c r="F21" s="66"/>
      <c r="G21" s="92"/>
      <c r="H21" s="60"/>
      <c r="I21" s="256"/>
      <c r="J21" s="262"/>
      <c r="K21" s="262"/>
      <c r="L21" s="263"/>
      <c r="M21" s="262"/>
    </row>
    <row r="22" spans="1:13" ht="17.25" customHeight="1">
      <c r="A22" s="269"/>
      <c r="B22" s="258"/>
      <c r="C22" s="258"/>
      <c r="D22" s="256"/>
      <c r="E22" s="68" t="s">
        <v>18</v>
      </c>
      <c r="F22" s="66"/>
      <c r="G22" s="92"/>
      <c r="H22" s="60"/>
      <c r="I22" s="256"/>
      <c r="J22" s="262"/>
      <c r="K22" s="262"/>
      <c r="L22" s="263"/>
      <c r="M22" s="262"/>
    </row>
    <row r="23" spans="1:13" ht="18" customHeight="1">
      <c r="A23" s="269"/>
      <c r="B23" s="258"/>
      <c r="C23" s="258"/>
      <c r="D23" s="256"/>
      <c r="E23" s="68" t="s">
        <v>19</v>
      </c>
      <c r="F23" s="66"/>
      <c r="G23" s="92"/>
      <c r="H23" s="60"/>
      <c r="I23" s="256"/>
      <c r="J23" s="262"/>
      <c r="K23" s="262"/>
      <c r="L23" s="263"/>
      <c r="M23" s="262"/>
    </row>
    <row r="24" spans="1:13" ht="17.25" customHeight="1">
      <c r="A24" s="269" t="s">
        <v>33</v>
      </c>
      <c r="B24" s="266" t="s">
        <v>34</v>
      </c>
      <c r="C24" s="266"/>
      <c r="D24" s="256" t="s">
        <v>31</v>
      </c>
      <c r="E24" s="68" t="s">
        <v>14</v>
      </c>
      <c r="F24" s="66">
        <f>F26+F27+F28+F29</f>
        <v>7.8</v>
      </c>
      <c r="G24" s="94">
        <f>G26+G27+G28+G29</f>
        <v>7.8</v>
      </c>
      <c r="H24" s="60">
        <f>G24/F24</f>
        <v>1</v>
      </c>
      <c r="I24" s="258" t="s">
        <v>96</v>
      </c>
      <c r="J24" s="262">
        <v>10100</v>
      </c>
      <c r="K24" s="262">
        <v>11163</v>
      </c>
      <c r="L24" s="263">
        <f>K24/J24</f>
        <v>1.1052475247524753</v>
      </c>
      <c r="M24" s="262"/>
    </row>
    <row r="25" spans="1:13" ht="17.25" customHeight="1">
      <c r="A25" s="269"/>
      <c r="B25" s="266"/>
      <c r="C25" s="266"/>
      <c r="D25" s="256"/>
      <c r="E25" s="68" t="s">
        <v>15</v>
      </c>
      <c r="F25" s="66"/>
      <c r="G25" s="92"/>
      <c r="H25" s="60"/>
      <c r="I25" s="258"/>
      <c r="J25" s="262"/>
      <c r="K25" s="262"/>
      <c r="L25" s="263"/>
      <c r="M25" s="262"/>
    </row>
    <row r="26" spans="1:13" ht="17.25" customHeight="1">
      <c r="A26" s="269"/>
      <c r="B26" s="266"/>
      <c r="C26" s="266"/>
      <c r="D26" s="256"/>
      <c r="E26" s="68" t="s">
        <v>16</v>
      </c>
      <c r="F26" s="66">
        <v>7.8</v>
      </c>
      <c r="G26" s="86">
        <v>7.8</v>
      </c>
      <c r="H26" s="60">
        <f>G26/F26</f>
        <v>1</v>
      </c>
      <c r="I26" s="258"/>
      <c r="J26" s="262"/>
      <c r="K26" s="262"/>
      <c r="L26" s="263"/>
      <c r="M26" s="262"/>
    </row>
    <row r="27" spans="1:13" ht="17.25" customHeight="1">
      <c r="A27" s="269"/>
      <c r="B27" s="266"/>
      <c r="C27" s="266"/>
      <c r="D27" s="256"/>
      <c r="E27" s="68" t="s">
        <v>17</v>
      </c>
      <c r="F27" s="66"/>
      <c r="G27" s="92"/>
      <c r="H27" s="60"/>
      <c r="I27" s="258"/>
      <c r="J27" s="262"/>
      <c r="K27" s="262"/>
      <c r="L27" s="263"/>
      <c r="M27" s="262"/>
    </row>
    <row r="28" spans="1:13" ht="17.25" customHeight="1">
      <c r="A28" s="269"/>
      <c r="B28" s="266"/>
      <c r="C28" s="266"/>
      <c r="D28" s="256"/>
      <c r="E28" s="68" t="s">
        <v>18</v>
      </c>
      <c r="F28" s="66"/>
      <c r="G28" s="92"/>
      <c r="H28" s="60"/>
      <c r="I28" s="258"/>
      <c r="J28" s="262"/>
      <c r="K28" s="262"/>
      <c r="L28" s="263"/>
      <c r="M28" s="262"/>
    </row>
    <row r="29" spans="1:13" ht="18" customHeight="1">
      <c r="A29" s="269"/>
      <c r="B29" s="266"/>
      <c r="C29" s="266"/>
      <c r="D29" s="256"/>
      <c r="E29" s="68" t="s">
        <v>19</v>
      </c>
      <c r="F29" s="66"/>
      <c r="G29" s="92"/>
      <c r="H29" s="60"/>
      <c r="I29" s="258"/>
      <c r="J29" s="262"/>
      <c r="K29" s="262"/>
      <c r="L29" s="263"/>
      <c r="M29" s="262"/>
    </row>
    <row r="30" spans="1:13" ht="17.25" customHeight="1" hidden="1">
      <c r="A30" s="269"/>
      <c r="B30" s="267" t="s">
        <v>20</v>
      </c>
      <c r="C30" s="267"/>
      <c r="D30" s="267"/>
      <c r="E30" s="68" t="s">
        <v>14</v>
      </c>
      <c r="F30" s="66">
        <f>F32+F33+F34+F35</f>
        <v>218.20000000000002</v>
      </c>
      <c r="G30" s="86">
        <f>G32+G33+G34+G35</f>
        <v>211.84</v>
      </c>
      <c r="H30" s="93">
        <f>G30/F30</f>
        <v>0.970852428964253</v>
      </c>
      <c r="I30" s="262"/>
      <c r="J30" s="262"/>
      <c r="K30" s="262"/>
      <c r="L30" s="262"/>
      <c r="M30" s="262"/>
    </row>
    <row r="31" spans="1:13" ht="17.25" customHeight="1" hidden="1">
      <c r="A31" s="269"/>
      <c r="B31" s="267"/>
      <c r="C31" s="267"/>
      <c r="D31" s="267"/>
      <c r="E31" s="68" t="s">
        <v>15</v>
      </c>
      <c r="F31" s="66"/>
      <c r="G31" s="86"/>
      <c r="H31" s="90"/>
      <c r="I31" s="262"/>
      <c r="J31" s="262"/>
      <c r="K31" s="262"/>
      <c r="L31" s="262"/>
      <c r="M31" s="262"/>
    </row>
    <row r="32" spans="1:13" ht="17.25" customHeight="1" hidden="1">
      <c r="A32" s="269"/>
      <c r="B32" s="267"/>
      <c r="C32" s="267"/>
      <c r="D32" s="267"/>
      <c r="E32" s="68" t="s">
        <v>16</v>
      </c>
      <c r="F32" s="66">
        <f aca="true" t="shared" si="0" ref="F32:G35">F14+F20+F26</f>
        <v>218.20000000000002</v>
      </c>
      <c r="G32" s="86">
        <f t="shared" si="0"/>
        <v>211.84</v>
      </c>
      <c r="H32" s="93">
        <f>G32/F32</f>
        <v>0.970852428964253</v>
      </c>
      <c r="I32" s="262"/>
      <c r="J32" s="262"/>
      <c r="K32" s="262"/>
      <c r="L32" s="262"/>
      <c r="M32" s="262"/>
    </row>
    <row r="33" spans="1:13" ht="17.25" customHeight="1" hidden="1">
      <c r="A33" s="269"/>
      <c r="B33" s="267"/>
      <c r="C33" s="267"/>
      <c r="D33" s="267"/>
      <c r="E33" s="68" t="s">
        <v>17</v>
      </c>
      <c r="F33" s="66">
        <f t="shared" si="0"/>
        <v>0</v>
      </c>
      <c r="G33" s="66">
        <f t="shared" si="0"/>
        <v>0</v>
      </c>
      <c r="H33" s="60"/>
      <c r="I33" s="262"/>
      <c r="J33" s="262"/>
      <c r="K33" s="262"/>
      <c r="L33" s="262"/>
      <c r="M33" s="262"/>
    </row>
    <row r="34" spans="1:13" ht="17.25" customHeight="1" hidden="1">
      <c r="A34" s="269"/>
      <c r="B34" s="267"/>
      <c r="C34" s="267"/>
      <c r="D34" s="267"/>
      <c r="E34" s="68" t="s">
        <v>18</v>
      </c>
      <c r="F34" s="66">
        <f t="shared" si="0"/>
        <v>0</v>
      </c>
      <c r="G34" s="66">
        <f t="shared" si="0"/>
        <v>0</v>
      </c>
      <c r="H34" s="60"/>
      <c r="I34" s="262"/>
      <c r="J34" s="262"/>
      <c r="K34" s="262"/>
      <c r="L34" s="262"/>
      <c r="M34" s="262"/>
    </row>
    <row r="35" spans="1:13" ht="17.25" customHeight="1" hidden="1">
      <c r="A35" s="269"/>
      <c r="B35" s="267"/>
      <c r="C35" s="267"/>
      <c r="D35" s="267"/>
      <c r="E35" s="68" t="s">
        <v>19</v>
      </c>
      <c r="F35" s="66">
        <f t="shared" si="0"/>
        <v>0</v>
      </c>
      <c r="G35" s="66">
        <f t="shared" si="0"/>
        <v>0</v>
      </c>
      <c r="H35" s="60"/>
      <c r="I35" s="262"/>
      <c r="J35" s="262"/>
      <c r="K35" s="262"/>
      <c r="L35" s="262"/>
      <c r="M35" s="262"/>
    </row>
    <row r="36" spans="1:13" ht="58.5" customHeight="1" hidden="1">
      <c r="A36" s="68"/>
      <c r="B36" s="256"/>
      <c r="C36" s="256"/>
      <c r="D36" s="256"/>
      <c r="E36" s="256"/>
      <c r="F36" s="256"/>
      <c r="G36" s="256"/>
      <c r="H36" s="256"/>
      <c r="I36" s="70"/>
      <c r="J36" s="74"/>
      <c r="K36" s="74"/>
      <c r="L36" s="73"/>
      <c r="M36" s="68"/>
    </row>
    <row r="37" spans="1:13" ht="28.5" customHeight="1">
      <c r="A37" s="272" t="s">
        <v>136</v>
      </c>
      <c r="B37" s="258" t="s">
        <v>103</v>
      </c>
      <c r="C37" s="258"/>
      <c r="D37" s="258" t="s">
        <v>31</v>
      </c>
      <c r="E37" s="67" t="s">
        <v>14</v>
      </c>
      <c r="F37" s="75">
        <f>F39+F40+F41+F42</f>
        <v>21821.8</v>
      </c>
      <c r="G37" s="106">
        <f>G39+G40+G41+G42</f>
        <v>21812.63</v>
      </c>
      <c r="H37" s="60">
        <f>G37/F37</f>
        <v>0.9995797780201451</v>
      </c>
      <c r="I37" s="258" t="s">
        <v>38</v>
      </c>
      <c r="J37" s="270">
        <v>209</v>
      </c>
      <c r="K37" s="270">
        <v>209</v>
      </c>
      <c r="L37" s="271">
        <f>K37/J37</f>
        <v>1</v>
      </c>
      <c r="M37" s="262" t="s">
        <v>36</v>
      </c>
    </row>
    <row r="38" spans="1:13" ht="19.5" customHeight="1">
      <c r="A38" s="272"/>
      <c r="B38" s="258"/>
      <c r="C38" s="258"/>
      <c r="D38" s="258"/>
      <c r="E38" s="67" t="s">
        <v>15</v>
      </c>
      <c r="F38" s="75"/>
      <c r="G38" s="75"/>
      <c r="H38" s="60"/>
      <c r="I38" s="258"/>
      <c r="J38" s="270"/>
      <c r="K38" s="270"/>
      <c r="L38" s="271"/>
      <c r="M38" s="262"/>
    </row>
    <row r="39" spans="1:13" ht="17.25" customHeight="1">
      <c r="A39" s="272"/>
      <c r="B39" s="258"/>
      <c r="C39" s="258"/>
      <c r="D39" s="258"/>
      <c r="E39" s="67" t="s">
        <v>16</v>
      </c>
      <c r="F39" s="75">
        <v>21821.8</v>
      </c>
      <c r="G39" s="106">
        <v>21812.63</v>
      </c>
      <c r="H39" s="60">
        <f>G39/F39</f>
        <v>0.9995797780201451</v>
      </c>
      <c r="I39" s="258"/>
      <c r="J39" s="270"/>
      <c r="K39" s="270"/>
      <c r="L39" s="271"/>
      <c r="M39" s="262"/>
    </row>
    <row r="40" spans="1:13" ht="17.25" customHeight="1">
      <c r="A40" s="272"/>
      <c r="B40" s="258"/>
      <c r="C40" s="258"/>
      <c r="D40" s="258"/>
      <c r="E40" s="67" t="s">
        <v>17</v>
      </c>
      <c r="F40" s="75"/>
      <c r="G40" s="75"/>
      <c r="H40" s="60"/>
      <c r="I40" s="258"/>
      <c r="J40" s="270"/>
      <c r="K40" s="270"/>
      <c r="L40" s="271"/>
      <c r="M40" s="262"/>
    </row>
    <row r="41" spans="1:13" ht="17.25" customHeight="1">
      <c r="A41" s="272"/>
      <c r="B41" s="258"/>
      <c r="C41" s="258"/>
      <c r="D41" s="258"/>
      <c r="E41" s="67" t="s">
        <v>18</v>
      </c>
      <c r="F41" s="75"/>
      <c r="G41" s="75"/>
      <c r="H41" s="60"/>
      <c r="I41" s="258"/>
      <c r="J41" s="270"/>
      <c r="K41" s="270"/>
      <c r="L41" s="271"/>
      <c r="M41" s="262"/>
    </row>
    <row r="42" spans="1:13" ht="27.75" customHeight="1">
      <c r="A42" s="272"/>
      <c r="B42" s="258"/>
      <c r="C42" s="258"/>
      <c r="D42" s="258"/>
      <c r="E42" s="67" t="s">
        <v>19</v>
      </c>
      <c r="F42" s="75"/>
      <c r="G42" s="75"/>
      <c r="H42" s="60"/>
      <c r="I42" s="258"/>
      <c r="J42" s="270"/>
      <c r="K42" s="270"/>
      <c r="L42" s="271"/>
      <c r="M42" s="262"/>
    </row>
    <row r="43" spans="1:13" ht="17.25" customHeight="1">
      <c r="A43" s="272" t="s">
        <v>137</v>
      </c>
      <c r="B43" s="258" t="s">
        <v>37</v>
      </c>
      <c r="C43" s="258"/>
      <c r="D43" s="258" t="s">
        <v>31</v>
      </c>
      <c r="E43" s="67" t="s">
        <v>14</v>
      </c>
      <c r="F43" s="75">
        <f>F45+F46+F47+F48</f>
        <v>5000</v>
      </c>
      <c r="G43" s="75">
        <f>G45+G46+G47+G48</f>
        <v>5000</v>
      </c>
      <c r="H43" s="60">
        <f>G43/F43</f>
        <v>1</v>
      </c>
      <c r="I43" s="258" t="s">
        <v>39</v>
      </c>
      <c r="J43" s="270">
        <v>1</v>
      </c>
      <c r="K43" s="270">
        <v>1</v>
      </c>
      <c r="L43" s="271">
        <f>K43/J43</f>
        <v>1</v>
      </c>
      <c r="M43" s="262"/>
    </row>
    <row r="44" spans="1:13" ht="17.25" customHeight="1">
      <c r="A44" s="272"/>
      <c r="B44" s="258"/>
      <c r="C44" s="258"/>
      <c r="D44" s="258"/>
      <c r="E44" s="67" t="s">
        <v>15</v>
      </c>
      <c r="F44" s="76"/>
      <c r="G44" s="75"/>
      <c r="H44" s="60"/>
      <c r="I44" s="258"/>
      <c r="J44" s="270"/>
      <c r="K44" s="270"/>
      <c r="L44" s="271"/>
      <c r="M44" s="262"/>
    </row>
    <row r="45" spans="1:13" ht="17.25" customHeight="1">
      <c r="A45" s="272"/>
      <c r="B45" s="258"/>
      <c r="C45" s="258"/>
      <c r="D45" s="258"/>
      <c r="E45" s="67" t="s">
        <v>16</v>
      </c>
      <c r="F45" s="75">
        <v>5000</v>
      </c>
      <c r="G45" s="75">
        <v>5000</v>
      </c>
      <c r="H45" s="60">
        <f>G45/F45</f>
        <v>1</v>
      </c>
      <c r="I45" s="258"/>
      <c r="J45" s="270"/>
      <c r="K45" s="270"/>
      <c r="L45" s="271"/>
      <c r="M45" s="262"/>
    </row>
    <row r="46" spans="1:13" ht="17.25" customHeight="1">
      <c r="A46" s="272"/>
      <c r="B46" s="258"/>
      <c r="C46" s="258"/>
      <c r="D46" s="258"/>
      <c r="E46" s="67" t="s">
        <v>17</v>
      </c>
      <c r="F46" s="75"/>
      <c r="G46" s="75"/>
      <c r="H46" s="60"/>
      <c r="I46" s="258"/>
      <c r="J46" s="270"/>
      <c r="K46" s="270"/>
      <c r="L46" s="271"/>
      <c r="M46" s="262"/>
    </row>
    <row r="47" spans="1:13" ht="17.25" customHeight="1">
      <c r="A47" s="272"/>
      <c r="B47" s="258"/>
      <c r="C47" s="258"/>
      <c r="D47" s="258"/>
      <c r="E47" s="67" t="s">
        <v>18</v>
      </c>
      <c r="F47" s="70"/>
      <c r="G47" s="70"/>
      <c r="H47" s="60"/>
      <c r="I47" s="258"/>
      <c r="J47" s="270"/>
      <c r="K47" s="270"/>
      <c r="L47" s="271"/>
      <c r="M47" s="262"/>
    </row>
    <row r="48" spans="1:13" ht="19.5" customHeight="1">
      <c r="A48" s="272"/>
      <c r="B48" s="258"/>
      <c r="C48" s="258"/>
      <c r="D48" s="258"/>
      <c r="E48" s="67" t="s">
        <v>19</v>
      </c>
      <c r="F48" s="67"/>
      <c r="G48" s="67"/>
      <c r="H48" s="60"/>
      <c r="I48" s="258"/>
      <c r="J48" s="270"/>
      <c r="K48" s="270"/>
      <c r="L48" s="271"/>
      <c r="M48" s="262"/>
    </row>
    <row r="49" spans="1:13" ht="15" customHeight="1">
      <c r="A49" s="258"/>
      <c r="B49" s="266" t="s">
        <v>20</v>
      </c>
      <c r="C49" s="266"/>
      <c r="D49" s="266"/>
      <c r="E49" s="67" t="s">
        <v>14</v>
      </c>
      <c r="F49" s="77">
        <f>F51+F52+F53+F54</f>
        <v>27039.999999999996</v>
      </c>
      <c r="G49" s="112">
        <f>G51+G52+G53+G54</f>
        <v>27024.469999999998</v>
      </c>
      <c r="H49" s="78">
        <f>G49/F49</f>
        <v>0.9994256656804734</v>
      </c>
      <c r="I49" s="262"/>
      <c r="J49" s="262"/>
      <c r="K49" s="262"/>
      <c r="L49" s="262"/>
      <c r="M49" s="262"/>
    </row>
    <row r="50" spans="1:13" ht="15" customHeight="1">
      <c r="A50" s="258"/>
      <c r="B50" s="266"/>
      <c r="C50" s="266"/>
      <c r="D50" s="266"/>
      <c r="E50" s="67" t="s">
        <v>15</v>
      </c>
      <c r="F50" s="72"/>
      <c r="G50" s="72"/>
      <c r="H50" s="78"/>
      <c r="I50" s="262"/>
      <c r="J50" s="262"/>
      <c r="K50" s="262"/>
      <c r="L50" s="262"/>
      <c r="M50" s="262"/>
    </row>
    <row r="51" spans="1:13" ht="15.75">
      <c r="A51" s="258"/>
      <c r="B51" s="266"/>
      <c r="C51" s="266"/>
      <c r="D51" s="266"/>
      <c r="E51" s="67" t="s">
        <v>16</v>
      </c>
      <c r="F51" s="77">
        <f>F39+F45+F26+F20+F50+F14</f>
        <v>27039.999999999996</v>
      </c>
      <c r="G51" s="111">
        <f>G39+G45+G26+G20+G50+G14</f>
        <v>27024.469999999998</v>
      </c>
      <c r="H51" s="78">
        <f>G51/F51</f>
        <v>0.9994256656804734</v>
      </c>
      <c r="I51" s="262"/>
      <c r="J51" s="262"/>
      <c r="K51" s="262"/>
      <c r="L51" s="262"/>
      <c r="M51" s="262"/>
    </row>
    <row r="52" spans="1:13" ht="15.75">
      <c r="A52" s="258"/>
      <c r="B52" s="266"/>
      <c r="C52" s="266"/>
      <c r="D52" s="266"/>
      <c r="E52" s="67" t="s">
        <v>17</v>
      </c>
      <c r="F52" s="77">
        <f aca="true" t="shared" si="1" ref="F52:G54">F40+F46</f>
        <v>0</v>
      </c>
      <c r="G52" s="77">
        <f t="shared" si="1"/>
        <v>0</v>
      </c>
      <c r="H52" s="78"/>
      <c r="I52" s="262"/>
      <c r="J52" s="262"/>
      <c r="K52" s="262"/>
      <c r="L52" s="262"/>
      <c r="M52" s="262"/>
    </row>
    <row r="53" spans="1:13" ht="15.75">
      <c r="A53" s="258"/>
      <c r="B53" s="266"/>
      <c r="C53" s="266"/>
      <c r="D53" s="266"/>
      <c r="E53" s="67" t="s">
        <v>18</v>
      </c>
      <c r="F53" s="77">
        <f t="shared" si="1"/>
        <v>0</v>
      </c>
      <c r="G53" s="77">
        <f t="shared" si="1"/>
        <v>0</v>
      </c>
      <c r="H53" s="78"/>
      <c r="I53" s="262"/>
      <c r="J53" s="262"/>
      <c r="K53" s="262"/>
      <c r="L53" s="262"/>
      <c r="M53" s="262"/>
    </row>
    <row r="54" spans="1:13" ht="15.75">
      <c r="A54" s="258"/>
      <c r="B54" s="266"/>
      <c r="C54" s="266"/>
      <c r="D54" s="266"/>
      <c r="E54" s="67" t="s">
        <v>19</v>
      </c>
      <c r="F54" s="77">
        <f t="shared" si="1"/>
        <v>0</v>
      </c>
      <c r="G54" s="77">
        <f t="shared" si="1"/>
        <v>0</v>
      </c>
      <c r="H54" s="78"/>
      <c r="I54" s="262"/>
      <c r="J54" s="262"/>
      <c r="K54" s="262"/>
      <c r="L54" s="262"/>
      <c r="M54" s="262"/>
    </row>
    <row r="55" spans="1:13" ht="150.75" customHeight="1">
      <c r="A55" s="280">
        <v>2</v>
      </c>
      <c r="B55" s="274" t="s">
        <v>143</v>
      </c>
      <c r="C55" s="275"/>
      <c r="D55" s="275"/>
      <c r="E55" s="275"/>
      <c r="F55" s="275"/>
      <c r="G55" s="275"/>
      <c r="H55" s="276"/>
      <c r="I55" s="70" t="s">
        <v>97</v>
      </c>
      <c r="J55" s="72">
        <v>5</v>
      </c>
      <c r="K55" s="72">
        <v>5</v>
      </c>
      <c r="L55" s="74">
        <f>K55/J55*100</f>
        <v>100</v>
      </c>
      <c r="M55" s="68"/>
    </row>
    <row r="56" spans="1:13" ht="83.25" customHeight="1">
      <c r="A56" s="281"/>
      <c r="B56" s="277"/>
      <c r="C56" s="278"/>
      <c r="D56" s="278"/>
      <c r="E56" s="278"/>
      <c r="F56" s="278"/>
      <c r="G56" s="278"/>
      <c r="H56" s="279"/>
      <c r="I56" s="70" t="s">
        <v>104</v>
      </c>
      <c r="J56" s="70">
        <v>31</v>
      </c>
      <c r="K56" s="70">
        <v>31</v>
      </c>
      <c r="L56" s="80">
        <f>K56/J56</f>
        <v>1</v>
      </c>
      <c r="M56" s="100"/>
    </row>
    <row r="57" spans="1:13" ht="17.25" customHeight="1">
      <c r="A57" s="257" t="s">
        <v>138</v>
      </c>
      <c r="B57" s="258" t="s">
        <v>41</v>
      </c>
      <c r="C57" s="258"/>
      <c r="D57" s="256" t="s">
        <v>31</v>
      </c>
      <c r="E57" s="68" t="s">
        <v>14</v>
      </c>
      <c r="F57" s="77">
        <f>F59+F60+F61+F62</f>
        <v>90905.60800000001</v>
      </c>
      <c r="G57" s="77">
        <f>G59+G60+G61+G62</f>
        <v>90905.15800000001</v>
      </c>
      <c r="H57" s="60">
        <f>G57/F57</f>
        <v>0.9999950498103484</v>
      </c>
      <c r="I57" s="256" t="s">
        <v>43</v>
      </c>
      <c r="J57" s="262">
        <v>2125</v>
      </c>
      <c r="K57" s="262">
        <v>2125</v>
      </c>
      <c r="L57" s="263">
        <f>K57/J57</f>
        <v>1</v>
      </c>
      <c r="M57" s="262" t="s">
        <v>51</v>
      </c>
    </row>
    <row r="58" spans="1:13" ht="22.5" customHeight="1">
      <c r="A58" s="257"/>
      <c r="B58" s="258"/>
      <c r="C58" s="258"/>
      <c r="D58" s="256"/>
      <c r="E58" s="68" t="s">
        <v>15</v>
      </c>
      <c r="F58" s="77"/>
      <c r="G58" s="77"/>
      <c r="H58" s="60"/>
      <c r="I58" s="256"/>
      <c r="J58" s="262"/>
      <c r="K58" s="262"/>
      <c r="L58" s="263"/>
      <c r="M58" s="262"/>
    </row>
    <row r="59" spans="1:13" ht="27" customHeight="1">
      <c r="A59" s="257"/>
      <c r="B59" s="258"/>
      <c r="C59" s="258"/>
      <c r="D59" s="256"/>
      <c r="E59" s="68" t="s">
        <v>16</v>
      </c>
      <c r="F59" s="77">
        <f>93206.508-F65</f>
        <v>90905.60800000001</v>
      </c>
      <c r="G59" s="77">
        <f>93206.058-G65</f>
        <v>90905.15800000001</v>
      </c>
      <c r="H59" s="60">
        <f>G59/F59</f>
        <v>0.9999950498103484</v>
      </c>
      <c r="I59" s="256"/>
      <c r="J59" s="262"/>
      <c r="K59" s="262"/>
      <c r="L59" s="263"/>
      <c r="M59" s="262"/>
    </row>
    <row r="60" spans="1:13" ht="17.25" customHeight="1">
      <c r="A60" s="257"/>
      <c r="B60" s="258"/>
      <c r="C60" s="258"/>
      <c r="D60" s="256"/>
      <c r="E60" s="68" t="s">
        <v>17</v>
      </c>
      <c r="F60" s="77"/>
      <c r="G60" s="77"/>
      <c r="H60" s="60"/>
      <c r="I60" s="256"/>
      <c r="J60" s="262"/>
      <c r="K60" s="262"/>
      <c r="L60" s="263"/>
      <c r="M60" s="262"/>
    </row>
    <row r="61" spans="1:13" ht="20.25" customHeight="1">
      <c r="A61" s="257"/>
      <c r="B61" s="258"/>
      <c r="C61" s="258"/>
      <c r="D61" s="256"/>
      <c r="E61" s="68" t="s">
        <v>18</v>
      </c>
      <c r="F61" s="77"/>
      <c r="G61" s="77"/>
      <c r="H61" s="60"/>
      <c r="I61" s="256"/>
      <c r="J61" s="262"/>
      <c r="K61" s="262"/>
      <c r="L61" s="263"/>
      <c r="M61" s="262"/>
    </row>
    <row r="62" spans="1:13" ht="19.5" customHeight="1">
      <c r="A62" s="257"/>
      <c r="B62" s="258"/>
      <c r="C62" s="258"/>
      <c r="D62" s="256"/>
      <c r="E62" s="68" t="s">
        <v>19</v>
      </c>
      <c r="F62" s="77"/>
      <c r="G62" s="77"/>
      <c r="H62" s="60"/>
      <c r="I62" s="256"/>
      <c r="J62" s="262"/>
      <c r="K62" s="262"/>
      <c r="L62" s="263"/>
      <c r="M62" s="262"/>
    </row>
    <row r="63" spans="1:13" ht="17.25" customHeight="1">
      <c r="A63" s="257" t="s">
        <v>139</v>
      </c>
      <c r="B63" s="266" t="s">
        <v>42</v>
      </c>
      <c r="C63" s="266"/>
      <c r="D63" s="256" t="s">
        <v>31</v>
      </c>
      <c r="E63" s="68" t="s">
        <v>14</v>
      </c>
      <c r="F63" s="77">
        <f>F65+F66+F67+F68</f>
        <v>2300.9</v>
      </c>
      <c r="G63" s="77">
        <f>G65+G66+G67+G68</f>
        <v>2300.9</v>
      </c>
      <c r="H63" s="60">
        <f>G63/F63</f>
        <v>1</v>
      </c>
      <c r="I63" s="266" t="s">
        <v>44</v>
      </c>
      <c r="J63" s="262">
        <v>5</v>
      </c>
      <c r="K63" s="262">
        <v>5</v>
      </c>
      <c r="L63" s="263">
        <f>K63/J63</f>
        <v>1</v>
      </c>
      <c r="M63" s="262"/>
    </row>
    <row r="64" spans="1:13" ht="17.25" customHeight="1">
      <c r="A64" s="257"/>
      <c r="B64" s="266"/>
      <c r="C64" s="266"/>
      <c r="D64" s="256"/>
      <c r="E64" s="68" t="s">
        <v>15</v>
      </c>
      <c r="F64" s="79"/>
      <c r="G64" s="77"/>
      <c r="H64" s="60"/>
      <c r="I64" s="266"/>
      <c r="J64" s="262"/>
      <c r="K64" s="262"/>
      <c r="L64" s="263"/>
      <c r="M64" s="262"/>
    </row>
    <row r="65" spans="1:13" ht="17.25" customHeight="1">
      <c r="A65" s="257"/>
      <c r="B65" s="266"/>
      <c r="C65" s="266"/>
      <c r="D65" s="256"/>
      <c r="E65" s="68" t="s">
        <v>16</v>
      </c>
      <c r="F65" s="77">
        <v>2300.9</v>
      </c>
      <c r="G65" s="77">
        <v>2300.9</v>
      </c>
      <c r="H65" s="60">
        <f>G65/F65</f>
        <v>1</v>
      </c>
      <c r="I65" s="266"/>
      <c r="J65" s="262"/>
      <c r="K65" s="262"/>
      <c r="L65" s="263"/>
      <c r="M65" s="262"/>
    </row>
    <row r="66" spans="1:13" ht="17.25" customHeight="1">
      <c r="A66" s="257"/>
      <c r="B66" s="266"/>
      <c r="C66" s="266"/>
      <c r="D66" s="256"/>
      <c r="E66" s="68" t="s">
        <v>17</v>
      </c>
      <c r="F66" s="77"/>
      <c r="G66" s="77"/>
      <c r="H66" s="60"/>
      <c r="I66" s="266"/>
      <c r="J66" s="262"/>
      <c r="K66" s="262"/>
      <c r="L66" s="263"/>
      <c r="M66" s="262"/>
    </row>
    <row r="67" spans="1:13" ht="17.25" customHeight="1">
      <c r="A67" s="257"/>
      <c r="B67" s="266"/>
      <c r="C67" s="266"/>
      <c r="D67" s="256"/>
      <c r="E67" s="68" t="s">
        <v>18</v>
      </c>
      <c r="F67" s="77"/>
      <c r="G67" s="77"/>
      <c r="H67" s="60"/>
      <c r="I67" s="266"/>
      <c r="J67" s="262"/>
      <c r="K67" s="262"/>
      <c r="L67" s="263"/>
      <c r="M67" s="262"/>
    </row>
    <row r="68" spans="1:13" ht="18.75" customHeight="1">
      <c r="A68" s="257"/>
      <c r="B68" s="266"/>
      <c r="C68" s="266"/>
      <c r="D68" s="256"/>
      <c r="E68" s="68" t="s">
        <v>19</v>
      </c>
      <c r="F68" s="77"/>
      <c r="G68" s="77"/>
      <c r="H68" s="60"/>
      <c r="I68" s="266"/>
      <c r="J68" s="262"/>
      <c r="K68" s="262"/>
      <c r="L68" s="263"/>
      <c r="M68" s="262"/>
    </row>
    <row r="69" spans="1:13" ht="15" customHeight="1" hidden="1">
      <c r="A69" s="268"/>
      <c r="B69" s="267" t="s">
        <v>40</v>
      </c>
      <c r="C69" s="267"/>
      <c r="D69" s="267"/>
      <c r="E69" s="68" t="s">
        <v>14</v>
      </c>
      <c r="F69" s="77">
        <f>F71+F72+F73+F74</f>
        <v>93206.508</v>
      </c>
      <c r="G69" s="77">
        <f>G71+G72+G73+G74</f>
        <v>93206.058</v>
      </c>
      <c r="H69" s="60">
        <f>G69/F69</f>
        <v>0.9999951720109501</v>
      </c>
      <c r="I69" s="262"/>
      <c r="J69" s="262"/>
      <c r="K69" s="262"/>
      <c r="L69" s="262"/>
      <c r="M69" s="262"/>
    </row>
    <row r="70" spans="1:13" ht="15" customHeight="1" hidden="1">
      <c r="A70" s="268"/>
      <c r="B70" s="267"/>
      <c r="C70" s="267"/>
      <c r="D70" s="267"/>
      <c r="E70" s="68" t="s">
        <v>15</v>
      </c>
      <c r="F70" s="77"/>
      <c r="G70" s="77"/>
      <c r="H70" s="60"/>
      <c r="I70" s="262"/>
      <c r="J70" s="262"/>
      <c r="K70" s="262"/>
      <c r="L70" s="262"/>
      <c r="M70" s="262"/>
    </row>
    <row r="71" spans="1:13" ht="15.75" hidden="1">
      <c r="A71" s="268"/>
      <c r="B71" s="267"/>
      <c r="C71" s="267"/>
      <c r="D71" s="267"/>
      <c r="E71" s="68" t="s">
        <v>16</v>
      </c>
      <c r="F71" s="77">
        <f aca="true" t="shared" si="2" ref="F71:G74">F59+F65</f>
        <v>93206.508</v>
      </c>
      <c r="G71" s="77">
        <f t="shared" si="2"/>
        <v>93206.058</v>
      </c>
      <c r="H71" s="60">
        <f>G71/F71</f>
        <v>0.9999951720109501</v>
      </c>
      <c r="I71" s="262"/>
      <c r="J71" s="262"/>
      <c r="K71" s="262"/>
      <c r="L71" s="262"/>
      <c r="M71" s="262"/>
    </row>
    <row r="72" spans="1:13" ht="15.75" hidden="1">
      <c r="A72" s="268"/>
      <c r="B72" s="267"/>
      <c r="C72" s="267"/>
      <c r="D72" s="267"/>
      <c r="E72" s="68" t="s">
        <v>17</v>
      </c>
      <c r="F72" s="77">
        <f t="shared" si="2"/>
        <v>0</v>
      </c>
      <c r="G72" s="77">
        <f t="shared" si="2"/>
        <v>0</v>
      </c>
      <c r="H72" s="60"/>
      <c r="I72" s="262"/>
      <c r="J72" s="262"/>
      <c r="K72" s="262"/>
      <c r="L72" s="262"/>
      <c r="M72" s="262"/>
    </row>
    <row r="73" spans="1:13" ht="15.75" hidden="1">
      <c r="A73" s="268"/>
      <c r="B73" s="267"/>
      <c r="C73" s="267"/>
      <c r="D73" s="267"/>
      <c r="E73" s="68" t="s">
        <v>18</v>
      </c>
      <c r="F73" s="77">
        <f t="shared" si="2"/>
        <v>0</v>
      </c>
      <c r="G73" s="77">
        <f t="shared" si="2"/>
        <v>0</v>
      </c>
      <c r="H73" s="60"/>
      <c r="I73" s="262"/>
      <c r="J73" s="262"/>
      <c r="K73" s="262"/>
      <c r="L73" s="262"/>
      <c r="M73" s="262"/>
    </row>
    <row r="74" spans="1:13" ht="15.75" hidden="1">
      <c r="A74" s="268"/>
      <c r="B74" s="267"/>
      <c r="C74" s="267"/>
      <c r="D74" s="267"/>
      <c r="E74" s="68" t="s">
        <v>19</v>
      </c>
      <c r="F74" s="77">
        <f t="shared" si="2"/>
        <v>0</v>
      </c>
      <c r="G74" s="77">
        <f t="shared" si="2"/>
        <v>0</v>
      </c>
      <c r="H74" s="60"/>
      <c r="I74" s="262"/>
      <c r="J74" s="262"/>
      <c r="K74" s="262"/>
      <c r="L74" s="262"/>
      <c r="M74" s="262"/>
    </row>
    <row r="75" spans="1:13" ht="87.75" customHeight="1" hidden="1">
      <c r="A75" s="101">
        <v>4</v>
      </c>
      <c r="B75" s="256" t="s">
        <v>45</v>
      </c>
      <c r="C75" s="256"/>
      <c r="D75" s="256"/>
      <c r="E75" s="256"/>
      <c r="F75" s="256"/>
      <c r="G75" s="256"/>
      <c r="H75" s="256"/>
      <c r="L75" s="19"/>
      <c r="M75" s="68"/>
    </row>
    <row r="76" spans="1:13" ht="17.25" customHeight="1">
      <c r="A76" s="257" t="s">
        <v>140</v>
      </c>
      <c r="B76" s="258" t="s">
        <v>46</v>
      </c>
      <c r="C76" s="258"/>
      <c r="D76" s="256" t="s">
        <v>31</v>
      </c>
      <c r="E76" s="68" t="s">
        <v>14</v>
      </c>
      <c r="F76" s="107">
        <f>F78+F79+F80+F81</f>
        <v>22785.6</v>
      </c>
      <c r="G76" s="107">
        <f>G78+G79+G80+G81</f>
        <v>22785.6</v>
      </c>
      <c r="H76" s="108">
        <f>G76/F76</f>
        <v>1</v>
      </c>
      <c r="I76" s="256" t="s">
        <v>47</v>
      </c>
      <c r="J76" s="259">
        <v>1130</v>
      </c>
      <c r="K76" s="260">
        <v>1130</v>
      </c>
      <c r="L76" s="255">
        <f>K76/J76</f>
        <v>1</v>
      </c>
      <c r="M76" s="262" t="s">
        <v>52</v>
      </c>
    </row>
    <row r="77" spans="1:13" ht="22.5" customHeight="1">
      <c r="A77" s="257"/>
      <c r="B77" s="258"/>
      <c r="C77" s="258"/>
      <c r="D77" s="256"/>
      <c r="E77" s="68" t="s">
        <v>15</v>
      </c>
      <c r="F77" s="107"/>
      <c r="G77" s="107"/>
      <c r="H77" s="108"/>
      <c r="I77" s="256"/>
      <c r="J77" s="259"/>
      <c r="K77" s="260"/>
      <c r="L77" s="255"/>
      <c r="M77" s="262"/>
    </row>
    <row r="78" spans="1:13" ht="18" customHeight="1">
      <c r="A78" s="257"/>
      <c r="B78" s="258"/>
      <c r="C78" s="258"/>
      <c r="D78" s="256"/>
      <c r="E78" s="68" t="s">
        <v>16</v>
      </c>
      <c r="F78" s="107">
        <v>22785.6</v>
      </c>
      <c r="G78" s="107">
        <v>22785.6</v>
      </c>
      <c r="H78" s="108">
        <f>G78/F78</f>
        <v>1</v>
      </c>
      <c r="I78" s="256"/>
      <c r="J78" s="259"/>
      <c r="K78" s="260"/>
      <c r="L78" s="255"/>
      <c r="M78" s="262"/>
    </row>
    <row r="79" spans="1:13" ht="17.25" customHeight="1">
      <c r="A79" s="257"/>
      <c r="B79" s="258"/>
      <c r="C79" s="258"/>
      <c r="D79" s="256"/>
      <c r="E79" s="68" t="s">
        <v>17</v>
      </c>
      <c r="F79" s="107"/>
      <c r="G79" s="107"/>
      <c r="H79" s="108"/>
      <c r="I79" s="256"/>
      <c r="J79" s="259"/>
      <c r="K79" s="260"/>
      <c r="L79" s="255"/>
      <c r="M79" s="262"/>
    </row>
    <row r="80" spans="1:13" ht="20.25" customHeight="1">
      <c r="A80" s="257"/>
      <c r="B80" s="258"/>
      <c r="C80" s="258"/>
      <c r="D80" s="256"/>
      <c r="E80" s="68" t="s">
        <v>18</v>
      </c>
      <c r="F80" s="107"/>
      <c r="G80" s="107"/>
      <c r="H80" s="108"/>
      <c r="I80" s="256"/>
      <c r="J80" s="259"/>
      <c r="K80" s="260"/>
      <c r="L80" s="255"/>
      <c r="M80" s="262"/>
    </row>
    <row r="81" spans="1:13" ht="19.5" customHeight="1">
      <c r="A81" s="257"/>
      <c r="B81" s="258"/>
      <c r="C81" s="258"/>
      <c r="D81" s="256"/>
      <c r="E81" s="68" t="s">
        <v>19</v>
      </c>
      <c r="F81" s="107"/>
      <c r="G81" s="107"/>
      <c r="H81" s="108"/>
      <c r="I81" s="256"/>
      <c r="J81" s="259"/>
      <c r="K81" s="260"/>
      <c r="L81" s="255"/>
      <c r="M81" s="262"/>
    </row>
    <row r="82" spans="1:13" ht="19.5" customHeight="1">
      <c r="A82" s="257" t="s">
        <v>141</v>
      </c>
      <c r="B82" s="258" t="s">
        <v>105</v>
      </c>
      <c r="C82" s="258"/>
      <c r="D82" s="256" t="s">
        <v>31</v>
      </c>
      <c r="E82" s="91" t="s">
        <v>14</v>
      </c>
      <c r="F82" s="107">
        <f>F84</f>
        <v>4700.9</v>
      </c>
      <c r="G82" s="107">
        <f>G84</f>
        <v>4700.9</v>
      </c>
      <c r="H82" s="108">
        <f>G82/F82</f>
        <v>1</v>
      </c>
      <c r="I82" s="256" t="s">
        <v>106</v>
      </c>
      <c r="J82" s="259">
        <v>25500</v>
      </c>
      <c r="K82" s="260">
        <v>25910</v>
      </c>
      <c r="L82" s="255">
        <f>K82/J82</f>
        <v>1.016078431372549</v>
      </c>
      <c r="M82" s="262"/>
    </row>
    <row r="83" spans="1:13" ht="19.5" customHeight="1">
      <c r="A83" s="257"/>
      <c r="B83" s="258"/>
      <c r="C83" s="258"/>
      <c r="D83" s="256"/>
      <c r="E83" s="91" t="s">
        <v>15</v>
      </c>
      <c r="F83" s="107"/>
      <c r="G83" s="107"/>
      <c r="H83" s="108"/>
      <c r="I83" s="256"/>
      <c r="J83" s="259"/>
      <c r="K83" s="260"/>
      <c r="L83" s="255"/>
      <c r="M83" s="262"/>
    </row>
    <row r="84" spans="1:13" ht="19.5" customHeight="1">
      <c r="A84" s="257"/>
      <c r="B84" s="258"/>
      <c r="C84" s="258"/>
      <c r="D84" s="256"/>
      <c r="E84" s="91" t="s">
        <v>16</v>
      </c>
      <c r="F84" s="107">
        <v>4700.9</v>
      </c>
      <c r="G84" s="107">
        <v>4700.9</v>
      </c>
      <c r="H84" s="108">
        <f>G84/F84</f>
        <v>1</v>
      </c>
      <c r="I84" s="256"/>
      <c r="J84" s="259"/>
      <c r="K84" s="260"/>
      <c r="L84" s="255"/>
      <c r="M84" s="262"/>
    </row>
    <row r="85" spans="1:13" ht="19.5" customHeight="1">
      <c r="A85" s="257"/>
      <c r="B85" s="258"/>
      <c r="C85" s="258"/>
      <c r="D85" s="256"/>
      <c r="E85" s="91" t="s">
        <v>17</v>
      </c>
      <c r="F85" s="107"/>
      <c r="G85" s="107"/>
      <c r="H85" s="108"/>
      <c r="I85" s="256"/>
      <c r="J85" s="259"/>
      <c r="K85" s="260"/>
      <c r="L85" s="255"/>
      <c r="M85" s="262"/>
    </row>
    <row r="86" spans="1:13" ht="19.5" customHeight="1">
      <c r="A86" s="257"/>
      <c r="B86" s="258"/>
      <c r="C86" s="258"/>
      <c r="D86" s="256"/>
      <c r="E86" s="91" t="s">
        <v>18</v>
      </c>
      <c r="F86" s="107"/>
      <c r="G86" s="107"/>
      <c r="H86" s="108"/>
      <c r="I86" s="256"/>
      <c r="J86" s="259"/>
      <c r="K86" s="260"/>
      <c r="L86" s="255"/>
      <c r="M86" s="262"/>
    </row>
    <row r="87" spans="1:13" ht="19.5" customHeight="1">
      <c r="A87" s="257"/>
      <c r="B87" s="258"/>
      <c r="C87" s="258"/>
      <c r="D87" s="256"/>
      <c r="E87" s="91" t="s">
        <v>19</v>
      </c>
      <c r="F87" s="107"/>
      <c r="G87" s="107"/>
      <c r="H87" s="108"/>
      <c r="I87" s="256"/>
      <c r="J87" s="259"/>
      <c r="K87" s="260"/>
      <c r="L87" s="255"/>
      <c r="M87" s="262"/>
    </row>
    <row r="88" spans="1:13" ht="21.75" customHeight="1">
      <c r="A88" s="257" t="s">
        <v>142</v>
      </c>
      <c r="B88" s="266" t="s">
        <v>101</v>
      </c>
      <c r="C88" s="266"/>
      <c r="D88" s="256" t="s">
        <v>31</v>
      </c>
      <c r="E88" s="68" t="s">
        <v>14</v>
      </c>
      <c r="F88" s="107">
        <f>F90+F91+F92+F93</f>
        <v>2490.6</v>
      </c>
      <c r="G88" s="107">
        <f>G90+G91+G92+G93</f>
        <v>2490.6</v>
      </c>
      <c r="H88" s="108">
        <f>G88/F88</f>
        <v>1</v>
      </c>
      <c r="I88" s="266" t="s">
        <v>48</v>
      </c>
      <c r="J88" s="259">
        <v>11</v>
      </c>
      <c r="K88" s="259">
        <v>11</v>
      </c>
      <c r="L88" s="255">
        <f>K88/J88</f>
        <v>1</v>
      </c>
      <c r="M88" s="262"/>
    </row>
    <row r="89" spans="1:13" ht="17.25" customHeight="1">
      <c r="A89" s="257"/>
      <c r="B89" s="266"/>
      <c r="C89" s="266"/>
      <c r="D89" s="256"/>
      <c r="E89" s="68" t="s">
        <v>15</v>
      </c>
      <c r="F89" s="109"/>
      <c r="G89" s="107"/>
      <c r="H89" s="108"/>
      <c r="I89" s="266"/>
      <c r="J89" s="259"/>
      <c r="K89" s="259"/>
      <c r="L89" s="255"/>
      <c r="M89" s="262"/>
    </row>
    <row r="90" spans="1:13" ht="16.5" customHeight="1">
      <c r="A90" s="257"/>
      <c r="B90" s="266"/>
      <c r="C90" s="266"/>
      <c r="D90" s="256"/>
      <c r="E90" s="68" t="s">
        <v>16</v>
      </c>
      <c r="F90" s="107">
        <v>2490.6</v>
      </c>
      <c r="G90" s="107">
        <v>2490.6</v>
      </c>
      <c r="H90" s="108">
        <f>G90/F90</f>
        <v>1</v>
      </c>
      <c r="I90" s="266"/>
      <c r="J90" s="259"/>
      <c r="K90" s="259"/>
      <c r="L90" s="255"/>
      <c r="M90" s="262"/>
    </row>
    <row r="91" spans="1:13" ht="17.25" customHeight="1">
      <c r="A91" s="257"/>
      <c r="B91" s="266"/>
      <c r="C91" s="266"/>
      <c r="D91" s="256"/>
      <c r="E91" s="68" t="s">
        <v>17</v>
      </c>
      <c r="F91" s="77"/>
      <c r="G91" s="77"/>
      <c r="H91" s="60"/>
      <c r="I91" s="266"/>
      <c r="J91" s="259"/>
      <c r="K91" s="259"/>
      <c r="L91" s="255"/>
      <c r="M91" s="262"/>
    </row>
    <row r="92" spans="1:13" ht="15.75" customHeight="1">
      <c r="A92" s="257"/>
      <c r="B92" s="266"/>
      <c r="C92" s="266"/>
      <c r="D92" s="256"/>
      <c r="E92" s="68" t="s">
        <v>18</v>
      </c>
      <c r="F92" s="77"/>
      <c r="G92" s="77"/>
      <c r="H92" s="60"/>
      <c r="I92" s="266"/>
      <c r="J92" s="259"/>
      <c r="K92" s="259"/>
      <c r="L92" s="255"/>
      <c r="M92" s="262"/>
    </row>
    <row r="93" spans="1:13" ht="37.5" customHeight="1">
      <c r="A93" s="257"/>
      <c r="B93" s="266"/>
      <c r="C93" s="266"/>
      <c r="D93" s="256"/>
      <c r="E93" s="68" t="s">
        <v>19</v>
      </c>
      <c r="F93" s="77"/>
      <c r="G93" s="77"/>
      <c r="H93" s="60"/>
      <c r="I93" s="266"/>
      <c r="J93" s="259"/>
      <c r="K93" s="259"/>
      <c r="L93" s="255"/>
      <c r="M93" s="262"/>
    </row>
    <row r="94" spans="1:13" ht="15" customHeight="1">
      <c r="A94" s="261"/>
      <c r="B94" s="265" t="s">
        <v>21</v>
      </c>
      <c r="C94" s="265"/>
      <c r="D94" s="265"/>
      <c r="E94" s="59" t="s">
        <v>14</v>
      </c>
      <c r="F94" s="81">
        <f>F96+F97+F98+F99</f>
        <v>123183.60800000001</v>
      </c>
      <c r="G94" s="81">
        <f>G96+G97+G98+G99</f>
        <v>123183.15800000001</v>
      </c>
      <c r="H94" s="82">
        <f>G94/F94</f>
        <v>0.9999963469165476</v>
      </c>
      <c r="I94" s="261"/>
      <c r="J94" s="261"/>
      <c r="K94" s="261"/>
      <c r="L94" s="261"/>
      <c r="M94" s="261"/>
    </row>
    <row r="95" spans="1:13" ht="16.5" customHeight="1">
      <c r="A95" s="261"/>
      <c r="B95" s="265"/>
      <c r="C95" s="265"/>
      <c r="D95" s="265"/>
      <c r="E95" s="59" t="s">
        <v>15</v>
      </c>
      <c r="F95" s="83"/>
      <c r="G95" s="83"/>
      <c r="H95" s="82"/>
      <c r="I95" s="261"/>
      <c r="J95" s="261"/>
      <c r="K95" s="261"/>
      <c r="L95" s="261"/>
      <c r="M95" s="261"/>
    </row>
    <row r="96" spans="1:13" ht="15.75">
      <c r="A96" s="261"/>
      <c r="B96" s="265"/>
      <c r="C96" s="265"/>
      <c r="D96" s="265"/>
      <c r="E96" s="59" t="s">
        <v>16</v>
      </c>
      <c r="F96" s="81">
        <f>F78+F90+F84+F65+F59</f>
        <v>123183.60800000001</v>
      </c>
      <c r="G96" s="81">
        <f>G78+G90+G84+G65+G59</f>
        <v>123183.15800000001</v>
      </c>
      <c r="H96" s="82">
        <f>G96/F96</f>
        <v>0.9999963469165476</v>
      </c>
      <c r="I96" s="261"/>
      <c r="J96" s="261"/>
      <c r="K96" s="261"/>
      <c r="L96" s="261"/>
      <c r="M96" s="261"/>
    </row>
    <row r="97" spans="1:13" ht="15.75">
      <c r="A97" s="261"/>
      <c r="B97" s="265"/>
      <c r="C97" s="265"/>
      <c r="D97" s="265"/>
      <c r="E97" s="59" t="s">
        <v>17</v>
      </c>
      <c r="F97" s="81">
        <f aca="true" t="shared" si="3" ref="F97:G99">F79+F91</f>
        <v>0</v>
      </c>
      <c r="G97" s="81">
        <f t="shared" si="3"/>
        <v>0</v>
      </c>
      <c r="H97" s="82"/>
      <c r="I97" s="261"/>
      <c r="J97" s="261"/>
      <c r="K97" s="261"/>
      <c r="L97" s="261"/>
      <c r="M97" s="261"/>
    </row>
    <row r="98" spans="1:13" ht="15.75">
      <c r="A98" s="261"/>
      <c r="B98" s="265"/>
      <c r="C98" s="265"/>
      <c r="D98" s="265"/>
      <c r="E98" s="59" t="s">
        <v>18</v>
      </c>
      <c r="F98" s="81">
        <f t="shared" si="3"/>
        <v>0</v>
      </c>
      <c r="G98" s="81">
        <f t="shared" si="3"/>
        <v>0</v>
      </c>
      <c r="H98" s="82"/>
      <c r="I98" s="261"/>
      <c r="J98" s="261"/>
      <c r="K98" s="261"/>
      <c r="L98" s="261"/>
      <c r="M98" s="261"/>
    </row>
    <row r="99" spans="1:13" ht="15.75">
      <c r="A99" s="261"/>
      <c r="B99" s="265"/>
      <c r="C99" s="265"/>
      <c r="D99" s="265"/>
      <c r="E99" s="59" t="s">
        <v>19</v>
      </c>
      <c r="F99" s="81">
        <f t="shared" si="3"/>
        <v>0</v>
      </c>
      <c r="G99" s="81">
        <f t="shared" si="3"/>
        <v>0</v>
      </c>
      <c r="H99" s="82"/>
      <c r="I99" s="261"/>
      <c r="J99" s="261"/>
      <c r="K99" s="261"/>
      <c r="L99" s="261"/>
      <c r="M99" s="261"/>
    </row>
    <row r="100" spans="1:13" ht="15" customHeight="1">
      <c r="A100" s="261"/>
      <c r="B100" s="261" t="s">
        <v>22</v>
      </c>
      <c r="C100" s="261"/>
      <c r="D100" s="261"/>
      <c r="E100" s="59" t="s">
        <v>14</v>
      </c>
      <c r="F100" s="81">
        <f>F102+F103+F104+F105</f>
        <v>150223.608</v>
      </c>
      <c r="G100" s="113">
        <f>G102+G103+G104+G105</f>
        <v>150207.628</v>
      </c>
      <c r="H100" s="88">
        <f>G100/F100*100</f>
        <v>99.98936252416463</v>
      </c>
      <c r="I100" s="261"/>
      <c r="J100" s="261"/>
      <c r="K100" s="261"/>
      <c r="L100" s="261"/>
      <c r="M100" s="261"/>
    </row>
    <row r="101" spans="1:13" ht="15.75">
      <c r="A101" s="261"/>
      <c r="B101" s="261"/>
      <c r="C101" s="261"/>
      <c r="D101" s="261"/>
      <c r="E101" s="59" t="s">
        <v>15</v>
      </c>
      <c r="F101" s="81"/>
      <c r="G101" s="81"/>
      <c r="H101" s="82"/>
      <c r="I101" s="261"/>
      <c r="J101" s="261"/>
      <c r="K101" s="261"/>
      <c r="L101" s="261"/>
      <c r="M101" s="261"/>
    </row>
    <row r="102" spans="1:13" ht="15.75">
      <c r="A102" s="261"/>
      <c r="B102" s="261"/>
      <c r="C102" s="261"/>
      <c r="D102" s="261"/>
      <c r="E102" s="59" t="s">
        <v>16</v>
      </c>
      <c r="F102" s="81">
        <f>F51+F96</f>
        <v>150223.608</v>
      </c>
      <c r="G102" s="81">
        <f>G51+G96</f>
        <v>150207.628</v>
      </c>
      <c r="H102" s="88">
        <f>G102/F102*100</f>
        <v>99.98936252416463</v>
      </c>
      <c r="I102" s="261"/>
      <c r="J102" s="261"/>
      <c r="K102" s="261"/>
      <c r="L102" s="261"/>
      <c r="M102" s="261"/>
    </row>
    <row r="103" spans="1:13" ht="15.75">
      <c r="A103" s="261"/>
      <c r="B103" s="261"/>
      <c r="C103" s="261"/>
      <c r="D103" s="261"/>
      <c r="E103" s="59" t="s">
        <v>17</v>
      </c>
      <c r="F103" s="81">
        <f aca="true" t="shared" si="4" ref="F103:G105">F33+F52+F72+F97</f>
        <v>0</v>
      </c>
      <c r="G103" s="81">
        <f t="shared" si="4"/>
        <v>0</v>
      </c>
      <c r="H103" s="82"/>
      <c r="I103" s="261"/>
      <c r="J103" s="261"/>
      <c r="K103" s="261"/>
      <c r="L103" s="261"/>
      <c r="M103" s="261"/>
    </row>
    <row r="104" spans="1:13" ht="15.75">
      <c r="A104" s="261"/>
      <c r="B104" s="261"/>
      <c r="C104" s="261"/>
      <c r="D104" s="261"/>
      <c r="E104" s="59" t="s">
        <v>18</v>
      </c>
      <c r="F104" s="81">
        <f t="shared" si="4"/>
        <v>0</v>
      </c>
      <c r="G104" s="81">
        <f t="shared" si="4"/>
        <v>0</v>
      </c>
      <c r="H104" s="82"/>
      <c r="I104" s="261"/>
      <c r="J104" s="261"/>
      <c r="K104" s="261"/>
      <c r="L104" s="261"/>
      <c r="M104" s="261"/>
    </row>
    <row r="105" spans="1:13" ht="18.75" customHeight="1">
      <c r="A105" s="261"/>
      <c r="B105" s="261"/>
      <c r="C105" s="261"/>
      <c r="D105" s="261"/>
      <c r="E105" s="59" t="s">
        <v>19</v>
      </c>
      <c r="F105" s="81">
        <f t="shared" si="4"/>
        <v>0</v>
      </c>
      <c r="G105" s="81">
        <f t="shared" si="4"/>
        <v>0</v>
      </c>
      <c r="H105" s="82"/>
      <c r="I105" s="261"/>
      <c r="J105" s="261"/>
      <c r="K105" s="261"/>
      <c r="L105" s="261"/>
      <c r="M105" s="261"/>
    </row>
    <row r="106" spans="1:13" ht="15" customHeight="1">
      <c r="A106" s="261"/>
      <c r="B106" s="261" t="s">
        <v>23</v>
      </c>
      <c r="C106" s="261"/>
      <c r="D106" s="261"/>
      <c r="E106" s="59" t="s">
        <v>14</v>
      </c>
      <c r="F106" s="58">
        <f>F108+F109+F110+F111</f>
        <v>611.8</v>
      </c>
      <c r="G106" s="58">
        <f>G108+G109+G110+G111</f>
        <v>611.8</v>
      </c>
      <c r="H106" s="264">
        <f>G106/F106</f>
        <v>1</v>
      </c>
      <c r="I106" s="261"/>
      <c r="J106" s="261"/>
      <c r="K106" s="261"/>
      <c r="L106" s="261"/>
      <c r="M106" s="261"/>
    </row>
    <row r="107" spans="1:13" ht="15.75">
      <c r="A107" s="261"/>
      <c r="B107" s="261"/>
      <c r="C107" s="261"/>
      <c r="D107" s="261"/>
      <c r="E107" s="59" t="s">
        <v>15</v>
      </c>
      <c r="F107" s="58"/>
      <c r="G107" s="58"/>
      <c r="H107" s="264"/>
      <c r="I107" s="261"/>
      <c r="J107" s="261"/>
      <c r="K107" s="261"/>
      <c r="L107" s="261"/>
      <c r="M107" s="261"/>
    </row>
    <row r="108" spans="1:13" ht="15.75">
      <c r="A108" s="261"/>
      <c r="B108" s="261"/>
      <c r="C108" s="261"/>
      <c r="D108" s="261"/>
      <c r="E108" s="59" t="s">
        <v>16</v>
      </c>
      <c r="F108" s="58">
        <f aca="true" t="shared" si="5" ref="F108:G111">F114+F120+F126</f>
        <v>611.8</v>
      </c>
      <c r="G108" s="58">
        <f t="shared" si="5"/>
        <v>611.8</v>
      </c>
      <c r="H108" s="264"/>
      <c r="I108" s="261"/>
      <c r="J108" s="261"/>
      <c r="K108" s="261"/>
      <c r="L108" s="261"/>
      <c r="M108" s="261"/>
    </row>
    <row r="109" spans="1:13" ht="15.75">
      <c r="A109" s="261"/>
      <c r="B109" s="261"/>
      <c r="C109" s="261"/>
      <c r="D109" s="261"/>
      <c r="E109" s="59" t="s">
        <v>17</v>
      </c>
      <c r="F109" s="58">
        <f t="shared" si="5"/>
        <v>0</v>
      </c>
      <c r="G109" s="58">
        <f t="shared" si="5"/>
        <v>0</v>
      </c>
      <c r="H109" s="264"/>
      <c r="I109" s="261"/>
      <c r="J109" s="261"/>
      <c r="K109" s="261"/>
      <c r="L109" s="261"/>
      <c r="M109" s="261"/>
    </row>
    <row r="110" spans="1:13" ht="15.75">
      <c r="A110" s="261"/>
      <c r="B110" s="261"/>
      <c r="C110" s="261"/>
      <c r="D110" s="261"/>
      <c r="E110" s="59" t="s">
        <v>18</v>
      </c>
      <c r="F110" s="58">
        <f t="shared" si="5"/>
        <v>0</v>
      </c>
      <c r="G110" s="58">
        <f t="shared" si="5"/>
        <v>0</v>
      </c>
      <c r="H110" s="264"/>
      <c r="I110" s="261"/>
      <c r="J110" s="261"/>
      <c r="K110" s="261"/>
      <c r="L110" s="261"/>
      <c r="M110" s="261"/>
    </row>
    <row r="111" spans="1:13" ht="15.75">
      <c r="A111" s="261"/>
      <c r="B111" s="261"/>
      <c r="C111" s="261"/>
      <c r="D111" s="261"/>
      <c r="E111" s="59" t="s">
        <v>19</v>
      </c>
      <c r="F111" s="58">
        <f t="shared" si="5"/>
        <v>0</v>
      </c>
      <c r="G111" s="58">
        <f t="shared" si="5"/>
        <v>0</v>
      </c>
      <c r="H111" s="264"/>
      <c r="I111" s="261"/>
      <c r="J111" s="261"/>
      <c r="K111" s="261"/>
      <c r="L111" s="261"/>
      <c r="M111" s="261"/>
    </row>
    <row r="112" spans="1:13" ht="15.75">
      <c r="A112" s="261"/>
      <c r="B112" s="261" t="s">
        <v>49</v>
      </c>
      <c r="C112" s="261"/>
      <c r="D112" s="261"/>
      <c r="E112" s="59" t="s">
        <v>14</v>
      </c>
      <c r="F112" s="58">
        <f>F114+F115+F116+F117</f>
        <v>0</v>
      </c>
      <c r="G112" s="58">
        <f>G114+G115+G116+G117</f>
        <v>0</v>
      </c>
      <c r="H112" s="264">
        <v>0</v>
      </c>
      <c r="I112" s="261"/>
      <c r="J112" s="261">
        <v>0</v>
      </c>
      <c r="K112" s="261">
        <v>0</v>
      </c>
      <c r="L112" s="261">
        <v>0</v>
      </c>
      <c r="M112" s="261"/>
    </row>
    <row r="113" spans="1:13" ht="15.75">
      <c r="A113" s="261"/>
      <c r="B113" s="261"/>
      <c r="C113" s="261"/>
      <c r="D113" s="261"/>
      <c r="E113" s="59" t="s">
        <v>15</v>
      </c>
      <c r="F113" s="58"/>
      <c r="G113" s="58"/>
      <c r="H113" s="264"/>
      <c r="I113" s="261"/>
      <c r="J113" s="261"/>
      <c r="K113" s="261"/>
      <c r="L113" s="261"/>
      <c r="M113" s="261"/>
    </row>
    <row r="114" spans="1:13" ht="15.75">
      <c r="A114" s="261"/>
      <c r="B114" s="261"/>
      <c r="C114" s="261"/>
      <c r="D114" s="261"/>
      <c r="E114" s="59" t="s">
        <v>16</v>
      </c>
      <c r="F114" s="58">
        <v>0</v>
      </c>
      <c r="G114" s="58">
        <v>0</v>
      </c>
      <c r="H114" s="264"/>
      <c r="I114" s="261"/>
      <c r="J114" s="261"/>
      <c r="K114" s="261"/>
      <c r="L114" s="261"/>
      <c r="M114" s="261"/>
    </row>
    <row r="115" spans="1:13" ht="15.75">
      <c r="A115" s="261"/>
      <c r="B115" s="261"/>
      <c r="C115" s="261"/>
      <c r="D115" s="261"/>
      <c r="E115" s="59" t="s">
        <v>17</v>
      </c>
      <c r="F115" s="58"/>
      <c r="G115" s="58"/>
      <c r="H115" s="264"/>
      <c r="I115" s="261"/>
      <c r="J115" s="261"/>
      <c r="K115" s="261"/>
      <c r="L115" s="261"/>
      <c r="M115" s="261"/>
    </row>
    <row r="116" spans="1:13" ht="15.75">
      <c r="A116" s="261"/>
      <c r="B116" s="261"/>
      <c r="C116" s="261"/>
      <c r="D116" s="261"/>
      <c r="E116" s="59" t="s">
        <v>18</v>
      </c>
      <c r="F116" s="58"/>
      <c r="G116" s="58"/>
      <c r="H116" s="264"/>
      <c r="I116" s="261"/>
      <c r="J116" s="261"/>
      <c r="K116" s="261"/>
      <c r="L116" s="261"/>
      <c r="M116" s="261"/>
    </row>
    <row r="117" spans="1:13" ht="15.75">
      <c r="A117" s="261"/>
      <c r="B117" s="261"/>
      <c r="C117" s="261"/>
      <c r="D117" s="261"/>
      <c r="E117" s="59" t="s">
        <v>19</v>
      </c>
      <c r="F117" s="58"/>
      <c r="G117" s="58"/>
      <c r="H117" s="264"/>
      <c r="I117" s="261"/>
      <c r="J117" s="261"/>
      <c r="K117" s="261"/>
      <c r="L117" s="261"/>
      <c r="M117" s="261"/>
    </row>
    <row r="118" spans="1:13" ht="15.75">
      <c r="A118" s="261"/>
      <c r="B118" s="261" t="s">
        <v>50</v>
      </c>
      <c r="C118" s="261"/>
      <c r="D118" s="261"/>
      <c r="E118" s="59" t="s">
        <v>14</v>
      </c>
      <c r="F118" s="58">
        <f>F120+F121+F122+F123</f>
        <v>611.8</v>
      </c>
      <c r="G118" s="58">
        <f>G120+G121+G122+G123</f>
        <v>611.8</v>
      </c>
      <c r="H118" s="264">
        <f>G118/F118</f>
        <v>1</v>
      </c>
      <c r="I118" s="261" t="s">
        <v>54</v>
      </c>
      <c r="J118" s="261">
        <v>5</v>
      </c>
      <c r="K118" s="261">
        <v>5</v>
      </c>
      <c r="L118" s="264">
        <f>K118/J118</f>
        <v>1</v>
      </c>
      <c r="M118" s="261" t="s">
        <v>146</v>
      </c>
    </row>
    <row r="119" spans="1:13" ht="15.75">
      <c r="A119" s="261"/>
      <c r="B119" s="261"/>
      <c r="C119" s="261"/>
      <c r="D119" s="261"/>
      <c r="E119" s="59" t="s">
        <v>15</v>
      </c>
      <c r="F119" s="58"/>
      <c r="G119" s="58"/>
      <c r="H119" s="264"/>
      <c r="I119" s="261"/>
      <c r="J119" s="261"/>
      <c r="K119" s="261"/>
      <c r="L119" s="264"/>
      <c r="M119" s="261"/>
    </row>
    <row r="120" spans="1:13" ht="15.75">
      <c r="A120" s="261"/>
      <c r="B120" s="261"/>
      <c r="C120" s="261"/>
      <c r="D120" s="261"/>
      <c r="E120" s="59" t="s">
        <v>16</v>
      </c>
      <c r="F120" s="58">
        <v>611.8</v>
      </c>
      <c r="G120" s="58">
        <v>611.8</v>
      </c>
      <c r="H120" s="264"/>
      <c r="I120" s="261"/>
      <c r="J120" s="261"/>
      <c r="K120" s="261"/>
      <c r="L120" s="264"/>
      <c r="M120" s="261"/>
    </row>
    <row r="121" spans="1:13" ht="15.75">
      <c r="A121" s="261"/>
      <c r="B121" s="261"/>
      <c r="C121" s="261"/>
      <c r="D121" s="261"/>
      <c r="E121" s="59" t="s">
        <v>17</v>
      </c>
      <c r="F121" s="58"/>
      <c r="G121" s="58"/>
      <c r="H121" s="264"/>
      <c r="I121" s="261"/>
      <c r="J121" s="261"/>
      <c r="K121" s="261"/>
      <c r="L121" s="264"/>
      <c r="M121" s="261"/>
    </row>
    <row r="122" spans="1:13" ht="15.75">
      <c r="A122" s="261"/>
      <c r="B122" s="261"/>
      <c r="C122" s="261"/>
      <c r="D122" s="261"/>
      <c r="E122" s="59" t="s">
        <v>18</v>
      </c>
      <c r="F122" s="58"/>
      <c r="G122" s="58"/>
      <c r="H122" s="264"/>
      <c r="I122" s="261"/>
      <c r="J122" s="261"/>
      <c r="K122" s="261"/>
      <c r="L122" s="264"/>
      <c r="M122" s="261"/>
    </row>
    <row r="123" spans="1:13" ht="15.75">
      <c r="A123" s="261"/>
      <c r="B123" s="261"/>
      <c r="C123" s="261"/>
      <c r="D123" s="261"/>
      <c r="E123" s="59" t="s">
        <v>19</v>
      </c>
      <c r="F123" s="58"/>
      <c r="G123" s="58"/>
      <c r="H123" s="264"/>
      <c r="I123" s="261"/>
      <c r="J123" s="261"/>
      <c r="K123" s="261"/>
      <c r="L123" s="264"/>
      <c r="M123" s="261"/>
    </row>
    <row r="124" spans="1:13" ht="15.75">
      <c r="A124" s="261"/>
      <c r="B124" s="261" t="s">
        <v>26</v>
      </c>
      <c r="C124" s="261"/>
      <c r="D124" s="261"/>
      <c r="E124" s="59" t="s">
        <v>14</v>
      </c>
      <c r="F124" s="58">
        <f>F126+F127+F128+F129</f>
        <v>0</v>
      </c>
      <c r="G124" s="58">
        <f>G126+G127+G128+G129</f>
        <v>0</v>
      </c>
      <c r="H124" s="264"/>
      <c r="I124" s="261" t="s">
        <v>53</v>
      </c>
      <c r="J124" s="261"/>
      <c r="K124" s="261"/>
      <c r="L124" s="264"/>
      <c r="M124" s="261"/>
    </row>
    <row r="125" spans="1:13" ht="15.75">
      <c r="A125" s="261"/>
      <c r="B125" s="261"/>
      <c r="C125" s="261"/>
      <c r="D125" s="261"/>
      <c r="E125" s="59" t="s">
        <v>15</v>
      </c>
      <c r="F125" s="58"/>
      <c r="G125" s="58"/>
      <c r="H125" s="264"/>
      <c r="I125" s="261"/>
      <c r="J125" s="261"/>
      <c r="K125" s="261"/>
      <c r="L125" s="264"/>
      <c r="M125" s="261"/>
    </row>
    <row r="126" spans="1:13" ht="15.75">
      <c r="A126" s="261"/>
      <c r="B126" s="261"/>
      <c r="C126" s="261"/>
      <c r="D126" s="261"/>
      <c r="E126" s="59" t="s">
        <v>16</v>
      </c>
      <c r="F126" s="58"/>
      <c r="G126" s="58"/>
      <c r="H126" s="264"/>
      <c r="I126" s="261"/>
      <c r="J126" s="261"/>
      <c r="K126" s="261"/>
      <c r="L126" s="264"/>
      <c r="M126" s="261"/>
    </row>
    <row r="127" spans="1:13" ht="15" customHeight="1">
      <c r="A127" s="261"/>
      <c r="B127" s="261"/>
      <c r="C127" s="261"/>
      <c r="D127" s="261"/>
      <c r="E127" s="59" t="s">
        <v>17</v>
      </c>
      <c r="F127" s="58"/>
      <c r="G127" s="58"/>
      <c r="H127" s="264"/>
      <c r="I127" s="261"/>
      <c r="J127" s="261"/>
      <c r="K127" s="261"/>
      <c r="L127" s="264"/>
      <c r="M127" s="261"/>
    </row>
    <row r="128" spans="1:13" ht="15" customHeight="1">
      <c r="A128" s="261"/>
      <c r="B128" s="261"/>
      <c r="C128" s="261"/>
      <c r="D128" s="261"/>
      <c r="E128" s="59" t="s">
        <v>18</v>
      </c>
      <c r="F128" s="58"/>
      <c r="G128" s="58"/>
      <c r="H128" s="264"/>
      <c r="I128" s="261"/>
      <c r="J128" s="261"/>
      <c r="K128" s="261"/>
      <c r="L128" s="264"/>
      <c r="M128" s="261"/>
    </row>
    <row r="129" spans="1:13" ht="15" customHeight="1">
      <c r="A129" s="261"/>
      <c r="B129" s="261"/>
      <c r="C129" s="261"/>
      <c r="D129" s="261"/>
      <c r="E129" s="59" t="s">
        <v>19</v>
      </c>
      <c r="F129" s="58"/>
      <c r="G129" s="58"/>
      <c r="H129" s="264"/>
      <c r="I129" s="261"/>
      <c r="J129" s="261"/>
      <c r="K129" s="261"/>
      <c r="L129" s="264"/>
      <c r="M129" s="261"/>
    </row>
  </sheetData>
  <sheetProtection/>
  <mergeCells count="145">
    <mergeCell ref="B8:C8"/>
    <mergeCell ref="H6:H7"/>
    <mergeCell ref="A43:A48"/>
    <mergeCell ref="B43:C48"/>
    <mergeCell ref="D43:D48"/>
    <mergeCell ref="A49:A54"/>
    <mergeCell ref="A12:A17"/>
    <mergeCell ref="B12:C17"/>
    <mergeCell ref="F6:G6"/>
    <mergeCell ref="B36:H36"/>
    <mergeCell ref="B55:H56"/>
    <mergeCell ref="A55:A56"/>
    <mergeCell ref="A9:A10"/>
    <mergeCell ref="B9:H10"/>
    <mergeCell ref="A2:M2"/>
    <mergeCell ref="A3:M3"/>
    <mergeCell ref="I6:L6"/>
    <mergeCell ref="B6:C7"/>
    <mergeCell ref="D6:D7"/>
    <mergeCell ref="E6:E7"/>
    <mergeCell ref="B37:C42"/>
    <mergeCell ref="A1:M1"/>
    <mergeCell ref="D12:D17"/>
    <mergeCell ref="I12:I17"/>
    <mergeCell ref="J12:J17"/>
    <mergeCell ref="K12:K17"/>
    <mergeCell ref="L12:L17"/>
    <mergeCell ref="B11:H11"/>
    <mergeCell ref="M9:M11"/>
    <mergeCell ref="J18:J23"/>
    <mergeCell ref="A18:A23"/>
    <mergeCell ref="B18:C23"/>
    <mergeCell ref="D18:D23"/>
    <mergeCell ref="A24:A29"/>
    <mergeCell ref="B24:C29"/>
    <mergeCell ref="D24:D29"/>
    <mergeCell ref="D37:D42"/>
    <mergeCell ref="I37:I42"/>
    <mergeCell ref="J37:J42"/>
    <mergeCell ref="K37:K42"/>
    <mergeCell ref="J24:J26"/>
    <mergeCell ref="J27:J29"/>
    <mergeCell ref="K24:K26"/>
    <mergeCell ref="K27:K29"/>
    <mergeCell ref="I30:M35"/>
    <mergeCell ref="M37:M54"/>
    <mergeCell ref="B49:D54"/>
    <mergeCell ref="I49:L54"/>
    <mergeCell ref="A30:A35"/>
    <mergeCell ref="B30:D35"/>
    <mergeCell ref="I43:I48"/>
    <mergeCell ref="J43:J48"/>
    <mergeCell ref="K43:K48"/>
    <mergeCell ref="L43:L48"/>
    <mergeCell ref="L37:L42"/>
    <mergeCell ref="A37:A42"/>
    <mergeCell ref="I57:I62"/>
    <mergeCell ref="J57:J62"/>
    <mergeCell ref="K57:K62"/>
    <mergeCell ref="L57:L62"/>
    <mergeCell ref="A57:A62"/>
    <mergeCell ref="B57:C62"/>
    <mergeCell ref="D57:D62"/>
    <mergeCell ref="I63:I68"/>
    <mergeCell ref="J63:J68"/>
    <mergeCell ref="J69:J74"/>
    <mergeCell ref="K63:K68"/>
    <mergeCell ref="L63:L68"/>
    <mergeCell ref="A63:A68"/>
    <mergeCell ref="B63:C68"/>
    <mergeCell ref="D63:D68"/>
    <mergeCell ref="K69:K74"/>
    <mergeCell ref="L69:L74"/>
    <mergeCell ref="L76:L81"/>
    <mergeCell ref="A76:A81"/>
    <mergeCell ref="B76:C81"/>
    <mergeCell ref="D76:D81"/>
    <mergeCell ref="M57:M68"/>
    <mergeCell ref="M69:M74"/>
    <mergeCell ref="B69:D74"/>
    <mergeCell ref="A69:A74"/>
    <mergeCell ref="B75:H75"/>
    <mergeCell ref="I69:I74"/>
    <mergeCell ref="A94:A99"/>
    <mergeCell ref="B94:D99"/>
    <mergeCell ref="I88:I93"/>
    <mergeCell ref="A88:A93"/>
    <mergeCell ref="B88:C93"/>
    <mergeCell ref="D88:D93"/>
    <mergeCell ref="I94:M99"/>
    <mergeCell ref="J88:J93"/>
    <mergeCell ref="K88:K93"/>
    <mergeCell ref="L88:L93"/>
    <mergeCell ref="M76:M93"/>
    <mergeCell ref="I76:I81"/>
    <mergeCell ref="J76:J81"/>
    <mergeCell ref="K76:K81"/>
    <mergeCell ref="A106:A111"/>
    <mergeCell ref="I106:M111"/>
    <mergeCell ref="B106:D111"/>
    <mergeCell ref="H106:H111"/>
    <mergeCell ref="I100:M105"/>
    <mergeCell ref="B100:D105"/>
    <mergeCell ref="A100:A105"/>
    <mergeCell ref="L112:L117"/>
    <mergeCell ref="M112:M117"/>
    <mergeCell ref="A118:A123"/>
    <mergeCell ref="A124:A129"/>
    <mergeCell ref="H112:H117"/>
    <mergeCell ref="H118:H123"/>
    <mergeCell ref="H124:H129"/>
    <mergeCell ref="B118:D123"/>
    <mergeCell ref="B124:D129"/>
    <mergeCell ref="A112:A117"/>
    <mergeCell ref="I118:I123"/>
    <mergeCell ref="B112:D117"/>
    <mergeCell ref="I112:I117"/>
    <mergeCell ref="J112:J117"/>
    <mergeCell ref="K112:K117"/>
    <mergeCell ref="J118:J123"/>
    <mergeCell ref="K118:K123"/>
    <mergeCell ref="L118:L123"/>
    <mergeCell ref="M118:M123"/>
    <mergeCell ref="I124:I129"/>
    <mergeCell ref="J124:J129"/>
    <mergeCell ref="K124:K129"/>
    <mergeCell ref="L124:L129"/>
    <mergeCell ref="M124:M129"/>
    <mergeCell ref="A4:M4"/>
    <mergeCell ref="M6:M7"/>
    <mergeCell ref="I24:I26"/>
    <mergeCell ref="I27:I29"/>
    <mergeCell ref="M12:M29"/>
    <mergeCell ref="K18:K23"/>
    <mergeCell ref="L18:L23"/>
    <mergeCell ref="I18:I23"/>
    <mergeCell ref="L24:L26"/>
    <mergeCell ref="L27:L29"/>
    <mergeCell ref="L82:L87"/>
    <mergeCell ref="D82:D87"/>
    <mergeCell ref="A82:A87"/>
    <mergeCell ref="B82:C87"/>
    <mergeCell ref="I82:I87"/>
    <mergeCell ref="J82:J87"/>
    <mergeCell ref="K82:K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rowBreaks count="3" manualBreakCount="3">
    <brk id="29" max="255" man="1"/>
    <brk id="56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70" zoomScaleNormal="110" zoomScaleSheetLayoutView="70" zoomScalePageLayoutView="0" workbookViewId="0" topLeftCell="A4">
      <selection activeCell="D14" sqref="D14:D19"/>
    </sheetView>
  </sheetViews>
  <sheetFormatPr defaultColWidth="9.140625" defaultRowHeight="15"/>
  <cols>
    <col min="1" max="1" width="5.00390625" style="19" customWidth="1"/>
    <col min="2" max="2" width="28.140625" style="19" customWidth="1"/>
    <col min="3" max="3" width="22.00390625" style="19" customWidth="1"/>
    <col min="4" max="4" width="12.8515625" style="19" customWidth="1"/>
    <col min="5" max="5" width="11.57421875" style="19" customWidth="1"/>
    <col min="6" max="11" width="5.57421875" style="19" customWidth="1"/>
    <col min="12" max="12" width="10.7109375" style="19" customWidth="1"/>
    <col min="13" max="13" width="26.140625" style="19" customWidth="1"/>
    <col min="14" max="15" width="4.421875" style="19" customWidth="1"/>
    <col min="16" max="16" width="5.421875" style="19" customWidth="1"/>
    <col min="17" max="17" width="3.57421875" style="19" customWidth="1"/>
    <col min="18" max="18" width="10.00390625" style="19" customWidth="1"/>
    <col min="19" max="20" width="9.140625" style="19" customWidth="1"/>
    <col min="21" max="21" width="12.140625" style="19" customWidth="1"/>
    <col min="22" max="16384" width="9.140625" style="19" customWidth="1"/>
  </cols>
  <sheetData>
    <row r="1" spans="1:21" ht="27" customHeight="1">
      <c r="A1" s="323" t="s">
        <v>100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</row>
    <row r="2" spans="1:21" ht="18.75" customHeight="1">
      <c r="A2" s="186" t="s">
        <v>147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10" ht="15.7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21" ht="30" customHeight="1">
      <c r="A4" s="283" t="s">
        <v>92</v>
      </c>
      <c r="B4" s="261" t="s">
        <v>1</v>
      </c>
      <c r="C4" s="261"/>
      <c r="D4" s="261" t="s">
        <v>2</v>
      </c>
      <c r="E4" s="261" t="s">
        <v>3</v>
      </c>
      <c r="F4" s="261" t="s">
        <v>4</v>
      </c>
      <c r="G4" s="261"/>
      <c r="H4" s="261"/>
      <c r="I4" s="261"/>
      <c r="J4" s="261"/>
      <c r="K4" s="261"/>
      <c r="L4" s="261" t="s">
        <v>94</v>
      </c>
      <c r="M4" s="261" t="s">
        <v>5</v>
      </c>
      <c r="N4" s="261"/>
      <c r="O4" s="261"/>
      <c r="P4" s="261"/>
      <c r="Q4" s="261"/>
      <c r="R4" s="261"/>
      <c r="S4" s="283" t="s">
        <v>6</v>
      </c>
      <c r="T4" s="314"/>
      <c r="U4" s="315"/>
    </row>
    <row r="5" spans="1:21" ht="47.25">
      <c r="A5" s="284"/>
      <c r="B5" s="261"/>
      <c r="C5" s="261"/>
      <c r="D5" s="261"/>
      <c r="E5" s="261"/>
      <c r="F5" s="261" t="s">
        <v>8</v>
      </c>
      <c r="G5" s="261"/>
      <c r="H5" s="261"/>
      <c r="I5" s="261" t="s">
        <v>9</v>
      </c>
      <c r="J5" s="261"/>
      <c r="K5" s="261"/>
      <c r="L5" s="261"/>
      <c r="M5" s="58" t="s">
        <v>10</v>
      </c>
      <c r="N5" s="261" t="s">
        <v>11</v>
      </c>
      <c r="O5" s="261"/>
      <c r="P5" s="261" t="s">
        <v>12</v>
      </c>
      <c r="Q5" s="261"/>
      <c r="R5" s="58" t="s">
        <v>13</v>
      </c>
      <c r="S5" s="322" t="s">
        <v>7</v>
      </c>
      <c r="T5" s="322"/>
      <c r="U5" s="322"/>
    </row>
    <row r="6" spans="1:21" ht="15.75">
      <c r="A6" s="58">
        <v>1</v>
      </c>
      <c r="B6" s="261">
        <v>2</v>
      </c>
      <c r="C6" s="261"/>
      <c r="D6" s="58">
        <v>3</v>
      </c>
      <c r="E6" s="58">
        <v>4</v>
      </c>
      <c r="F6" s="261">
        <v>5</v>
      </c>
      <c r="G6" s="261"/>
      <c r="H6" s="261"/>
      <c r="I6" s="261">
        <v>6</v>
      </c>
      <c r="J6" s="261"/>
      <c r="K6" s="261"/>
      <c r="L6" s="58">
        <v>7</v>
      </c>
      <c r="M6" s="58">
        <v>8</v>
      </c>
      <c r="N6" s="261">
        <v>9</v>
      </c>
      <c r="O6" s="261"/>
      <c r="P6" s="261">
        <v>10</v>
      </c>
      <c r="Q6" s="261"/>
      <c r="R6" s="58">
        <v>11</v>
      </c>
      <c r="S6" s="261">
        <v>12</v>
      </c>
      <c r="T6" s="261"/>
      <c r="U6" s="261"/>
    </row>
    <row r="7" spans="1:21" ht="145.5" customHeight="1">
      <c r="A7" s="59"/>
      <c r="B7" s="316" t="s">
        <v>74</v>
      </c>
      <c r="C7" s="317"/>
      <c r="D7" s="317"/>
      <c r="E7" s="317"/>
      <c r="F7" s="317"/>
      <c r="G7" s="317"/>
      <c r="H7" s="317"/>
      <c r="I7" s="317"/>
      <c r="J7" s="317"/>
      <c r="K7" s="317"/>
      <c r="L7" s="318"/>
      <c r="M7" s="62" t="s">
        <v>93</v>
      </c>
      <c r="N7" s="283">
        <v>48</v>
      </c>
      <c r="O7" s="315"/>
      <c r="P7" s="283">
        <v>48</v>
      </c>
      <c r="Q7" s="315"/>
      <c r="R7" s="84">
        <f>P7/N7</f>
        <v>1</v>
      </c>
      <c r="S7" s="282"/>
      <c r="T7" s="282"/>
      <c r="U7" s="282"/>
    </row>
    <row r="8" spans="1:21" ht="17.25" customHeight="1">
      <c r="A8" s="313">
        <v>1</v>
      </c>
      <c r="B8" s="258" t="s">
        <v>75</v>
      </c>
      <c r="C8" s="258"/>
      <c r="D8" s="262" t="s">
        <v>31</v>
      </c>
      <c r="E8" s="59" t="s">
        <v>14</v>
      </c>
      <c r="F8" s="303">
        <f>F10+F11+F12+F13</f>
        <v>9444.152</v>
      </c>
      <c r="G8" s="304"/>
      <c r="H8" s="305"/>
      <c r="I8" s="303">
        <f>I10+I11+I12+I13</f>
        <v>9432.4</v>
      </c>
      <c r="J8" s="304"/>
      <c r="K8" s="305"/>
      <c r="L8" s="60">
        <f>I8/F8</f>
        <v>0.9987556320567479</v>
      </c>
      <c r="M8" s="309" t="s">
        <v>76</v>
      </c>
      <c r="N8" s="312">
        <v>56</v>
      </c>
      <c r="O8" s="312"/>
      <c r="P8" s="312">
        <v>56</v>
      </c>
      <c r="Q8" s="312"/>
      <c r="R8" s="271">
        <f>P8/N8</f>
        <v>1</v>
      </c>
      <c r="S8" s="295" t="s">
        <v>36</v>
      </c>
      <c r="T8" s="296"/>
      <c r="U8" s="319"/>
    </row>
    <row r="9" spans="1:21" ht="17.25" customHeight="1">
      <c r="A9" s="313"/>
      <c r="B9" s="258"/>
      <c r="C9" s="258"/>
      <c r="D9" s="262"/>
      <c r="E9" s="59" t="s">
        <v>15</v>
      </c>
      <c r="F9" s="303"/>
      <c r="G9" s="304"/>
      <c r="H9" s="305"/>
      <c r="I9" s="303"/>
      <c r="J9" s="304"/>
      <c r="K9" s="305"/>
      <c r="L9" s="60"/>
      <c r="M9" s="310"/>
      <c r="N9" s="312"/>
      <c r="O9" s="312"/>
      <c r="P9" s="312"/>
      <c r="Q9" s="312"/>
      <c r="R9" s="271"/>
      <c r="S9" s="297"/>
      <c r="T9" s="298"/>
      <c r="U9" s="320"/>
    </row>
    <row r="10" spans="1:21" ht="17.25" customHeight="1">
      <c r="A10" s="313"/>
      <c r="B10" s="258"/>
      <c r="C10" s="258"/>
      <c r="D10" s="262"/>
      <c r="E10" s="59" t="s">
        <v>16</v>
      </c>
      <c r="F10" s="303">
        <v>9444.152</v>
      </c>
      <c r="G10" s="304"/>
      <c r="H10" s="305"/>
      <c r="I10" s="303">
        <v>9432.4</v>
      </c>
      <c r="J10" s="304"/>
      <c r="K10" s="305"/>
      <c r="L10" s="60">
        <f>I10/F10</f>
        <v>0.9987556320567479</v>
      </c>
      <c r="M10" s="310"/>
      <c r="N10" s="312"/>
      <c r="O10" s="312"/>
      <c r="P10" s="312"/>
      <c r="Q10" s="312"/>
      <c r="R10" s="271"/>
      <c r="S10" s="297"/>
      <c r="T10" s="298"/>
      <c r="U10" s="320"/>
    </row>
    <row r="11" spans="1:21" ht="17.25" customHeight="1">
      <c r="A11" s="313"/>
      <c r="B11" s="258"/>
      <c r="C11" s="258"/>
      <c r="D11" s="262"/>
      <c r="E11" s="59" t="s">
        <v>17</v>
      </c>
      <c r="F11" s="303"/>
      <c r="G11" s="304"/>
      <c r="H11" s="305"/>
      <c r="I11" s="303"/>
      <c r="J11" s="304"/>
      <c r="K11" s="305"/>
      <c r="L11" s="60"/>
      <c r="M11" s="310"/>
      <c r="N11" s="312"/>
      <c r="O11" s="312"/>
      <c r="P11" s="312"/>
      <c r="Q11" s="312"/>
      <c r="R11" s="271"/>
      <c r="S11" s="297"/>
      <c r="T11" s="298"/>
      <c r="U11" s="320"/>
    </row>
    <row r="12" spans="1:21" ht="17.25" customHeight="1">
      <c r="A12" s="313"/>
      <c r="B12" s="258"/>
      <c r="C12" s="258"/>
      <c r="D12" s="262"/>
      <c r="E12" s="59" t="s">
        <v>18</v>
      </c>
      <c r="F12" s="303"/>
      <c r="G12" s="304"/>
      <c r="H12" s="305"/>
      <c r="I12" s="303"/>
      <c r="J12" s="304"/>
      <c r="K12" s="305"/>
      <c r="L12" s="60"/>
      <c r="M12" s="310"/>
      <c r="N12" s="312"/>
      <c r="O12" s="312"/>
      <c r="P12" s="312"/>
      <c r="Q12" s="312"/>
      <c r="R12" s="271"/>
      <c r="S12" s="297"/>
      <c r="T12" s="298"/>
      <c r="U12" s="320"/>
    </row>
    <row r="13" spans="1:21" ht="17.25" customHeight="1">
      <c r="A13" s="313"/>
      <c r="B13" s="258"/>
      <c r="C13" s="258"/>
      <c r="D13" s="262"/>
      <c r="E13" s="59" t="s">
        <v>19</v>
      </c>
      <c r="F13" s="303"/>
      <c r="G13" s="304"/>
      <c r="H13" s="305"/>
      <c r="I13" s="303"/>
      <c r="J13" s="304"/>
      <c r="K13" s="305"/>
      <c r="L13" s="60"/>
      <c r="M13" s="311"/>
      <c r="N13" s="312"/>
      <c r="O13" s="312"/>
      <c r="P13" s="312"/>
      <c r="Q13" s="312"/>
      <c r="R13" s="271"/>
      <c r="S13" s="297"/>
      <c r="T13" s="298"/>
      <c r="U13" s="320"/>
    </row>
    <row r="14" spans="1:21" ht="17.25" customHeight="1">
      <c r="A14" s="313">
        <v>2</v>
      </c>
      <c r="B14" s="258" t="s">
        <v>77</v>
      </c>
      <c r="C14" s="258"/>
      <c r="D14" s="262" t="s">
        <v>31</v>
      </c>
      <c r="E14" s="59" t="s">
        <v>14</v>
      </c>
      <c r="F14" s="303">
        <f>F16+F17+F18+F19</f>
        <v>367.2</v>
      </c>
      <c r="G14" s="304"/>
      <c r="H14" s="305"/>
      <c r="I14" s="306">
        <f>I16+I17+I18+I19</f>
        <v>195.3</v>
      </c>
      <c r="J14" s="307"/>
      <c r="K14" s="308"/>
      <c r="L14" s="60">
        <f>I14/F14</f>
        <v>0.5318627450980392</v>
      </c>
      <c r="M14" s="258" t="s">
        <v>156</v>
      </c>
      <c r="N14" s="270">
        <v>2</v>
      </c>
      <c r="O14" s="270"/>
      <c r="P14" s="270">
        <v>2</v>
      </c>
      <c r="Q14" s="270"/>
      <c r="R14" s="271">
        <f>P14/N14</f>
        <v>1</v>
      </c>
      <c r="S14" s="297"/>
      <c r="T14" s="298"/>
      <c r="U14" s="320"/>
    </row>
    <row r="15" spans="1:21" ht="15" customHeight="1">
      <c r="A15" s="313"/>
      <c r="B15" s="258"/>
      <c r="C15" s="258"/>
      <c r="D15" s="262"/>
      <c r="E15" s="59" t="s">
        <v>15</v>
      </c>
      <c r="F15" s="303"/>
      <c r="G15" s="304"/>
      <c r="H15" s="305"/>
      <c r="I15" s="306"/>
      <c r="J15" s="307"/>
      <c r="K15" s="308"/>
      <c r="L15" s="60"/>
      <c r="M15" s="258"/>
      <c r="N15" s="270"/>
      <c r="O15" s="270"/>
      <c r="P15" s="270"/>
      <c r="Q15" s="270"/>
      <c r="R15" s="271"/>
      <c r="S15" s="297"/>
      <c r="T15" s="298"/>
      <c r="U15" s="320"/>
    </row>
    <row r="16" spans="1:21" ht="15" customHeight="1">
      <c r="A16" s="313"/>
      <c r="B16" s="258"/>
      <c r="C16" s="258"/>
      <c r="D16" s="262"/>
      <c r="E16" s="59" t="s">
        <v>16</v>
      </c>
      <c r="F16" s="303"/>
      <c r="G16" s="304"/>
      <c r="H16" s="305"/>
      <c r="I16" s="306"/>
      <c r="J16" s="307"/>
      <c r="K16" s="308"/>
      <c r="L16" s="60"/>
      <c r="M16" s="258"/>
      <c r="N16" s="270"/>
      <c r="O16" s="270"/>
      <c r="P16" s="270"/>
      <c r="Q16" s="270"/>
      <c r="R16" s="271"/>
      <c r="S16" s="297"/>
      <c r="T16" s="298"/>
      <c r="U16" s="320"/>
    </row>
    <row r="17" spans="1:21" ht="17.25" customHeight="1">
      <c r="A17" s="313"/>
      <c r="B17" s="258"/>
      <c r="C17" s="258"/>
      <c r="D17" s="262"/>
      <c r="E17" s="59" t="s">
        <v>17</v>
      </c>
      <c r="F17" s="303">
        <v>367.2</v>
      </c>
      <c r="G17" s="304"/>
      <c r="H17" s="305"/>
      <c r="I17" s="306">
        <v>195.3</v>
      </c>
      <c r="J17" s="307"/>
      <c r="K17" s="308"/>
      <c r="L17" s="60">
        <f>I17/F17</f>
        <v>0.5318627450980392</v>
      </c>
      <c r="M17" s="258"/>
      <c r="N17" s="270"/>
      <c r="O17" s="270"/>
      <c r="P17" s="270"/>
      <c r="Q17" s="270"/>
      <c r="R17" s="271"/>
      <c r="S17" s="297"/>
      <c r="T17" s="298"/>
      <c r="U17" s="320"/>
    </row>
    <row r="18" spans="1:21" ht="16.5" customHeight="1">
      <c r="A18" s="313"/>
      <c r="B18" s="258"/>
      <c r="C18" s="258"/>
      <c r="D18" s="262"/>
      <c r="E18" s="59" t="s">
        <v>18</v>
      </c>
      <c r="F18" s="303"/>
      <c r="G18" s="304"/>
      <c r="H18" s="305"/>
      <c r="I18" s="306"/>
      <c r="J18" s="307"/>
      <c r="K18" s="308"/>
      <c r="L18" s="60"/>
      <c r="M18" s="258"/>
      <c r="N18" s="270"/>
      <c r="O18" s="270"/>
      <c r="P18" s="270"/>
      <c r="Q18" s="270"/>
      <c r="R18" s="271"/>
      <c r="S18" s="297"/>
      <c r="T18" s="298"/>
      <c r="U18" s="320"/>
    </row>
    <row r="19" spans="1:21" ht="55.5" customHeight="1">
      <c r="A19" s="313"/>
      <c r="B19" s="258"/>
      <c r="C19" s="258"/>
      <c r="D19" s="262"/>
      <c r="E19" s="59" t="s">
        <v>19</v>
      </c>
      <c r="F19" s="303"/>
      <c r="G19" s="304"/>
      <c r="H19" s="305"/>
      <c r="I19" s="303"/>
      <c r="J19" s="304"/>
      <c r="K19" s="305"/>
      <c r="L19" s="60"/>
      <c r="M19" s="258"/>
      <c r="N19" s="270"/>
      <c r="O19" s="270"/>
      <c r="P19" s="270"/>
      <c r="Q19" s="270"/>
      <c r="R19" s="271"/>
      <c r="S19" s="299"/>
      <c r="T19" s="300"/>
      <c r="U19" s="321"/>
    </row>
    <row r="20" spans="1:21" ht="15" customHeight="1">
      <c r="A20" s="283"/>
      <c r="B20" s="295" t="s">
        <v>22</v>
      </c>
      <c r="C20" s="296"/>
      <c r="D20" s="296"/>
      <c r="E20" s="59" t="s">
        <v>14</v>
      </c>
      <c r="F20" s="303">
        <f>F8+F14</f>
        <v>9811.352</v>
      </c>
      <c r="G20" s="304"/>
      <c r="H20" s="305"/>
      <c r="I20" s="303">
        <f>I8+I14</f>
        <v>9627.699999999999</v>
      </c>
      <c r="J20" s="304"/>
      <c r="K20" s="305"/>
      <c r="L20" s="89">
        <f>I20/F20*100</f>
        <v>98.12816826875643</v>
      </c>
      <c r="M20" s="283"/>
      <c r="N20" s="314"/>
      <c r="O20" s="314"/>
      <c r="P20" s="314"/>
      <c r="Q20" s="314"/>
      <c r="R20" s="314"/>
      <c r="S20" s="314"/>
      <c r="T20" s="314"/>
      <c r="U20" s="315"/>
    </row>
    <row r="21" spans="1:21" ht="15.75">
      <c r="A21" s="294"/>
      <c r="B21" s="297"/>
      <c r="C21" s="298"/>
      <c r="D21" s="298"/>
      <c r="E21" s="59" t="s">
        <v>15</v>
      </c>
      <c r="F21" s="303"/>
      <c r="G21" s="304"/>
      <c r="H21" s="305"/>
      <c r="I21" s="303"/>
      <c r="J21" s="304"/>
      <c r="K21" s="305"/>
      <c r="L21" s="89"/>
      <c r="M21" s="294"/>
      <c r="N21" s="285"/>
      <c r="O21" s="285"/>
      <c r="P21" s="285"/>
      <c r="Q21" s="285"/>
      <c r="R21" s="285"/>
      <c r="S21" s="285"/>
      <c r="T21" s="285"/>
      <c r="U21" s="286"/>
    </row>
    <row r="22" spans="1:21" ht="15.75">
      <c r="A22" s="294"/>
      <c r="B22" s="297"/>
      <c r="C22" s="298"/>
      <c r="D22" s="298"/>
      <c r="E22" s="59" t="s">
        <v>16</v>
      </c>
      <c r="F22" s="303">
        <f>F10+F16</f>
        <v>9444.152</v>
      </c>
      <c r="G22" s="304"/>
      <c r="H22" s="305"/>
      <c r="I22" s="303">
        <f>I10+I16</f>
        <v>9432.4</v>
      </c>
      <c r="J22" s="304"/>
      <c r="K22" s="305"/>
      <c r="L22" s="89">
        <f>I22/F22*100</f>
        <v>99.8755632056748</v>
      </c>
      <c r="M22" s="294"/>
      <c r="N22" s="285"/>
      <c r="O22" s="285"/>
      <c r="P22" s="285"/>
      <c r="Q22" s="285"/>
      <c r="R22" s="285"/>
      <c r="S22" s="285"/>
      <c r="T22" s="285"/>
      <c r="U22" s="286"/>
    </row>
    <row r="23" spans="1:21" ht="15.75">
      <c r="A23" s="294"/>
      <c r="B23" s="297"/>
      <c r="C23" s="298"/>
      <c r="D23" s="298"/>
      <c r="E23" s="59" t="s">
        <v>17</v>
      </c>
      <c r="F23" s="303">
        <f>F11+F17</f>
        <v>367.2</v>
      </c>
      <c r="G23" s="304"/>
      <c r="H23" s="305"/>
      <c r="I23" s="303">
        <f>I11+I17</f>
        <v>195.3</v>
      </c>
      <c r="J23" s="304"/>
      <c r="K23" s="305"/>
      <c r="L23" s="89">
        <f>I23/F23*100</f>
        <v>53.18627450980392</v>
      </c>
      <c r="M23" s="294"/>
      <c r="N23" s="285"/>
      <c r="O23" s="285"/>
      <c r="P23" s="285"/>
      <c r="Q23" s="285"/>
      <c r="R23" s="285"/>
      <c r="S23" s="285"/>
      <c r="T23" s="285"/>
      <c r="U23" s="286"/>
    </row>
    <row r="24" spans="1:21" ht="15.75">
      <c r="A24" s="294"/>
      <c r="B24" s="297"/>
      <c r="C24" s="298"/>
      <c r="D24" s="298"/>
      <c r="E24" s="59" t="s">
        <v>18</v>
      </c>
      <c r="F24" s="289">
        <f>F12+F18</f>
        <v>0</v>
      </c>
      <c r="G24" s="290"/>
      <c r="H24" s="291"/>
      <c r="I24" s="289">
        <f>I12+I18</f>
        <v>0</v>
      </c>
      <c r="J24" s="290"/>
      <c r="K24" s="291"/>
      <c r="L24" s="61"/>
      <c r="M24" s="294"/>
      <c r="N24" s="285"/>
      <c r="O24" s="285"/>
      <c r="P24" s="285"/>
      <c r="Q24" s="285"/>
      <c r="R24" s="285"/>
      <c r="S24" s="285"/>
      <c r="T24" s="285"/>
      <c r="U24" s="286"/>
    </row>
    <row r="25" spans="1:21" ht="12.75" customHeight="1">
      <c r="A25" s="284"/>
      <c r="B25" s="299"/>
      <c r="C25" s="300"/>
      <c r="D25" s="300"/>
      <c r="E25" s="59" t="s">
        <v>19</v>
      </c>
      <c r="F25" s="289">
        <f>F13+F19</f>
        <v>0</v>
      </c>
      <c r="G25" s="290"/>
      <c r="H25" s="291"/>
      <c r="I25" s="289">
        <f>I13+I19</f>
        <v>0</v>
      </c>
      <c r="J25" s="290"/>
      <c r="K25" s="291"/>
      <c r="L25" s="61"/>
      <c r="M25" s="294"/>
      <c r="N25" s="285"/>
      <c r="O25" s="285"/>
      <c r="P25" s="285"/>
      <c r="Q25" s="285"/>
      <c r="R25" s="285"/>
      <c r="S25" s="285"/>
      <c r="T25" s="285"/>
      <c r="U25" s="286"/>
    </row>
    <row r="26" spans="1:21" ht="15" customHeight="1">
      <c r="A26" s="283"/>
      <c r="B26" s="295" t="s">
        <v>23</v>
      </c>
      <c r="C26" s="296"/>
      <c r="D26" s="296"/>
      <c r="E26" s="59" t="s">
        <v>14</v>
      </c>
      <c r="F26" s="289">
        <f>F28+F29+F30+F31</f>
        <v>0</v>
      </c>
      <c r="G26" s="290"/>
      <c r="H26" s="291"/>
      <c r="I26" s="289">
        <f>I28+I29+I30+I31</f>
        <v>0</v>
      </c>
      <c r="J26" s="290"/>
      <c r="K26" s="291"/>
      <c r="L26" s="264">
        <v>0</v>
      </c>
      <c r="M26" s="302"/>
      <c r="N26" s="285"/>
      <c r="O26" s="285"/>
      <c r="P26" s="285"/>
      <c r="Q26" s="285"/>
      <c r="R26" s="285"/>
      <c r="S26" s="285"/>
      <c r="T26" s="285"/>
      <c r="U26" s="286"/>
    </row>
    <row r="27" spans="1:21" ht="15.75">
      <c r="A27" s="294"/>
      <c r="B27" s="297"/>
      <c r="C27" s="298"/>
      <c r="D27" s="298"/>
      <c r="E27" s="59" t="s">
        <v>15</v>
      </c>
      <c r="F27" s="289"/>
      <c r="G27" s="290"/>
      <c r="H27" s="291"/>
      <c r="I27" s="289"/>
      <c r="J27" s="290"/>
      <c r="K27" s="291"/>
      <c r="L27" s="264"/>
      <c r="M27" s="294"/>
      <c r="N27" s="285"/>
      <c r="O27" s="285"/>
      <c r="P27" s="285"/>
      <c r="Q27" s="285"/>
      <c r="R27" s="285"/>
      <c r="S27" s="285"/>
      <c r="T27" s="285"/>
      <c r="U27" s="286"/>
    </row>
    <row r="28" spans="1:21" ht="15.75">
      <c r="A28" s="294"/>
      <c r="B28" s="297"/>
      <c r="C28" s="298"/>
      <c r="D28" s="298"/>
      <c r="E28" s="59" t="s">
        <v>16</v>
      </c>
      <c r="F28" s="289">
        <v>0</v>
      </c>
      <c r="G28" s="290"/>
      <c r="H28" s="291"/>
      <c r="I28" s="289">
        <v>0</v>
      </c>
      <c r="J28" s="290"/>
      <c r="K28" s="291"/>
      <c r="L28" s="264"/>
      <c r="M28" s="294"/>
      <c r="N28" s="285"/>
      <c r="O28" s="285"/>
      <c r="P28" s="285"/>
      <c r="Q28" s="285"/>
      <c r="R28" s="285"/>
      <c r="S28" s="285"/>
      <c r="T28" s="285"/>
      <c r="U28" s="286"/>
    </row>
    <row r="29" spans="1:21" ht="15.75">
      <c r="A29" s="294"/>
      <c r="B29" s="297"/>
      <c r="C29" s="298"/>
      <c r="D29" s="298"/>
      <c r="E29" s="59" t="s">
        <v>17</v>
      </c>
      <c r="F29" s="289">
        <f>F35+F41+F47</f>
        <v>0</v>
      </c>
      <c r="G29" s="290"/>
      <c r="H29" s="291"/>
      <c r="I29" s="289">
        <f>I35+I41+I47</f>
        <v>0</v>
      </c>
      <c r="J29" s="290"/>
      <c r="K29" s="291"/>
      <c r="L29" s="264"/>
      <c r="M29" s="294"/>
      <c r="N29" s="285"/>
      <c r="O29" s="285"/>
      <c r="P29" s="285"/>
      <c r="Q29" s="285"/>
      <c r="R29" s="285"/>
      <c r="S29" s="285"/>
      <c r="T29" s="285"/>
      <c r="U29" s="286"/>
    </row>
    <row r="30" spans="1:21" ht="15.75">
      <c r="A30" s="294"/>
      <c r="B30" s="297"/>
      <c r="C30" s="298"/>
      <c r="D30" s="298"/>
      <c r="E30" s="59" t="s">
        <v>18</v>
      </c>
      <c r="F30" s="289">
        <f>F36+F42+F48</f>
        <v>0</v>
      </c>
      <c r="G30" s="290"/>
      <c r="H30" s="291"/>
      <c r="I30" s="289">
        <f>I36+I42+I48</f>
        <v>0</v>
      </c>
      <c r="J30" s="290"/>
      <c r="K30" s="291"/>
      <c r="L30" s="264"/>
      <c r="M30" s="294"/>
      <c r="N30" s="285"/>
      <c r="O30" s="285"/>
      <c r="P30" s="285"/>
      <c r="Q30" s="285"/>
      <c r="R30" s="285"/>
      <c r="S30" s="285"/>
      <c r="T30" s="285"/>
      <c r="U30" s="286"/>
    </row>
    <row r="31" spans="1:21" ht="15.75">
      <c r="A31" s="284"/>
      <c r="B31" s="299"/>
      <c r="C31" s="300"/>
      <c r="D31" s="300"/>
      <c r="E31" s="59" t="s">
        <v>19</v>
      </c>
      <c r="F31" s="289">
        <f>F37+F43+F49</f>
        <v>0</v>
      </c>
      <c r="G31" s="290"/>
      <c r="H31" s="291"/>
      <c r="I31" s="289">
        <f>I37+I43+I49</f>
        <v>0</v>
      </c>
      <c r="J31" s="290"/>
      <c r="K31" s="291"/>
      <c r="L31" s="264"/>
      <c r="M31" s="284"/>
      <c r="N31" s="287"/>
      <c r="O31" s="287"/>
      <c r="P31" s="287"/>
      <c r="Q31" s="287"/>
      <c r="R31" s="287"/>
      <c r="S31" s="287"/>
      <c r="T31" s="287"/>
      <c r="U31" s="288"/>
    </row>
    <row r="32" spans="1:21" ht="15.75">
      <c r="A32" s="294"/>
      <c r="B32" s="297" t="s">
        <v>49</v>
      </c>
      <c r="C32" s="298"/>
      <c r="D32" s="298"/>
      <c r="E32" s="63" t="s">
        <v>14</v>
      </c>
      <c r="F32" s="284">
        <f>F34+F35+F36+F37</f>
        <v>0</v>
      </c>
      <c r="G32" s="287"/>
      <c r="H32" s="288"/>
      <c r="I32" s="284">
        <f>I34+I35+I36+I37</f>
        <v>0</v>
      </c>
      <c r="J32" s="287"/>
      <c r="K32" s="288"/>
      <c r="L32" s="301">
        <v>0</v>
      </c>
      <c r="M32" s="302"/>
      <c r="N32" s="285"/>
      <c r="O32" s="285"/>
      <c r="P32" s="285"/>
      <c r="Q32" s="285"/>
      <c r="R32" s="285"/>
      <c r="S32" s="285"/>
      <c r="T32" s="285"/>
      <c r="U32" s="286"/>
    </row>
    <row r="33" spans="1:21" ht="15.75">
      <c r="A33" s="294"/>
      <c r="B33" s="297"/>
      <c r="C33" s="298"/>
      <c r="D33" s="298"/>
      <c r="E33" s="59" t="s">
        <v>15</v>
      </c>
      <c r="F33" s="289"/>
      <c r="G33" s="290"/>
      <c r="H33" s="291"/>
      <c r="I33" s="289"/>
      <c r="J33" s="290"/>
      <c r="K33" s="291"/>
      <c r="L33" s="264"/>
      <c r="M33" s="294"/>
      <c r="N33" s="285"/>
      <c r="O33" s="285"/>
      <c r="P33" s="285"/>
      <c r="Q33" s="285"/>
      <c r="R33" s="285"/>
      <c r="S33" s="285"/>
      <c r="T33" s="285"/>
      <c r="U33" s="286"/>
    </row>
    <row r="34" spans="1:21" ht="15.75">
      <c r="A34" s="294"/>
      <c r="B34" s="297"/>
      <c r="C34" s="298"/>
      <c r="D34" s="298"/>
      <c r="E34" s="59" t="s">
        <v>16</v>
      </c>
      <c r="F34" s="289">
        <v>0</v>
      </c>
      <c r="G34" s="290"/>
      <c r="H34" s="291"/>
      <c r="I34" s="289">
        <v>0</v>
      </c>
      <c r="J34" s="290"/>
      <c r="K34" s="291"/>
      <c r="L34" s="264"/>
      <c r="M34" s="294"/>
      <c r="N34" s="285"/>
      <c r="O34" s="285"/>
      <c r="P34" s="285"/>
      <c r="Q34" s="285"/>
      <c r="R34" s="285"/>
      <c r="S34" s="285"/>
      <c r="T34" s="285"/>
      <c r="U34" s="286"/>
    </row>
    <row r="35" spans="1:21" ht="15.75">
      <c r="A35" s="294"/>
      <c r="B35" s="297"/>
      <c r="C35" s="298"/>
      <c r="D35" s="298"/>
      <c r="E35" s="59" t="s">
        <v>17</v>
      </c>
      <c r="F35" s="289"/>
      <c r="G35" s="290"/>
      <c r="H35" s="291"/>
      <c r="I35" s="289"/>
      <c r="J35" s="290"/>
      <c r="K35" s="291"/>
      <c r="L35" s="264"/>
      <c r="M35" s="294"/>
      <c r="N35" s="285"/>
      <c r="O35" s="285"/>
      <c r="P35" s="285"/>
      <c r="Q35" s="285"/>
      <c r="R35" s="285"/>
      <c r="S35" s="285"/>
      <c r="T35" s="285"/>
      <c r="U35" s="286"/>
    </row>
    <row r="36" spans="1:21" ht="15.75">
      <c r="A36" s="294"/>
      <c r="B36" s="297"/>
      <c r="C36" s="298"/>
      <c r="D36" s="298"/>
      <c r="E36" s="59" t="s">
        <v>18</v>
      </c>
      <c r="F36" s="289"/>
      <c r="G36" s="290"/>
      <c r="H36" s="291"/>
      <c r="I36" s="289"/>
      <c r="J36" s="290"/>
      <c r="K36" s="291"/>
      <c r="L36" s="264"/>
      <c r="M36" s="294"/>
      <c r="N36" s="285"/>
      <c r="O36" s="285"/>
      <c r="P36" s="285"/>
      <c r="Q36" s="285"/>
      <c r="R36" s="285"/>
      <c r="S36" s="285"/>
      <c r="T36" s="285"/>
      <c r="U36" s="286"/>
    </row>
    <row r="37" spans="1:21" ht="15.75">
      <c r="A37" s="284"/>
      <c r="B37" s="299"/>
      <c r="C37" s="300"/>
      <c r="D37" s="300"/>
      <c r="E37" s="59" t="s">
        <v>19</v>
      </c>
      <c r="F37" s="289"/>
      <c r="G37" s="290"/>
      <c r="H37" s="291"/>
      <c r="I37" s="289"/>
      <c r="J37" s="290"/>
      <c r="K37" s="291"/>
      <c r="L37" s="264"/>
      <c r="M37" s="294"/>
      <c r="N37" s="285"/>
      <c r="O37" s="285"/>
      <c r="P37" s="285"/>
      <c r="Q37" s="285"/>
      <c r="R37" s="285"/>
      <c r="S37" s="285"/>
      <c r="T37" s="285"/>
      <c r="U37" s="286"/>
    </row>
    <row r="38" spans="1:21" ht="15.75">
      <c r="A38" s="283"/>
      <c r="B38" s="295" t="s">
        <v>50</v>
      </c>
      <c r="C38" s="296"/>
      <c r="D38" s="296"/>
      <c r="E38" s="59" t="s">
        <v>14</v>
      </c>
      <c r="F38" s="289">
        <f>F40+F41+F42+F43</f>
        <v>0</v>
      </c>
      <c r="G38" s="290"/>
      <c r="H38" s="291"/>
      <c r="I38" s="289">
        <f>I40+I41+I42+I43</f>
        <v>0</v>
      </c>
      <c r="J38" s="290"/>
      <c r="K38" s="291"/>
      <c r="L38" s="264">
        <v>0</v>
      </c>
      <c r="M38" s="294"/>
      <c r="N38" s="285"/>
      <c r="O38" s="285"/>
      <c r="P38" s="285"/>
      <c r="Q38" s="285"/>
      <c r="R38" s="292"/>
      <c r="S38" s="285"/>
      <c r="T38" s="285"/>
      <c r="U38" s="286"/>
    </row>
    <row r="39" spans="1:21" ht="15.75">
      <c r="A39" s="294"/>
      <c r="B39" s="297"/>
      <c r="C39" s="298"/>
      <c r="D39" s="298"/>
      <c r="E39" s="59" t="s">
        <v>15</v>
      </c>
      <c r="F39" s="289"/>
      <c r="G39" s="290"/>
      <c r="H39" s="291"/>
      <c r="I39" s="289"/>
      <c r="J39" s="290"/>
      <c r="K39" s="291"/>
      <c r="L39" s="264"/>
      <c r="M39" s="294"/>
      <c r="N39" s="285"/>
      <c r="O39" s="285"/>
      <c r="P39" s="285"/>
      <c r="Q39" s="285"/>
      <c r="R39" s="292"/>
      <c r="S39" s="285"/>
      <c r="T39" s="285"/>
      <c r="U39" s="286"/>
    </row>
    <row r="40" spans="1:21" ht="15.75">
      <c r="A40" s="294"/>
      <c r="B40" s="297"/>
      <c r="C40" s="298"/>
      <c r="D40" s="298"/>
      <c r="E40" s="59" t="s">
        <v>16</v>
      </c>
      <c r="F40" s="289"/>
      <c r="G40" s="290"/>
      <c r="H40" s="291"/>
      <c r="I40" s="289"/>
      <c r="J40" s="290"/>
      <c r="K40" s="291"/>
      <c r="L40" s="264"/>
      <c r="M40" s="294"/>
      <c r="N40" s="285"/>
      <c r="O40" s="285"/>
      <c r="P40" s="285"/>
      <c r="Q40" s="285"/>
      <c r="R40" s="292"/>
      <c r="S40" s="285"/>
      <c r="T40" s="285"/>
      <c r="U40" s="286"/>
    </row>
    <row r="41" spans="1:21" ht="15.75">
      <c r="A41" s="294"/>
      <c r="B41" s="297"/>
      <c r="C41" s="298"/>
      <c r="D41" s="298"/>
      <c r="E41" s="59" t="s">
        <v>17</v>
      </c>
      <c r="F41" s="289"/>
      <c r="G41" s="290"/>
      <c r="H41" s="291"/>
      <c r="I41" s="289"/>
      <c r="J41" s="290"/>
      <c r="K41" s="291"/>
      <c r="L41" s="264"/>
      <c r="M41" s="294"/>
      <c r="N41" s="285"/>
      <c r="O41" s="285"/>
      <c r="P41" s="285"/>
      <c r="Q41" s="285"/>
      <c r="R41" s="292"/>
      <c r="S41" s="285"/>
      <c r="T41" s="285"/>
      <c r="U41" s="286"/>
    </row>
    <row r="42" spans="1:21" ht="15.75">
      <c r="A42" s="294"/>
      <c r="B42" s="297"/>
      <c r="C42" s="298"/>
      <c r="D42" s="298"/>
      <c r="E42" s="59" t="s">
        <v>18</v>
      </c>
      <c r="F42" s="289"/>
      <c r="G42" s="290"/>
      <c r="H42" s="291"/>
      <c r="I42" s="289"/>
      <c r="J42" s="290"/>
      <c r="K42" s="291"/>
      <c r="L42" s="264"/>
      <c r="M42" s="294"/>
      <c r="N42" s="285"/>
      <c r="O42" s="285"/>
      <c r="P42" s="285"/>
      <c r="Q42" s="285"/>
      <c r="R42" s="292"/>
      <c r="S42" s="285"/>
      <c r="T42" s="285"/>
      <c r="U42" s="286"/>
    </row>
    <row r="43" spans="1:21" ht="15.75">
      <c r="A43" s="284"/>
      <c r="B43" s="299"/>
      <c r="C43" s="300"/>
      <c r="D43" s="300"/>
      <c r="E43" s="59" t="s">
        <v>19</v>
      </c>
      <c r="F43" s="289"/>
      <c r="G43" s="290"/>
      <c r="H43" s="291"/>
      <c r="I43" s="289"/>
      <c r="J43" s="290"/>
      <c r="K43" s="291"/>
      <c r="L43" s="264"/>
      <c r="M43" s="294"/>
      <c r="N43" s="285"/>
      <c r="O43" s="285"/>
      <c r="P43" s="285"/>
      <c r="Q43" s="285"/>
      <c r="R43" s="292"/>
      <c r="S43" s="285"/>
      <c r="T43" s="285"/>
      <c r="U43" s="286"/>
    </row>
    <row r="44" spans="1:21" ht="15.75">
      <c r="A44" s="283"/>
      <c r="B44" s="295" t="s">
        <v>26</v>
      </c>
      <c r="C44" s="296"/>
      <c r="D44" s="296"/>
      <c r="E44" s="59" t="s">
        <v>14</v>
      </c>
      <c r="F44" s="289">
        <f>F46+F47+F48+F49</f>
        <v>0</v>
      </c>
      <c r="G44" s="290"/>
      <c r="H44" s="291"/>
      <c r="I44" s="289">
        <f>I46+I47+I48+I49</f>
        <v>0</v>
      </c>
      <c r="J44" s="290"/>
      <c r="K44" s="291"/>
      <c r="L44" s="264">
        <v>0</v>
      </c>
      <c r="M44" s="294"/>
      <c r="N44" s="285"/>
      <c r="O44" s="285"/>
      <c r="P44" s="285"/>
      <c r="Q44" s="285"/>
      <c r="R44" s="292"/>
      <c r="S44" s="285"/>
      <c r="T44" s="285"/>
      <c r="U44" s="286"/>
    </row>
    <row r="45" spans="1:21" ht="15.75">
      <c r="A45" s="294"/>
      <c r="B45" s="297"/>
      <c r="C45" s="298"/>
      <c r="D45" s="298"/>
      <c r="E45" s="59" t="s">
        <v>15</v>
      </c>
      <c r="F45" s="289"/>
      <c r="G45" s="290"/>
      <c r="H45" s="291"/>
      <c r="I45" s="289"/>
      <c r="J45" s="290"/>
      <c r="K45" s="291"/>
      <c r="L45" s="264"/>
      <c r="M45" s="294"/>
      <c r="N45" s="285"/>
      <c r="O45" s="285"/>
      <c r="P45" s="285"/>
      <c r="Q45" s="285"/>
      <c r="R45" s="292"/>
      <c r="S45" s="285"/>
      <c r="T45" s="285"/>
      <c r="U45" s="286"/>
    </row>
    <row r="46" spans="1:21" ht="15.75">
      <c r="A46" s="294"/>
      <c r="B46" s="297"/>
      <c r="C46" s="298"/>
      <c r="D46" s="298"/>
      <c r="E46" s="59" t="s">
        <v>16</v>
      </c>
      <c r="F46" s="289"/>
      <c r="G46" s="290"/>
      <c r="H46" s="291"/>
      <c r="I46" s="289"/>
      <c r="J46" s="290"/>
      <c r="K46" s="291"/>
      <c r="L46" s="264"/>
      <c r="M46" s="294"/>
      <c r="N46" s="285"/>
      <c r="O46" s="285"/>
      <c r="P46" s="285"/>
      <c r="Q46" s="285"/>
      <c r="R46" s="292"/>
      <c r="S46" s="285"/>
      <c r="T46" s="285"/>
      <c r="U46" s="286"/>
    </row>
    <row r="47" spans="1:21" ht="15" customHeight="1">
      <c r="A47" s="294"/>
      <c r="B47" s="297"/>
      <c r="C47" s="298"/>
      <c r="D47" s="298"/>
      <c r="E47" s="59" t="s">
        <v>17</v>
      </c>
      <c r="F47" s="289"/>
      <c r="G47" s="290"/>
      <c r="H47" s="291"/>
      <c r="I47" s="289"/>
      <c r="J47" s="290"/>
      <c r="K47" s="291"/>
      <c r="L47" s="264"/>
      <c r="M47" s="294"/>
      <c r="N47" s="285"/>
      <c r="O47" s="285"/>
      <c r="P47" s="285"/>
      <c r="Q47" s="285"/>
      <c r="R47" s="292"/>
      <c r="S47" s="285"/>
      <c r="T47" s="285"/>
      <c r="U47" s="286"/>
    </row>
    <row r="48" spans="1:21" ht="15" customHeight="1">
      <c r="A48" s="294"/>
      <c r="B48" s="297"/>
      <c r="C48" s="298"/>
      <c r="D48" s="298"/>
      <c r="E48" s="59" t="s">
        <v>18</v>
      </c>
      <c r="F48" s="289"/>
      <c r="G48" s="290"/>
      <c r="H48" s="291"/>
      <c r="I48" s="289"/>
      <c r="J48" s="290"/>
      <c r="K48" s="291"/>
      <c r="L48" s="264"/>
      <c r="M48" s="294"/>
      <c r="N48" s="285"/>
      <c r="O48" s="285"/>
      <c r="P48" s="285"/>
      <c r="Q48" s="285"/>
      <c r="R48" s="292"/>
      <c r="S48" s="285"/>
      <c r="T48" s="285"/>
      <c r="U48" s="286"/>
    </row>
    <row r="49" spans="1:21" ht="15" customHeight="1">
      <c r="A49" s="284"/>
      <c r="B49" s="299"/>
      <c r="C49" s="300"/>
      <c r="D49" s="300"/>
      <c r="E49" s="59" t="s">
        <v>19</v>
      </c>
      <c r="F49" s="289"/>
      <c r="G49" s="290"/>
      <c r="H49" s="291"/>
      <c r="I49" s="289"/>
      <c r="J49" s="290"/>
      <c r="K49" s="291"/>
      <c r="L49" s="264"/>
      <c r="M49" s="284"/>
      <c r="N49" s="287"/>
      <c r="O49" s="287"/>
      <c r="P49" s="287"/>
      <c r="Q49" s="287"/>
      <c r="R49" s="293"/>
      <c r="S49" s="287"/>
      <c r="T49" s="287"/>
      <c r="U49" s="288"/>
    </row>
  </sheetData>
  <sheetProtection/>
  <mergeCells count="155">
    <mergeCell ref="I5:K5"/>
    <mergeCell ref="N5:O5"/>
    <mergeCell ref="P5:Q5"/>
    <mergeCell ref="S5:U5"/>
    <mergeCell ref="A1:U1"/>
    <mergeCell ref="B4:C5"/>
    <mergeCell ref="D4:D5"/>
    <mergeCell ref="E4:E5"/>
    <mergeCell ref="F4:K4"/>
    <mergeCell ref="A2:U2"/>
    <mergeCell ref="S8:U19"/>
    <mergeCell ref="L4:L5"/>
    <mergeCell ref="M4:R4"/>
    <mergeCell ref="S4:U4"/>
    <mergeCell ref="F5:H5"/>
    <mergeCell ref="S7:U7"/>
    <mergeCell ref="N7:O7"/>
    <mergeCell ref="P7:Q7"/>
    <mergeCell ref="I8:K8"/>
    <mergeCell ref="I13:K13"/>
    <mergeCell ref="B6:C6"/>
    <mergeCell ref="F6:H6"/>
    <mergeCell ref="I6:K6"/>
    <mergeCell ref="N6:O6"/>
    <mergeCell ref="P6:Q6"/>
    <mergeCell ref="S6:U6"/>
    <mergeCell ref="P8:Q13"/>
    <mergeCell ref="R8:R13"/>
    <mergeCell ref="B7:L7"/>
    <mergeCell ref="A20:A25"/>
    <mergeCell ref="B20:D25"/>
    <mergeCell ref="F20:H20"/>
    <mergeCell ref="I20:K20"/>
    <mergeCell ref="A8:A13"/>
    <mergeCell ref="B8:C13"/>
    <mergeCell ref="D8:D13"/>
    <mergeCell ref="F8:H8"/>
    <mergeCell ref="F23:H23"/>
    <mergeCell ref="I23:K23"/>
    <mergeCell ref="F9:H9"/>
    <mergeCell ref="I9:K9"/>
    <mergeCell ref="F10:H10"/>
    <mergeCell ref="I10:K10"/>
    <mergeCell ref="F11:H11"/>
    <mergeCell ref="I11:K11"/>
    <mergeCell ref="F12:H12"/>
    <mergeCell ref="M20:U25"/>
    <mergeCell ref="F21:H21"/>
    <mergeCell ref="I21:K21"/>
    <mergeCell ref="F22:H22"/>
    <mergeCell ref="I22:K22"/>
    <mergeCell ref="I24:K24"/>
    <mergeCell ref="M8:M13"/>
    <mergeCell ref="N8:O13"/>
    <mergeCell ref="F25:H25"/>
    <mergeCell ref="I25:K25"/>
    <mergeCell ref="A14:A19"/>
    <mergeCell ref="B14:C19"/>
    <mergeCell ref="D14:D19"/>
    <mergeCell ref="F14:H14"/>
    <mergeCell ref="I14:K14"/>
    <mergeCell ref="F24:H24"/>
    <mergeCell ref="I12:K12"/>
    <mergeCell ref="F13:H13"/>
    <mergeCell ref="F15:H15"/>
    <mergeCell ref="I15:K15"/>
    <mergeCell ref="F16:H16"/>
    <mergeCell ref="I19:K19"/>
    <mergeCell ref="I16:K16"/>
    <mergeCell ref="R14:R19"/>
    <mergeCell ref="F17:H17"/>
    <mergeCell ref="I17:K17"/>
    <mergeCell ref="F18:H18"/>
    <mergeCell ref="I18:K18"/>
    <mergeCell ref="F19:H19"/>
    <mergeCell ref="M14:M19"/>
    <mergeCell ref="N14:O19"/>
    <mergeCell ref="P14:Q19"/>
    <mergeCell ref="F29:H29"/>
    <mergeCell ref="I29:K29"/>
    <mergeCell ref="F30:H30"/>
    <mergeCell ref="I30:K30"/>
    <mergeCell ref="F31:H31"/>
    <mergeCell ref="I31:K31"/>
    <mergeCell ref="A26:A31"/>
    <mergeCell ref="B26:D31"/>
    <mergeCell ref="F26:H26"/>
    <mergeCell ref="I26:K26"/>
    <mergeCell ref="L26:L31"/>
    <mergeCell ref="M26:U31"/>
    <mergeCell ref="F27:H27"/>
    <mergeCell ref="I27:K27"/>
    <mergeCell ref="F28:H28"/>
    <mergeCell ref="I28:K28"/>
    <mergeCell ref="A32:A37"/>
    <mergeCell ref="B32:D37"/>
    <mergeCell ref="F32:H32"/>
    <mergeCell ref="I32:K32"/>
    <mergeCell ref="F33:H33"/>
    <mergeCell ref="I33:K33"/>
    <mergeCell ref="M38:M43"/>
    <mergeCell ref="I41:K41"/>
    <mergeCell ref="F42:H42"/>
    <mergeCell ref="I42:K42"/>
    <mergeCell ref="F43:H43"/>
    <mergeCell ref="F36:H36"/>
    <mergeCell ref="I36:K36"/>
    <mergeCell ref="F37:H37"/>
    <mergeCell ref="I37:K37"/>
    <mergeCell ref="S32:U37"/>
    <mergeCell ref="L32:L37"/>
    <mergeCell ref="M32:M37"/>
    <mergeCell ref="N32:O37"/>
    <mergeCell ref="P32:Q37"/>
    <mergeCell ref="F34:H34"/>
    <mergeCell ref="I34:K34"/>
    <mergeCell ref="F35:H35"/>
    <mergeCell ref="I35:K35"/>
    <mergeCell ref="R32:R37"/>
    <mergeCell ref="A38:A43"/>
    <mergeCell ref="B38:D43"/>
    <mergeCell ref="F38:H38"/>
    <mergeCell ref="I38:K38"/>
    <mergeCell ref="M44:M49"/>
    <mergeCell ref="A44:A49"/>
    <mergeCell ref="B44:D49"/>
    <mergeCell ref="F44:H44"/>
    <mergeCell ref="I44:K44"/>
    <mergeCell ref="L38:L43"/>
    <mergeCell ref="S38:U43"/>
    <mergeCell ref="F39:H39"/>
    <mergeCell ref="I39:K39"/>
    <mergeCell ref="F40:H40"/>
    <mergeCell ref="I40:K40"/>
    <mergeCell ref="F41:H41"/>
    <mergeCell ref="I43:K43"/>
    <mergeCell ref="N38:O43"/>
    <mergeCell ref="P38:Q43"/>
    <mergeCell ref="R38:R43"/>
    <mergeCell ref="I48:K48"/>
    <mergeCell ref="N44:O49"/>
    <mergeCell ref="P44:Q49"/>
    <mergeCell ref="R44:R49"/>
    <mergeCell ref="I49:K49"/>
    <mergeCell ref="F49:H49"/>
    <mergeCell ref="A4:A5"/>
    <mergeCell ref="L44:L49"/>
    <mergeCell ref="S44:U49"/>
    <mergeCell ref="F45:H45"/>
    <mergeCell ref="I45:K45"/>
    <mergeCell ref="F46:H46"/>
    <mergeCell ref="I46:K46"/>
    <mergeCell ref="F47:H47"/>
    <mergeCell ref="I47:K47"/>
    <mergeCell ref="F48:H48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60" r:id="rId1"/>
  <rowBreaks count="1" manualBreakCount="1">
    <brk id="3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2016-02-16T06:55:21Z</dcterms:modified>
  <cp:category/>
  <cp:version/>
  <cp:contentType/>
  <cp:contentStatus/>
</cp:coreProperties>
</file>