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tabRatio="736" activeTab="2"/>
  </bookViews>
  <sheets>
    <sheet name="Общая" sheetId="1" r:id="rId1"/>
    <sheet name="образование" sheetId="2" r:id="rId2"/>
    <sheet name="допмеры 3" sheetId="3" r:id="rId3"/>
    <sheet name="доступность 4" sheetId="4" r:id="rId4"/>
    <sheet name="ПП (Росляково) 5" sheetId="5" r:id="rId5"/>
    <sheet name="АВЦП 6" sheetId="6" r:id="rId6"/>
  </sheets>
  <definedNames>
    <definedName name="_xlnm.Print_Titles" localSheetId="5">'АВЦП 6'!$4:$6</definedName>
    <definedName name="_xlnm.Print_Titles" localSheetId="2">'допмеры 3'!$4:$6</definedName>
    <definedName name="_xlnm.Print_Titles" localSheetId="3">'доступность 4'!$4:$6</definedName>
    <definedName name="_xlnm.Print_Titles" localSheetId="1">'образование'!$4:$6</definedName>
    <definedName name="_xlnm.Print_Titles" localSheetId="4">'ПП (Росляково) 5'!$5:$7</definedName>
    <definedName name="_xlnm.Print_Area" localSheetId="5">'АВЦП 6'!$A$1:$M$24</definedName>
  </definedNames>
  <calcPr fullCalcOnLoad="1"/>
</workbook>
</file>

<file path=xl/sharedStrings.xml><?xml version="1.0" encoding="utf-8"?>
<sst xmlns="http://schemas.openxmlformats.org/spreadsheetml/2006/main" count="473" uniqueCount="190">
  <si>
    <t>Приложение</t>
  </si>
  <si>
    <t>отчетный период (6 мес., 9 мес., год)</t>
  </si>
  <si>
    <t>№ п/п</t>
  </si>
  <si>
    <t>Цель, задачи, мероприятия</t>
  </si>
  <si>
    <t>Срок выполнения (квартал,    год)</t>
  </si>
  <si>
    <t>Объемы финансирования, тыс. руб.</t>
  </si>
  <si>
    <t>Процент освоения, % (гр. 6/ гр. 5)</t>
  </si>
  <si>
    <t xml:space="preserve">Показатели (индикаторы) результативности выполнения мероприятий    </t>
  </si>
  <si>
    <t>Исполнители,  перечень организаций, участвующих в реализации мероприятий</t>
  </si>
  <si>
    <t>Уточненные бюджетные ассигнования на год</t>
  </si>
  <si>
    <t>Кассовый расход</t>
  </si>
  <si>
    <t>Наименова-ние, ед. измерения</t>
  </si>
  <si>
    <t>План</t>
  </si>
  <si>
    <t>Факт</t>
  </si>
  <si>
    <t>Процент  исполнения, %</t>
  </si>
  <si>
    <t>1.1.</t>
  </si>
  <si>
    <t xml:space="preserve">Всего:        </t>
  </si>
  <si>
    <t xml:space="preserve">в т.ч.:       </t>
  </si>
  <si>
    <t xml:space="preserve">МБ            </t>
  </si>
  <si>
    <t xml:space="preserve">ОБ            </t>
  </si>
  <si>
    <t xml:space="preserve">ФБ            </t>
  </si>
  <si>
    <t xml:space="preserve">ВБ    </t>
  </si>
  <si>
    <t>1.2.</t>
  </si>
  <si>
    <t>Итого по задаче 1</t>
  </si>
  <si>
    <t>2.1.</t>
  </si>
  <si>
    <t>Итого по задаче 2</t>
  </si>
  <si>
    <t>1. Финансовое обеспечение муниципальной программы</t>
  </si>
  <si>
    <t>Источники финансирования</t>
  </si>
  <si>
    <t xml:space="preserve">Всего, в т.ч.:        </t>
  </si>
  <si>
    <t xml:space="preserve">                           наименование подпрограммы/ ВЦП/ АВЦП </t>
  </si>
  <si>
    <t>1.3.</t>
  </si>
  <si>
    <t>МБ</t>
  </si>
  <si>
    <t>2.2.</t>
  </si>
  <si>
    <t xml:space="preserve">Цель: обеспечение доступности и качества дополнительных мер социальной поддержки                                                                            </t>
  </si>
  <si>
    <t>Количество инвалидов, получивших материальную помощь, чел.</t>
  </si>
  <si>
    <t>КСПВООДМ</t>
  </si>
  <si>
    <t>2.3.</t>
  </si>
  <si>
    <t>Количество граждан, которым были предоставлены социально-бытовые услуги, чел.</t>
  </si>
  <si>
    <t>Количество получателей ежемесячной доплаты к государственной (трудовой) пенсии, чел.</t>
  </si>
  <si>
    <t>Количество получателей ежегодной едино времен ной материаль ной помощи на санаторное лечение и оздорови тельные мероприятия, чел.</t>
  </si>
  <si>
    <t>Количество обращений на возмещение за ритуальные услуги, ед.</t>
  </si>
  <si>
    <t>Источники финансиро-вания</t>
  </si>
  <si>
    <t>Наименование, ед. измерения</t>
  </si>
  <si>
    <t>КО</t>
  </si>
  <si>
    <t>Число детей, над которыми установлен социальный и постинтернатный патронат, чел.</t>
  </si>
  <si>
    <t>Число детей-сирот и детей, оставшихся без попечения родителей, лиц из их числа, которым предоставлена ежемесячная жилищно- коммунальная выплата, чел.</t>
  </si>
  <si>
    <t>2.4.</t>
  </si>
  <si>
    <t>КИО</t>
  </si>
  <si>
    <t>2.5.</t>
  </si>
  <si>
    <t>Доля отремонтированных квартир (жилых помещений), закрепленных за детьми-сиротами и детьми, оставшимися без попечения родителей, от общего запланированного количества, %</t>
  </si>
  <si>
    <t>Организация мероприятий по ремонту квартир (жилых помещений), закрепленных за лицами из числа детей-сирот и детей, оставшихся без попечения родителей</t>
  </si>
  <si>
    <t>Доля отремонтированных квартир (жилых помещений), закрепленных за лицами из числа детей-сирот и детей, оставшихся без попечения родителей, от общего запланированного количества, %</t>
  </si>
  <si>
    <t xml:space="preserve">Всего по программе (подпрограмме), в том числе: </t>
  </si>
  <si>
    <t>2.</t>
  </si>
  <si>
    <t>ОБ</t>
  </si>
  <si>
    <t>ФБ</t>
  </si>
  <si>
    <t>Исполнители, перечень организаций, участвующих в реализации мероприятий</t>
  </si>
  <si>
    <t>Количество получателей единого социального проездного билета, чел.</t>
  </si>
  <si>
    <t>Цель: повышение эффективности реализации прав на меры социальной поддержки отдельных категорий граждан в связи с упразднением поселка городского типа Росляково</t>
  </si>
  <si>
    <t>КЖП</t>
  </si>
  <si>
    <t>1.</t>
  </si>
  <si>
    <t>Количество получателей ежемесячной жилищно-коммунальной выплаты, чел.</t>
  </si>
  <si>
    <t>Задача 2: обеспечение социальных гарантий отдельных категорий граждан</t>
  </si>
  <si>
    <t>Количество граждан, получивших материальную помощь, чел.</t>
  </si>
  <si>
    <t>Количество детей - сирот и детей, оставшихся без попечения родителей, воспитывающихся в приемных семьях, чел.</t>
  </si>
  <si>
    <t xml:space="preserve">Общее количество граждан, получивших дополнительные меры социальной поддержки, чел. </t>
  </si>
  <si>
    <t>Цель: обеспечение развития семейных форм устройства и оказание мер социальной поддержки детям-сиротам и детям, оставшимся без попечения родителей, лицам из их числа</t>
  </si>
  <si>
    <t>Основное мероприятие: развитие семейных форм устройства детей-сирот и детей, оставшихся без попечения родителей</t>
  </si>
  <si>
    <t>Доля детей-сирот и детей, оставшихся без попечения родителей, устроенных в замещающие семьи, от общей численности детей-сирот и детей, оставшихся без попечения родителей, %</t>
  </si>
  <si>
    <t>Количество детей-сирот и детей, оставшихся без попечения родителей, воспитывающихся в семьях опекунов, попечителей, чел.</t>
  </si>
  <si>
    <t>Проведение тренингов, мастер-классов для приемных родителей</t>
  </si>
  <si>
    <t>Не требует финансирования</t>
  </si>
  <si>
    <t>Количество проведенных тренингов, мастер-классов для приемных родителей, ед.</t>
  </si>
  <si>
    <t>Основное мероприятие: обеспечение защиты жилищных и имущественных прав детей-сирот и детей, оставшихся без попечения родителей, лиц из их числа, профилактика социального сиротства</t>
  </si>
  <si>
    <t>Доля детей-сирот, детей, оставшихся без попечения родителей, лиц из их числа, получающих ежемесячную жилищно-коммунальную выплату, от числа имеющих основания для предоставления ежемесячной жилищно-коммунальной выплаты, %</t>
  </si>
  <si>
    <t>Субвенция на реализацию Закона Мурманской области «О патронате»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</si>
  <si>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</si>
  <si>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</si>
  <si>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 сиротами и детьми, оставшимися без попечения родителей, лицами из числа детей-сирот и детей, оставшихся без попечения родителей</t>
  </si>
  <si>
    <t xml:space="preserve">Задача 1:  усиление адресной направленности дополнительных мер социальной поддержки отдельных категорий граждан                                                                </t>
  </si>
  <si>
    <t xml:space="preserve">Расходы на обеспечение деятельности (оказание услуг) подведомственных учреждений, в том числе на предоставление муниципаль
ным бюджетным и автономным учреждениям субсидий
</t>
  </si>
  <si>
    <t xml:space="preserve">Обеспечение социальных гарантий и усиление адресной направленнос
ти дополнитель
ных мер социальной поддержки отдельных категорий граждан
</t>
  </si>
  <si>
    <t xml:space="preserve">Предоставление дополнительного пенсионного обеспечения муниципальным служащим в органах местного самоуправле
ния муниципально
го образования город Мурманск и лицам, замещавшим муниципаль
ные должности в муниципаль
ном образовании город Мурманск
</t>
  </si>
  <si>
    <t xml:space="preserve">Количество граждан, получающих дополнительное пенсионное обеспечение, чел.
</t>
  </si>
  <si>
    <t>Оказание материальной помощи лицам, оказавшимся в трудной жизненной ситуации</t>
  </si>
  <si>
    <t>Оказание материальной помощи инвалидам</t>
  </si>
  <si>
    <t>Организация размещения лиц, вынужденно покинувших территорию Украины, на территории муниципального образования город Мурманск</t>
  </si>
  <si>
    <t>Всего:                                                в т.ч.</t>
  </si>
  <si>
    <t xml:space="preserve">Количество размещенных лиц, чел.
</t>
  </si>
  <si>
    <t>3.</t>
  </si>
  <si>
    <t>Количество получателей льгот, установленных Почетным гражданам города-героя Мурманска и членам их семей, чел.</t>
  </si>
  <si>
    <t>3.1.</t>
  </si>
  <si>
    <t xml:space="preserve">Реализация положения о звании «Почетный гражданин города-героя Мурманска» в части предоставления ежемесячной доплаты к государствен
ной (трудовой) пенсии
</t>
  </si>
  <si>
    <t>3.2.</t>
  </si>
  <si>
    <t xml:space="preserve">Реализация положения о звании «Почетный гражданин города-героя Мурманска» в части предоставления ежегодной единовременной материальной помощи на санаторное лечение и оздоровительные мероприятия
</t>
  </si>
  <si>
    <t>3.3.</t>
  </si>
  <si>
    <t>Реализация положения о звании «Почетный гражданин города-героя Мурманска» в части обеспечения единым социальным проездным билетом</t>
  </si>
  <si>
    <t>3.4.</t>
  </si>
  <si>
    <t xml:space="preserve">Реализация положения о звании «Почетный гражданин города-героя Мурманска» в части возмещения расходов за ритуальные услуги, оказанные специализиро
ванными организациями
</t>
  </si>
  <si>
    <t>Цель: обеспечение реализации мероприятий в сфере предоставления населению города Мурманска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 через эффективное выполнение муниципальных функций</t>
  </si>
  <si>
    <t>Кол-во выполняемых функций, ед.</t>
  </si>
  <si>
    <t>Расходы на выплаты по оплате труда работников органов местного самоуправления</t>
  </si>
  <si>
    <t>Количество специалистов, ед.</t>
  </si>
  <si>
    <t>Расходы на обеспечение функций работников органов местного самоуправления</t>
  </si>
  <si>
    <t>Обеспечение выполнения функций, да – 1, нет – 0</t>
  </si>
  <si>
    <t xml:space="preserve">Обеспечение реализации переданных государственных полномочий (да – 1, нет – 0)
</t>
  </si>
  <si>
    <t>Основное мероприятие: 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</si>
  <si>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Основное мероприятие: реализация прав на меры социальной поддержки отдельных категорий граждан в связи с упразднением поселка городского типа Росляково</t>
  </si>
  <si>
    <t>Количество осуществляемых государственных полномочий, ед.</t>
  </si>
  <si>
    <t>Предоставление информации об оказании государственной услуги по предоставлению ежемесячной денежной выплаты на оплату коммунальных услуг и (или) коммунальных услуг</t>
  </si>
  <si>
    <t>Количество предоставляемых отчетов в Министерство социального развития Мурманской области, ед.</t>
  </si>
  <si>
    <t>Основное мероприятие: обеспечение дополнительных мер социальной поддержки отдельных категорий граждан</t>
  </si>
  <si>
    <t>Всего, в т.ч.: МБ</t>
  </si>
  <si>
    <t>Обеспечение финансирования дополнительных мер социальной поддержки отдельных категорий граждан, да – 1, нет – 0</t>
  </si>
  <si>
    <t xml:space="preserve">Количество трудоустроенных граждан, чел.
</t>
  </si>
  <si>
    <t>Доля совершеннолетних граждан, трудоустроенных за счет средств бюджета муниципального образования город Мурманск, от общего количества зарегистрированных в качестве безработных, %</t>
  </si>
  <si>
    <t>Доля отремонтированных квартир ветеранов ВОв от общего количества стоящих на очереди в КСПВООДМ на проведение ремонтных работ, %</t>
  </si>
  <si>
    <t>Доля граждан, получивших дополнительные меры социальной поддержки, от общего количества обратившихся в КСПВООДМ, %</t>
  </si>
  <si>
    <t>Количество льгот, установленных Почетным гражданам города-героя Мурманска и членам их семей, шт.</t>
  </si>
  <si>
    <t>Основное мероприятие: оказание материальной поддержки отдельным категориям граждан</t>
  </si>
  <si>
    <t>Основное мероприятие: обеспечение реализации льгот лицам, удостоенным звания «Почетный гражданин города-героя Мурманска»</t>
  </si>
  <si>
    <t>Создание условий для реализации мероприятий в сфере предоставления населению города Мурманска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</si>
  <si>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Всего по программе (подпрограмме)</t>
  </si>
  <si>
    <t>2017 год</t>
  </si>
  <si>
    <t>1.4.</t>
  </si>
  <si>
    <t>Организация мероприятий по ремонту квартир ветеранов Великой Отечественной войны</t>
  </si>
  <si>
    <t xml:space="preserve">Количество отремонтированных квартир ветеранов Великой Отечественной войны, ед.
</t>
  </si>
  <si>
    <t xml:space="preserve">Цель: создание безбарьерной среды для инвалидов и других маломобильных групп населений на территории города Мурманска                                                                          </t>
  </si>
  <si>
    <t>Удельный вес транспортных средств, используемых для предоставления услуг населению, соответствующих требованиям по обеспечению их доступности для инвалидов (от общего количества транспортных средств, на которых осуществляются перевозки пассажиров), %</t>
  </si>
  <si>
    <t>Доля образовательных организаций дополнительного образования, в которых создана безбарьерная среда для инклюзивного образования детей-инвалидов, детей с ограниченными возможностями здоровья, в общем количестве образовательных организаций дополнительного образования, %</t>
  </si>
  <si>
    <t>Количество образовательных организаций дополнительного образования, в которых создана безбарьерная среда для инклюзивного образования детей-инвалидов, детей с ограниченными возможностями здоровья, в общем количестве образовательных организаций дополнительного образования, ед.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</si>
  <si>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%</t>
  </si>
  <si>
    <t>Количество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организаций, ед.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</si>
  <si>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%</t>
  </si>
  <si>
    <t>Количество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организаций, ед.</t>
  </si>
  <si>
    <t>Доля мероприятий, в проведении которых задействованы лица с ограниченными возможностями здоровья, в культурно-досуговых учреждениях города Мурманска от общего количества мероприятий, проведенных в культурно-досуговых учреждениях города Мурманска, %</t>
  </si>
  <si>
    <t xml:space="preserve">Основное мероприятие: проведение мероприятий по созданию безбарьерной среды
</t>
  </si>
  <si>
    <t xml:space="preserve">Приобретение подвижного состава специализированного наземного городского транспорта общего пользования
</t>
  </si>
  <si>
    <t xml:space="preserve">Количество приобретенных транспортных средств, ед.
</t>
  </si>
  <si>
    <t xml:space="preserve"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
</t>
  </si>
  <si>
    <t>Всего:</t>
  </si>
  <si>
    <t xml:space="preserve">КСПВООДМ,
МАУ МП «Объединение молодежных центров»
</t>
  </si>
  <si>
    <t>Создание в образовательных учреждениях города Мурманска безбарьерной среды для инклюзивного образования детей-инвалидов, детей с ограниченными возможностями здоровья, да - 1; нет - 0</t>
  </si>
  <si>
    <t>Число детей-сирот и детей, оставшихся без попечения родителей, лиц из их числа, чел.</t>
  </si>
  <si>
    <t>Доля граждан, получивших ежемесячную жилищно-коммунальную выплату, в общем числе граждан, работающих в муниципальных учреждениях на территории района Росляково, обратившихся за получением жилищно-коммунальной выплаты</t>
  </si>
  <si>
    <t xml:space="preserve">КРГХ, АО «Электротранспорт»,  КСПВООДМ,
МАУ МП «Объединение молодежных центров», КО, МБДОУ № 97, МБДОУ № 129, МБОУ ДОД г. Мурманска Первомайский дом детского творчества, ДЮСАШ № 15, МБДОУ № 82, МБДОУ № 130, МБОУ ДОД г. Мурманска Дом детского творчества им. А. Бредова, ДЮСАШ № 15, МБОУ СОШ № 23, МБОУ Гимназия № 5, МБДОУ № 89, МБДОУ № 125, МБОУ ДОД г. Мурманска Дом детского творчества им. А. Торцева, ДЮСАШ № 15, КК, МБОУДО ДХШ, МБОУДО ДМШ № 3, МБУК ДК «Первомайский», МБУК ЦДБ
</t>
  </si>
  <si>
    <t>КРГХ, АО «Электротранспорт»</t>
  </si>
  <si>
    <t xml:space="preserve">Всего, в т.ч.: </t>
  </si>
  <si>
    <t xml:space="preserve">Процент освоения, % (гр. 4/ гр. 3*100%)
</t>
  </si>
  <si>
    <t xml:space="preserve">Кассовый расход, тыс. руб.
</t>
  </si>
  <si>
    <t>Уточненные бюджетные ассигнования на год в соответствии с решением Совета депутатов города Мурманска о бюджете, тыс. руб.</t>
  </si>
  <si>
    <t xml:space="preserve">Единовременная материальная помощь участникам и инвалидам Великой Отечественной войны в связи с празднованием Дня Победы
</t>
  </si>
  <si>
    <t>Количество участников и инвалидов Великой Отечественной войны ВОв, получивших единовременную материальную помощь, чел.</t>
  </si>
  <si>
    <t>Отчет о реализации муниципальной программы "Социальная поддержка" на 2018-2024 годы</t>
  </si>
  <si>
    <t>2018 год</t>
  </si>
  <si>
    <t xml:space="preserve">Количество объектов социальной и транспортной инфраструктуры, адаптированных согласно требованиям по обеспечению их доступности для инвалидов и других маломобильных групп населения, ед. </t>
  </si>
  <si>
    <t xml:space="preserve">Количество объектов учреждений молодежной политики, в которых создана безбарьерная среда для инвалидов и других групп населения, ед. </t>
  </si>
  <si>
    <t>Реализация мероприятий, направленных на создание безбарьерной среды для жителей города Мурманска, да – 1, нет - 0</t>
  </si>
  <si>
    <t xml:space="preserve">КО, подведомственные учреждения
</t>
  </si>
  <si>
    <t>КК, учреждения, подведомственные КК</t>
  </si>
  <si>
    <t>2018-2024 годы</t>
  </si>
  <si>
    <t xml:space="preserve">Субвенция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
</t>
  </si>
  <si>
    <t>Субвенция на содержание ребенка в семье опекуна (попечителя) и приемной семье, а также вознагражде
ние, причитающееся приемному родителю</t>
  </si>
  <si>
    <t>Количество отремонтированных квартир (жилых помещений), закрепленных за детьми-сиротами, детьми, оставшимися без попечения родителей, лицами из их числа, шт.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</si>
  <si>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предоставлению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«О сохранении права на меры социальной поддержки отдельных категорий граждан в связи с упразднением поселка городского типа Росляково»</t>
  </si>
  <si>
    <t>Количество объектов, оснащенных специализированным оборудованием для маломобильных групп населения, ед.</t>
  </si>
  <si>
    <t xml:space="preserve">Создание в учреждениях культуры и дополнительного образования (детских школах искусств (по видам искусств) условий доступности для инвалидов и других маломобильных групп населения, да - 1; нет - 0
</t>
  </si>
  <si>
    <t xml:space="preserve">Количество осуществляемых государственных полномочий, ед.
</t>
  </si>
  <si>
    <t>КРГХ</t>
  </si>
  <si>
    <t>1.5.</t>
  </si>
  <si>
    <t>Субвенция на возмещение расходов по гарантированному перечню услуг по погребению</t>
  </si>
  <si>
    <t>Количество выплат на возмещение стоимости услуг по погребению умерших, ед.</t>
  </si>
  <si>
    <t>КСПВООДМ, КС, ММКУ УКС</t>
  </si>
  <si>
    <t>Приспособление жилых помещений и (или) общего домового имущества в многоквартирных домах с учетом потребностей инвалидов, в том числе проведение обследований, разработка проектной документации, выполнение инженерных изысканий, проверка достоверности определения сметной стоимости, восстановительные работы</t>
  </si>
  <si>
    <t>Количество фактически приспособленных жилых помещений и (или) общего домового имущества в многоквартирных домах с учетом потребностей инвалидов, ед.</t>
  </si>
  <si>
    <t>КС, УКС</t>
  </si>
  <si>
    <t xml:space="preserve">наименование программы </t>
  </si>
  <si>
    <t>Доля фактически приспособленных жилых помещений и (или) общедомового имущества в многоквартирных домах с учетом потребностей инвалидов от запланированного количества (на соответствующий год), %</t>
  </si>
  <si>
    <t>за 2018 год</t>
  </si>
  <si>
    <r>
      <t xml:space="preserve">3. Отчет о реализации подпрограммы </t>
    </r>
    <r>
      <rPr>
        <b/>
        <u val="single"/>
        <sz val="12"/>
        <color indexed="8"/>
        <rFont val="Times New Roman"/>
        <family val="1"/>
      </rPr>
      <t>"Дополнительные меры социальной поддержки отдельных категорий граждан" на 2018-2024 годы за 2018 год</t>
    </r>
  </si>
  <si>
    <r>
      <t xml:space="preserve">4. Отчет о реализации подпрограммы </t>
    </r>
    <r>
      <rPr>
        <b/>
        <u val="single"/>
        <sz val="12"/>
        <color indexed="8"/>
        <rFont val="Times New Roman"/>
        <family val="1"/>
      </rPr>
      <t>«Создание доступной среды для инвалидов и других маломобильных групп населения на территории города Мурманска» на 2018 - 2024 годы за 2018 год</t>
    </r>
  </si>
  <si>
    <r>
      <t xml:space="preserve">4. Отчет о реализации подпрограммы </t>
    </r>
    <r>
      <rPr>
        <b/>
        <u val="single"/>
        <sz val="12"/>
        <color indexed="8"/>
        <rFont val="Times New Roman"/>
        <family val="1"/>
      </rPr>
      <t>"Социальная поддержка отдельных категорий граждан жилого района Росляково"на 2018-2024 годы за 2018 год</t>
    </r>
  </si>
  <si>
    <r>
      <t xml:space="preserve">2. Отчет о реализации подпрограммы </t>
    </r>
    <r>
      <rPr>
        <b/>
        <u val="single"/>
        <sz val="11"/>
        <color indexed="8"/>
        <rFont val="Times New Roman"/>
        <family val="1"/>
      </rPr>
      <t>"Оказание мер социальной поддержки детям-сиротам и детям, оставшимся без попечения родителей, лицам из их числа" на 2018 - 2024 годы за 2018 год</t>
    </r>
  </si>
  <si>
    <t xml:space="preserve">КС, ММКУ УКС
</t>
  </si>
  <si>
    <t>Доля детей-сирот и детей, оставшихся без попечения родителей, охваченных дополнительными мерами социальной поддержки, в соответствии с нормативными правовыми актами Мурманской области, %.</t>
  </si>
  <si>
    <t xml:space="preserve">Количество 
приобретенных жилых помещений детям-сиротам и детям, оставшимся без попечения родителей, лицам из их числа по договорам найма специализирован
ных жилых помещений, ед.
</t>
  </si>
  <si>
    <t xml:space="preserve">Обеспечение жилыми помещениями детей-сирот и детей, оставшихся без попечения родителей, лиц из их числа по договорам найма, да-1; нет-0 </t>
  </si>
  <si>
    <t xml:space="preserve">Предоставление материальной поддержки отдельным категориям граждан,                                да – 1, 
нет – 0
</t>
  </si>
  <si>
    <t>Количество проведенных обследований, изысканий, проверок достоверности определения сметной стоимости, ед</t>
  </si>
  <si>
    <t xml:space="preserve">5. Отчет о реализации Аналитическая ведомственная целевая программа «Обеспечение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Мурманска» на 2018 - 2024 годы за 2018 год        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</si>
</sst>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;[Red]0.00"/>
    <numFmt numFmtId="180" formatCode="#,##0.0_р_.;[Red]\-#,##0.0_р_."/>
    <numFmt numFmtId="181" formatCode="#,##0.0_ ;[Red]\-#,##0.0\ "/>
    <numFmt numFmtId="182" formatCode="#,##0.000_р_.;[Red]\-#,##0.000_р_."/>
    <numFmt numFmtId="183" formatCode="#,##0.0000_р_.;[Red]\-#,##0.0000_р_."/>
    <numFmt numFmtId="184" formatCode="#,##0.00000_р_.;[Red]\-#,##0.00000_р_."/>
    <numFmt numFmtId="185" formatCode="#,##0.000000_р_.;[Red]\-#,##0.000000_р_."/>
    <numFmt numFmtId="186" formatCode="#,##0.0000000_р_.;[Red]\-#,##0.0000000_р_."/>
    <numFmt numFmtId="187" formatCode="#,##0.00000000_р_.;[Red]\-#,##0.00000000_р_."/>
    <numFmt numFmtId="188" formatCode="_-* #,##0.0_р_._-;\-* #,##0.0_р_._-;_-* &quot;-&quot;??_р_._-;_-@_-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0"/>
    <numFmt numFmtId="197" formatCode="#,##0.0\ 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4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172" fontId="49" fillId="0" borderId="10" xfId="0" applyNumberFormat="1" applyFont="1" applyBorder="1" applyAlignment="1">
      <alignment vertical="top" wrapText="1"/>
    </xf>
    <xf numFmtId="173" fontId="49" fillId="0" borderId="11" xfId="0" applyNumberFormat="1" applyFont="1" applyBorder="1" applyAlignment="1">
      <alignment vertical="top" wrapText="1"/>
    </xf>
    <xf numFmtId="173" fontId="49" fillId="0" borderId="10" xfId="0" applyNumberFormat="1" applyFont="1" applyBorder="1" applyAlignment="1">
      <alignment vertical="top" wrapText="1"/>
    </xf>
    <xf numFmtId="173" fontId="49" fillId="0" borderId="12" xfId="0" applyNumberFormat="1" applyFont="1" applyBorder="1" applyAlignment="1">
      <alignment vertical="top" wrapText="1"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172" fontId="49" fillId="0" borderId="10" xfId="0" applyNumberFormat="1" applyFont="1" applyBorder="1" applyAlignment="1">
      <alignment horizontal="right" vertical="top" wrapText="1"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173" fontId="49" fillId="0" borderId="14" xfId="0" applyNumberFormat="1" applyFont="1" applyBorder="1" applyAlignment="1">
      <alignment vertical="top" wrapText="1"/>
    </xf>
    <xf numFmtId="173" fontId="49" fillId="0" borderId="16" xfId="0" applyNumberFormat="1" applyFont="1" applyBorder="1" applyAlignment="1">
      <alignment vertical="top" wrapText="1"/>
    </xf>
    <xf numFmtId="173" fontId="49" fillId="0" borderId="17" xfId="0" applyNumberFormat="1" applyFont="1" applyBorder="1" applyAlignment="1">
      <alignment vertical="top" wrapText="1"/>
    </xf>
    <xf numFmtId="173" fontId="49" fillId="0" borderId="18" xfId="0" applyNumberFormat="1" applyFont="1" applyBorder="1" applyAlignment="1">
      <alignment vertical="top" wrapText="1"/>
    </xf>
    <xf numFmtId="0" fontId="49" fillId="0" borderId="0" xfId="0" applyFont="1" applyFill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173" fontId="49" fillId="0" borderId="13" xfId="0" applyNumberFormat="1" applyFont="1" applyBorder="1" applyAlignment="1">
      <alignment/>
    </xf>
    <xf numFmtId="173" fontId="49" fillId="0" borderId="19" xfId="0" applyNumberFormat="1" applyFont="1" applyBorder="1" applyAlignment="1">
      <alignment vertical="top" wrapText="1"/>
    </xf>
    <xf numFmtId="173" fontId="49" fillId="0" borderId="20" xfId="0" applyNumberFormat="1" applyFont="1" applyBorder="1" applyAlignment="1">
      <alignment vertical="top" wrapText="1"/>
    </xf>
    <xf numFmtId="173" fontId="49" fillId="0" borderId="15" xfId="0" applyNumberFormat="1" applyFont="1" applyBorder="1" applyAlignment="1">
      <alignment vertical="top"/>
    </xf>
    <xf numFmtId="173" fontId="49" fillId="0" borderId="21" xfId="0" applyNumberFormat="1" applyFont="1" applyBorder="1" applyAlignment="1">
      <alignment vertical="top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0" fontId="50" fillId="0" borderId="0" xfId="0" applyFont="1" applyAlignment="1">
      <alignment horizontal="left" vertical="center"/>
    </xf>
    <xf numFmtId="181" fontId="48" fillId="0" borderId="0" xfId="0" applyNumberFormat="1" applyFont="1" applyAlignment="1">
      <alignment horizontal="center" vertical="center"/>
    </xf>
    <xf numFmtId="172" fontId="48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vertical="top" wrapText="1"/>
    </xf>
    <xf numFmtId="16" fontId="49" fillId="0" borderId="10" xfId="0" applyNumberFormat="1" applyFont="1" applyBorder="1" applyAlignment="1">
      <alignment horizontal="center" vertical="top" wrapText="1"/>
    </xf>
    <xf numFmtId="173" fontId="49" fillId="0" borderId="10" xfId="0" applyNumberFormat="1" applyFont="1" applyBorder="1" applyAlignment="1">
      <alignment vertical="top"/>
    </xf>
    <xf numFmtId="173" fontId="49" fillId="0" borderId="22" xfId="0" applyNumberFormat="1" applyFont="1" applyBorder="1" applyAlignment="1">
      <alignment vertical="top" wrapText="1"/>
    </xf>
    <xf numFmtId="173" fontId="49" fillId="0" borderId="18" xfId="0" applyNumberFormat="1" applyFont="1" applyBorder="1" applyAlignment="1">
      <alignment vertical="top"/>
    </xf>
    <xf numFmtId="173" fontId="49" fillId="0" borderId="23" xfId="0" applyNumberFormat="1" applyFont="1" applyBorder="1" applyAlignment="1">
      <alignment vertical="top" wrapText="1"/>
    </xf>
    <xf numFmtId="0" fontId="48" fillId="0" borderId="13" xfId="0" applyFont="1" applyFill="1" applyBorder="1" applyAlignment="1">
      <alignment vertical="top" wrapText="1"/>
    </xf>
    <xf numFmtId="173" fontId="0" fillId="0" borderId="0" xfId="0" applyNumberFormat="1" applyFill="1" applyAlignment="1">
      <alignment/>
    </xf>
    <xf numFmtId="173" fontId="48" fillId="0" borderId="10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right" vertical="top" wrapText="1"/>
    </xf>
    <xf numFmtId="172" fontId="49" fillId="0" borderId="19" xfId="0" applyNumberFormat="1" applyFont="1" applyFill="1" applyBorder="1" applyAlignment="1">
      <alignment vertical="top" wrapText="1"/>
    </xf>
    <xf numFmtId="173" fontId="49" fillId="0" borderId="11" xfId="0" applyNumberFormat="1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173" fontId="49" fillId="0" borderId="0" xfId="0" applyNumberFormat="1" applyFont="1" applyFill="1" applyBorder="1" applyAlignment="1">
      <alignment vertical="top" wrapText="1"/>
    </xf>
    <xf numFmtId="173" fontId="49" fillId="0" borderId="12" xfId="0" applyNumberFormat="1" applyFont="1" applyFill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4" fontId="49" fillId="0" borderId="13" xfId="0" applyNumberFormat="1" applyFont="1" applyFill="1" applyBorder="1" applyAlignment="1">
      <alignment horizontal="right" vertical="top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vertical="top" wrapText="1"/>
    </xf>
    <xf numFmtId="172" fontId="48" fillId="0" borderId="16" xfId="0" applyNumberFormat="1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/>
    </xf>
    <xf numFmtId="4" fontId="48" fillId="33" borderId="10" xfId="0" applyNumberFormat="1" applyFont="1" applyFill="1" applyBorder="1" applyAlignment="1">
      <alignment horizontal="right" vertical="top" wrapText="1"/>
    </xf>
    <xf numFmtId="172" fontId="48" fillId="33" borderId="10" xfId="0" applyNumberFormat="1" applyFont="1" applyFill="1" applyBorder="1" applyAlignment="1">
      <alignment horizontal="right" vertical="top" wrapText="1"/>
    </xf>
    <xf numFmtId="173" fontId="48" fillId="33" borderId="11" xfId="0" applyNumberFormat="1" applyFont="1" applyFill="1" applyBorder="1" applyAlignment="1">
      <alignment horizontal="right" vertical="top" wrapText="1"/>
    </xf>
    <xf numFmtId="172" fontId="48" fillId="33" borderId="11" xfId="0" applyNumberFormat="1" applyFont="1" applyFill="1" applyBorder="1" applyAlignment="1">
      <alignment horizontal="right" vertical="top" wrapText="1"/>
    </xf>
    <xf numFmtId="4" fontId="48" fillId="33" borderId="11" xfId="0" applyNumberFormat="1" applyFont="1" applyFill="1" applyBorder="1" applyAlignment="1">
      <alignment horizontal="right" vertical="top" wrapText="1"/>
    </xf>
    <xf numFmtId="4" fontId="48" fillId="33" borderId="11" xfId="0" applyNumberFormat="1" applyFont="1" applyFill="1" applyBorder="1" applyAlignment="1">
      <alignment vertical="top" wrapText="1"/>
    </xf>
    <xf numFmtId="173" fontId="48" fillId="33" borderId="11" xfId="0" applyNumberFormat="1" applyFont="1" applyFill="1" applyBorder="1" applyAlignment="1">
      <alignment vertical="top" wrapText="1"/>
    </xf>
    <xf numFmtId="173" fontId="48" fillId="33" borderId="10" xfId="0" applyNumberFormat="1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4" fontId="48" fillId="33" borderId="10" xfId="0" applyNumberFormat="1" applyFont="1" applyFill="1" applyBorder="1" applyAlignment="1">
      <alignment vertical="top" wrapText="1"/>
    </xf>
    <xf numFmtId="172" fontId="48" fillId="33" borderId="10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 vertical="top" wrapText="1"/>
    </xf>
    <xf numFmtId="173" fontId="49" fillId="0" borderId="10" xfId="0" applyNumberFormat="1" applyFont="1" applyFill="1" applyBorder="1" applyAlignment="1">
      <alignment vertical="top" wrapText="1"/>
    </xf>
    <xf numFmtId="0" fontId="49" fillId="0" borderId="0" xfId="0" applyFont="1" applyFill="1" applyAlignment="1">
      <alignment wrapText="1"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48" fillId="0" borderId="22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6" xfId="0" applyFont="1" applyBorder="1" applyAlignment="1">
      <alignment vertical="top" wrapText="1"/>
    </xf>
    <xf numFmtId="0" fontId="48" fillId="0" borderId="18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16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172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right" vertical="top" wrapText="1"/>
    </xf>
    <xf numFmtId="0" fontId="51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172" fontId="49" fillId="0" borderId="10" xfId="0" applyNumberFormat="1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vertical="top" wrapText="1"/>
    </xf>
    <xf numFmtId="173" fontId="49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0" fontId="52" fillId="0" borderId="12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right" vertical="top" wrapText="1"/>
    </xf>
    <xf numFmtId="172" fontId="49" fillId="0" borderId="11" xfId="0" applyNumberFormat="1" applyFont="1" applyFill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180" fontId="48" fillId="0" borderId="10" xfId="0" applyNumberFormat="1" applyFont="1" applyFill="1" applyBorder="1" applyAlignment="1">
      <alignment horizontal="center" vertical="top" wrapText="1"/>
    </xf>
    <xf numFmtId="38" fontId="48" fillId="0" borderId="10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vertical="top" wrapText="1"/>
    </xf>
    <xf numFmtId="0" fontId="48" fillId="0" borderId="18" xfId="0" applyFont="1" applyFill="1" applyBorder="1" applyAlignment="1">
      <alignment vertical="top" wrapText="1"/>
    </xf>
    <xf numFmtId="180" fontId="5" fillId="0" borderId="14" xfId="0" applyNumberFormat="1" applyFont="1" applyFill="1" applyBorder="1" applyAlignment="1">
      <alignment horizontal="center" vertical="top" wrapText="1"/>
    </xf>
    <xf numFmtId="180" fontId="48" fillId="0" borderId="16" xfId="0" applyNumberFormat="1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top" wrapText="1"/>
    </xf>
    <xf numFmtId="180" fontId="48" fillId="0" borderId="17" xfId="0" applyNumberFormat="1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vertical="top" wrapText="1"/>
    </xf>
    <xf numFmtId="180" fontId="48" fillId="0" borderId="18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16" fontId="49" fillId="0" borderId="17" xfId="0" applyNumberFormat="1" applyFont="1" applyBorder="1" applyAlignment="1">
      <alignment horizontal="center" vertical="top" wrapText="1"/>
    </xf>
    <xf numFmtId="0" fontId="49" fillId="0" borderId="17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right" vertical="top" wrapText="1"/>
    </xf>
    <xf numFmtId="173" fontId="48" fillId="0" borderId="0" xfId="0" applyNumberFormat="1" applyFont="1" applyFill="1" applyBorder="1" applyAlignment="1">
      <alignment horizontal="center" vertical="center"/>
    </xf>
    <xf numFmtId="173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173" fontId="49" fillId="0" borderId="0" xfId="0" applyNumberFormat="1" applyFont="1" applyFill="1" applyBorder="1" applyAlignment="1">
      <alignment/>
    </xf>
    <xf numFmtId="16" fontId="49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172" fontId="49" fillId="0" borderId="10" xfId="0" applyNumberFormat="1" applyFont="1" applyFill="1" applyBorder="1" applyAlignment="1">
      <alignment vertical="top" wrapText="1"/>
    </xf>
    <xf numFmtId="0" fontId="49" fillId="0" borderId="16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left" vertical="top" wrapText="1"/>
    </xf>
    <xf numFmtId="180" fontId="48" fillId="0" borderId="13" xfId="0" applyNumberFormat="1" applyFont="1" applyFill="1" applyBorder="1" applyAlignment="1">
      <alignment horizontal="center" vertical="top" wrapText="1"/>
    </xf>
    <xf numFmtId="172" fontId="48" fillId="0" borderId="16" xfId="0" applyNumberFormat="1" applyFont="1" applyFill="1" applyBorder="1" applyAlignment="1">
      <alignment horizontal="center" vertical="top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172" fontId="48" fillId="0" borderId="17" xfId="0" applyNumberFormat="1" applyFont="1" applyFill="1" applyBorder="1" applyAlignment="1">
      <alignment horizontal="center" vertical="top" wrapText="1"/>
    </xf>
    <xf numFmtId="180" fontId="48" fillId="0" borderId="14" xfId="0" applyNumberFormat="1" applyFont="1" applyFill="1" applyBorder="1" applyAlignment="1">
      <alignment horizontal="center" vertical="top" wrapText="1"/>
    </xf>
    <xf numFmtId="180" fontId="48" fillId="0" borderId="15" xfId="0" applyNumberFormat="1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172" fontId="49" fillId="0" borderId="10" xfId="0" applyNumberFormat="1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48" fillId="0" borderId="0" xfId="0" applyFont="1" applyFill="1" applyAlignment="1">
      <alignment horizontal="center" vertical="center"/>
    </xf>
    <xf numFmtId="0" fontId="49" fillId="0" borderId="13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top" wrapText="1"/>
    </xf>
    <xf numFmtId="16" fontId="49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172" fontId="49" fillId="0" borderId="10" xfId="0" applyNumberFormat="1" applyFont="1" applyFill="1" applyBorder="1" applyAlignment="1">
      <alignment vertical="top" wrapText="1"/>
    </xf>
    <xf numFmtId="172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right" vertical="top" wrapText="1"/>
    </xf>
    <xf numFmtId="0" fontId="49" fillId="0" borderId="16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51" fillId="0" borderId="17" xfId="0" applyFont="1" applyFill="1" applyBorder="1" applyAlignment="1">
      <alignment horizontal="left" vertical="top" wrapText="1"/>
    </xf>
    <xf numFmtId="172" fontId="49" fillId="0" borderId="13" xfId="0" applyNumberFormat="1" applyFont="1" applyFill="1" applyBorder="1" applyAlignment="1">
      <alignment vertical="top"/>
    </xf>
    <xf numFmtId="172" fontId="49" fillId="0" borderId="16" xfId="0" applyNumberFormat="1" applyFont="1" applyFill="1" applyBorder="1" applyAlignment="1">
      <alignment vertical="top" wrapText="1"/>
    </xf>
    <xf numFmtId="172" fontId="49" fillId="0" borderId="14" xfId="0" applyNumberFormat="1" applyFont="1" applyFill="1" applyBorder="1" applyAlignment="1">
      <alignment vertical="top" wrapText="1"/>
    </xf>
    <xf numFmtId="172" fontId="49" fillId="0" borderId="17" xfId="0" applyNumberFormat="1" applyFont="1" applyFill="1" applyBorder="1" applyAlignment="1">
      <alignment vertical="top" wrapText="1"/>
    </xf>
    <xf numFmtId="0" fontId="49" fillId="0" borderId="15" xfId="0" applyFont="1" applyFill="1" applyBorder="1" applyAlignment="1">
      <alignment vertical="top" wrapText="1"/>
    </xf>
    <xf numFmtId="172" fontId="49" fillId="0" borderId="15" xfId="0" applyNumberFormat="1" applyFont="1" applyFill="1" applyBorder="1" applyAlignment="1">
      <alignment vertical="top"/>
    </xf>
    <xf numFmtId="172" fontId="49" fillId="0" borderId="18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180" fontId="5" fillId="0" borderId="13" xfId="0" applyNumberFormat="1" applyFont="1" applyFill="1" applyBorder="1" applyAlignment="1">
      <alignment horizontal="center" vertical="top" wrapText="1"/>
    </xf>
    <xf numFmtId="172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180" fontId="5" fillId="0" borderId="15" xfId="0" applyNumberFormat="1" applyFont="1" applyFill="1" applyBorder="1" applyAlignment="1">
      <alignment horizontal="center" vertical="top" wrapText="1"/>
    </xf>
    <xf numFmtId="172" fontId="5" fillId="0" borderId="18" xfId="0" applyNumberFormat="1" applyFont="1" applyFill="1" applyBorder="1" applyAlignment="1">
      <alignment horizontal="center" vertical="top" wrapText="1"/>
    </xf>
    <xf numFmtId="180" fontId="5" fillId="0" borderId="17" xfId="0" applyNumberFormat="1" applyFont="1" applyFill="1" applyBorder="1" applyAlignment="1">
      <alignment horizontal="center" vertical="top" wrapText="1"/>
    </xf>
    <xf numFmtId="197" fontId="48" fillId="0" borderId="17" xfId="53" applyNumberFormat="1" applyFont="1" applyFill="1" applyBorder="1" applyAlignment="1">
      <alignment horizontal="center" vertical="top"/>
      <protection/>
    </xf>
    <xf numFmtId="180" fontId="49" fillId="0" borderId="13" xfId="0" applyNumberFormat="1" applyFont="1" applyFill="1" applyBorder="1" applyAlignment="1">
      <alignment horizontal="right" vertical="top" wrapText="1"/>
    </xf>
    <xf numFmtId="180" fontId="49" fillId="0" borderId="16" xfId="0" applyNumberFormat="1" applyFont="1" applyFill="1" applyBorder="1" applyAlignment="1">
      <alignment horizontal="right" vertical="top" wrapText="1"/>
    </xf>
    <xf numFmtId="180" fontId="49" fillId="0" borderId="14" xfId="0" applyNumberFormat="1" applyFont="1" applyFill="1" applyBorder="1" applyAlignment="1">
      <alignment horizontal="right" vertical="top" wrapText="1"/>
    </xf>
    <xf numFmtId="180" fontId="49" fillId="0" borderId="18" xfId="0" applyNumberFormat="1" applyFont="1" applyFill="1" applyBorder="1" applyAlignment="1">
      <alignment horizontal="right" vertical="top" wrapText="1"/>
    </xf>
    <xf numFmtId="180" fontId="49" fillId="0" borderId="10" xfId="0" applyNumberFormat="1" applyFont="1" applyFill="1" applyBorder="1" applyAlignment="1">
      <alignment horizontal="right" vertical="top" wrapText="1"/>
    </xf>
    <xf numFmtId="180" fontId="49" fillId="0" borderId="10" xfId="0" applyNumberFormat="1" applyFont="1" applyFill="1" applyBorder="1" applyAlignment="1">
      <alignment vertical="top" wrapText="1"/>
    </xf>
    <xf numFmtId="0" fontId="51" fillId="0" borderId="10" xfId="54" applyFont="1" applyBorder="1" applyAlignment="1">
      <alignment horizontal="left" vertical="top" wrapText="1"/>
      <protection/>
    </xf>
    <xf numFmtId="0" fontId="3" fillId="0" borderId="10" xfId="54" applyNumberFormat="1" applyFont="1" applyFill="1" applyBorder="1" applyAlignment="1">
      <alignment horizontal="right" vertical="top" wrapText="1"/>
      <protection/>
    </xf>
    <xf numFmtId="172" fontId="48" fillId="0" borderId="12" xfId="0" applyNumberFormat="1" applyFont="1" applyFill="1" applyBorder="1" applyAlignment="1">
      <alignment horizontal="center" vertical="center"/>
    </xf>
    <xf numFmtId="172" fontId="48" fillId="0" borderId="11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173" fontId="48" fillId="0" borderId="12" xfId="0" applyNumberFormat="1" applyFont="1" applyFill="1" applyBorder="1" applyAlignment="1">
      <alignment horizontal="center" vertical="center"/>
    </xf>
    <xf numFmtId="173" fontId="48" fillId="0" borderId="11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81" fontId="48" fillId="0" borderId="12" xfId="0" applyNumberFormat="1" applyFont="1" applyFill="1" applyBorder="1" applyAlignment="1">
      <alignment horizontal="center" vertical="center"/>
    </xf>
    <xf numFmtId="181" fontId="48" fillId="0" borderId="11" xfId="0" applyNumberFormat="1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6" fontId="48" fillId="0" borderId="10" xfId="0" applyNumberFormat="1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left" vertical="top" wrapText="1"/>
    </xf>
    <xf numFmtId="0" fontId="48" fillId="0" borderId="17" xfId="0" applyFont="1" applyFill="1" applyBorder="1" applyAlignment="1">
      <alignment horizontal="left" vertical="top" wrapText="1"/>
    </xf>
    <xf numFmtId="0" fontId="48" fillId="0" borderId="18" xfId="0" applyFont="1" applyFill="1" applyBorder="1" applyAlignment="1">
      <alignment horizontal="left" vertical="top" wrapText="1"/>
    </xf>
    <xf numFmtId="180" fontId="48" fillId="0" borderId="13" xfId="0" applyNumberFormat="1" applyFont="1" applyFill="1" applyBorder="1" applyAlignment="1">
      <alignment horizontal="center" vertical="top" wrapText="1"/>
    </xf>
    <xf numFmtId="180" fontId="48" fillId="0" borderId="19" xfId="0" applyNumberFormat="1" applyFont="1" applyFill="1" applyBorder="1" applyAlignment="1">
      <alignment horizontal="center" vertical="top" wrapText="1"/>
    </xf>
    <xf numFmtId="172" fontId="48" fillId="0" borderId="16" xfId="0" applyNumberFormat="1" applyFont="1" applyFill="1" applyBorder="1" applyAlignment="1">
      <alignment horizontal="center" vertical="top" wrapText="1"/>
    </xf>
    <xf numFmtId="172" fontId="48" fillId="0" borderId="18" xfId="0" applyNumberFormat="1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5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19" xfId="0" applyFont="1" applyFill="1" applyBorder="1" applyAlignment="1">
      <alignment horizontal="center" vertical="top" wrapText="1"/>
    </xf>
    <xf numFmtId="0" fontId="48" fillId="0" borderId="21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left" vertical="top" wrapText="1"/>
    </xf>
    <xf numFmtId="0" fontId="48" fillId="0" borderId="24" xfId="0" applyFont="1" applyFill="1" applyBorder="1" applyAlignment="1">
      <alignment horizontal="left" vertical="top" wrapText="1"/>
    </xf>
    <xf numFmtId="0" fontId="48" fillId="0" borderId="15" xfId="0" applyFont="1" applyFill="1" applyBorder="1" applyAlignment="1">
      <alignment horizontal="left" vertical="top" wrapText="1"/>
    </xf>
    <xf numFmtId="0" fontId="48" fillId="0" borderId="23" xfId="0" applyFont="1" applyFill="1" applyBorder="1" applyAlignment="1">
      <alignment horizontal="left" vertical="top" wrapText="1"/>
    </xf>
    <xf numFmtId="172" fontId="48" fillId="0" borderId="17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180" fontId="48" fillId="0" borderId="24" xfId="0" applyNumberFormat="1" applyFont="1" applyFill="1" applyBorder="1" applyAlignment="1">
      <alignment horizontal="center" vertical="top" wrapText="1"/>
    </xf>
    <xf numFmtId="180" fontId="48" fillId="0" borderId="14" xfId="0" applyNumberFormat="1" applyFont="1" applyFill="1" applyBorder="1" applyAlignment="1">
      <alignment horizontal="center" vertical="top" wrapText="1"/>
    </xf>
    <xf numFmtId="180" fontId="48" fillId="0" borderId="0" xfId="0" applyNumberFormat="1" applyFont="1" applyFill="1" applyBorder="1" applyAlignment="1">
      <alignment horizontal="center" vertical="top" wrapText="1"/>
    </xf>
    <xf numFmtId="180" fontId="48" fillId="0" borderId="20" xfId="0" applyNumberFormat="1" applyFont="1" applyFill="1" applyBorder="1" applyAlignment="1">
      <alignment horizontal="center" vertical="top" wrapText="1"/>
    </xf>
    <xf numFmtId="180" fontId="48" fillId="0" borderId="15" xfId="0" applyNumberFormat="1" applyFont="1" applyFill="1" applyBorder="1" applyAlignment="1">
      <alignment horizontal="center" vertical="top" wrapText="1"/>
    </xf>
    <xf numFmtId="180" fontId="48" fillId="0" borderId="23" xfId="0" applyNumberFormat="1" applyFont="1" applyFill="1" applyBorder="1" applyAlignment="1">
      <alignment horizontal="center" vertical="top" wrapText="1"/>
    </xf>
    <xf numFmtId="180" fontId="48" fillId="0" borderId="21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vertical="top" wrapText="1"/>
    </xf>
    <xf numFmtId="0" fontId="48" fillId="0" borderId="19" xfId="0" applyFont="1" applyFill="1" applyBorder="1" applyAlignment="1">
      <alignment horizontal="left" vertical="top" wrapText="1"/>
    </xf>
    <xf numFmtId="0" fontId="48" fillId="0" borderId="20" xfId="0" applyFont="1" applyFill="1" applyBorder="1" applyAlignment="1">
      <alignment horizontal="left" vertical="top" wrapText="1"/>
    </xf>
    <xf numFmtId="0" fontId="48" fillId="0" borderId="2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172" fontId="49" fillId="0" borderId="16" xfId="0" applyNumberFormat="1" applyFont="1" applyFill="1" applyBorder="1" applyAlignment="1">
      <alignment horizontal="center" vertical="top" wrapText="1"/>
    </xf>
    <xf numFmtId="172" fontId="49" fillId="0" borderId="17" xfId="0" applyNumberFormat="1" applyFont="1" applyFill="1" applyBorder="1" applyAlignment="1">
      <alignment horizontal="center" vertical="top" wrapText="1"/>
    </xf>
    <xf numFmtId="172" fontId="49" fillId="0" borderId="18" xfId="0" applyNumberFormat="1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horizontal="center" vertical="top" wrapText="1"/>
    </xf>
    <xf numFmtId="0" fontId="49" fillId="0" borderId="18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72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vertical="top" wrapText="1"/>
    </xf>
    <xf numFmtId="0" fontId="51" fillId="0" borderId="16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right" vertical="top" wrapText="1"/>
    </xf>
    <xf numFmtId="0" fontId="49" fillId="0" borderId="18" xfId="0" applyFont="1" applyFill="1" applyBorder="1" applyAlignment="1">
      <alignment horizontal="right" vertical="top" wrapText="1"/>
    </xf>
    <xf numFmtId="172" fontId="49" fillId="0" borderId="16" xfId="0" applyNumberFormat="1" applyFont="1" applyFill="1" applyBorder="1" applyAlignment="1">
      <alignment horizontal="right" vertical="top" wrapText="1"/>
    </xf>
    <xf numFmtId="172" fontId="49" fillId="0" borderId="18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14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2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49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16" fontId="49" fillId="0" borderId="10" xfId="0" applyNumberFormat="1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left" vertical="top" wrapText="1"/>
    </xf>
    <xf numFmtId="0" fontId="49" fillId="0" borderId="17" xfId="0" applyFont="1" applyFill="1" applyBorder="1" applyAlignment="1">
      <alignment horizontal="right" vertical="top" wrapText="1"/>
    </xf>
    <xf numFmtId="0" fontId="49" fillId="0" borderId="24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172" fontId="49" fillId="0" borderId="17" xfId="0" applyNumberFormat="1" applyFont="1" applyFill="1" applyBorder="1" applyAlignment="1">
      <alignment horizontal="right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51" fillId="0" borderId="20" xfId="0" applyFont="1" applyFill="1" applyBorder="1" applyAlignment="1">
      <alignment horizontal="left" vertical="top" wrapText="1"/>
    </xf>
    <xf numFmtId="16" fontId="49" fillId="0" borderId="16" xfId="0" applyNumberFormat="1" applyFont="1" applyFill="1" applyBorder="1" applyAlignment="1">
      <alignment horizontal="center" vertical="top" wrapText="1"/>
    </xf>
    <xf numFmtId="16" fontId="49" fillId="0" borderId="17" xfId="0" applyNumberFormat="1" applyFont="1" applyFill="1" applyBorder="1" applyAlignment="1">
      <alignment horizontal="center" vertical="top" wrapText="1"/>
    </xf>
    <xf numFmtId="16" fontId="49" fillId="0" borderId="18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center" vertical="top" wrapText="1"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9" fillId="0" borderId="13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0" fontId="49" fillId="0" borderId="15" xfId="0" applyFont="1" applyFill="1" applyBorder="1" applyAlignment="1">
      <alignment horizontal="center" vertical="top" wrapText="1"/>
    </xf>
    <xf numFmtId="0" fontId="49" fillId="0" borderId="21" xfId="0" applyFont="1" applyFill="1" applyBorder="1" applyAlignment="1">
      <alignment horizontal="center" vertical="top" wrapText="1"/>
    </xf>
    <xf numFmtId="180" fontId="49" fillId="0" borderId="16" xfId="0" applyNumberFormat="1" applyFont="1" applyFill="1" applyBorder="1" applyAlignment="1">
      <alignment horizontal="right" vertical="top" wrapText="1"/>
    </xf>
    <xf numFmtId="180" fontId="49" fillId="0" borderId="18" xfId="0" applyNumberFormat="1" applyFont="1" applyFill="1" applyBorder="1" applyAlignment="1">
      <alignment horizontal="right" vertical="top" wrapText="1"/>
    </xf>
    <xf numFmtId="0" fontId="49" fillId="0" borderId="22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9" fillId="0" borderId="16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center" vertical="top" wrapText="1"/>
    </xf>
    <xf numFmtId="172" fontId="49" fillId="0" borderId="16" xfId="0" applyNumberFormat="1" applyFont="1" applyBorder="1" applyAlignment="1">
      <alignment horizontal="right" vertical="top" wrapText="1"/>
    </xf>
    <xf numFmtId="172" fontId="49" fillId="0" borderId="17" xfId="0" applyNumberFormat="1" applyFont="1" applyBorder="1" applyAlignment="1">
      <alignment horizontal="right" vertical="top" wrapText="1"/>
    </xf>
    <xf numFmtId="172" fontId="49" fillId="0" borderId="18" xfId="0" applyNumberFormat="1" applyFont="1" applyBorder="1" applyAlignment="1">
      <alignment horizontal="right" vertical="top" wrapText="1"/>
    </xf>
    <xf numFmtId="16" fontId="49" fillId="0" borderId="16" xfId="0" applyNumberFormat="1" applyFont="1" applyBorder="1" applyAlignment="1">
      <alignment horizontal="center" vertical="top" wrapText="1"/>
    </xf>
    <xf numFmtId="16" fontId="49" fillId="0" borderId="17" xfId="0" applyNumberFormat="1" applyFont="1" applyBorder="1" applyAlignment="1">
      <alignment horizontal="center" vertical="top" wrapText="1"/>
    </xf>
    <xf numFmtId="16" fontId="49" fillId="0" borderId="18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9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13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top" wrapText="1"/>
    </xf>
    <xf numFmtId="0" fontId="51" fillId="0" borderId="19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right" vertical="top" wrapText="1"/>
    </xf>
    <xf numFmtId="0" fontId="49" fillId="0" borderId="17" xfId="0" applyFont="1" applyBorder="1" applyAlignment="1">
      <alignment horizontal="right" vertical="top" wrapText="1"/>
    </xf>
    <xf numFmtId="0" fontId="49" fillId="0" borderId="18" xfId="0" applyFont="1" applyBorder="1" applyAlignment="1">
      <alignment horizontal="right" vertical="top" wrapText="1"/>
    </xf>
    <xf numFmtId="0" fontId="49" fillId="0" borderId="16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50" fillId="0" borderId="0" xfId="0" applyFont="1" applyAlignment="1">
      <alignment horizontal="center" vertical="center" wrapText="1"/>
    </xf>
    <xf numFmtId="0" fontId="48" fillId="0" borderId="16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73" fontId="48" fillId="0" borderId="16" xfId="0" applyNumberFormat="1" applyFont="1" applyFill="1" applyBorder="1" applyAlignment="1">
      <alignment horizontal="center" vertical="top" wrapText="1"/>
    </xf>
    <xf numFmtId="173" fontId="48" fillId="0" borderId="17" xfId="0" applyNumberFormat="1" applyFont="1" applyFill="1" applyBorder="1" applyAlignment="1">
      <alignment horizontal="center" vertical="top" wrapText="1"/>
    </xf>
    <xf numFmtId="173" fontId="48" fillId="0" borderId="18" xfId="0" applyNumberFormat="1" applyFont="1" applyFill="1" applyBorder="1" applyAlignment="1">
      <alignment horizontal="center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16" fontId="48" fillId="0" borderId="10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20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21" xfId="0" applyFont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9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20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16" fontId="48" fillId="0" borderId="16" xfId="0" applyNumberFormat="1" applyFont="1" applyBorder="1" applyAlignment="1">
      <alignment horizontal="center" vertical="top" wrapText="1"/>
    </xf>
    <xf numFmtId="16" fontId="48" fillId="0" borderId="17" xfId="0" applyNumberFormat="1" applyFont="1" applyBorder="1" applyAlignment="1">
      <alignment horizontal="center" vertical="top" wrapText="1"/>
    </xf>
    <xf numFmtId="16" fontId="48" fillId="0" borderId="18" xfId="0" applyNumberFormat="1" applyFont="1" applyBorder="1" applyAlignment="1">
      <alignment horizontal="center" vertical="top" wrapText="1"/>
    </xf>
    <xf numFmtId="173" fontId="48" fillId="0" borderId="13" xfId="0" applyNumberFormat="1" applyFont="1" applyFill="1" applyBorder="1" applyAlignment="1">
      <alignment horizontal="center" vertical="top" wrapText="1"/>
    </xf>
    <xf numFmtId="173" fontId="48" fillId="0" borderId="14" xfId="0" applyNumberFormat="1" applyFont="1" applyFill="1" applyBorder="1" applyAlignment="1">
      <alignment horizontal="center" vertical="top" wrapText="1"/>
    </xf>
    <xf numFmtId="173" fontId="48" fillId="0" borderId="15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73" fontId="48" fillId="0" borderId="10" xfId="0" applyNumberFormat="1" applyFont="1" applyFill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86" zoomScaleNormal="86" zoomScalePageLayoutView="0" workbookViewId="0" topLeftCell="A1">
      <selection activeCell="G13" sqref="G13:G16"/>
    </sheetView>
  </sheetViews>
  <sheetFormatPr defaultColWidth="9.140625" defaultRowHeight="15"/>
  <cols>
    <col min="1" max="1" width="6.421875" style="6" customWidth="1"/>
    <col min="2" max="2" width="3.421875" style="6" customWidth="1"/>
    <col min="3" max="3" width="24.7109375" style="6" customWidth="1"/>
    <col min="4" max="4" width="14.00390625" style="16" customWidth="1"/>
    <col min="5" max="5" width="13.57421875" style="6" customWidth="1"/>
    <col min="6" max="6" width="12.140625" style="6" customWidth="1"/>
    <col min="7" max="7" width="22.00390625" style="6" customWidth="1"/>
    <col min="8" max="8" width="9.140625" style="6" customWidth="1"/>
    <col min="9" max="9" width="11.8515625" style="16" customWidth="1"/>
    <col min="10" max="10" width="10.140625" style="6" customWidth="1"/>
    <col min="11" max="11" width="22.8515625" style="6" customWidth="1"/>
    <col min="12" max="16384" width="9.140625" style="6" customWidth="1"/>
  </cols>
  <sheetData>
    <row r="1" spans="8:11" ht="15.75">
      <c r="H1" s="219" t="s">
        <v>0</v>
      </c>
      <c r="I1" s="219"/>
      <c r="J1" s="219"/>
      <c r="K1" s="26"/>
    </row>
    <row r="2" ht="15.75">
      <c r="A2" s="1"/>
    </row>
    <row r="3" spans="1:11" ht="15.75">
      <c r="A3" s="210" t="s">
        <v>153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13.5" customHeight="1">
      <c r="A4" s="220" t="s">
        <v>176</v>
      </c>
      <c r="B4" s="220"/>
      <c r="C4" s="220"/>
      <c r="D4" s="220"/>
      <c r="E4" s="220"/>
      <c r="F4" s="220"/>
      <c r="G4" s="220"/>
      <c r="H4" s="220"/>
      <c r="I4" s="220"/>
      <c r="J4" s="133"/>
      <c r="K4" s="133"/>
    </row>
    <row r="5" spans="1:11" ht="15.75">
      <c r="A5" s="221" t="s">
        <v>178</v>
      </c>
      <c r="B5" s="221"/>
      <c r="C5" s="221"/>
      <c r="D5" s="221"/>
      <c r="E5" s="221"/>
      <c r="F5" s="221"/>
      <c r="G5" s="221"/>
      <c r="H5" s="221"/>
      <c r="I5" s="221"/>
      <c r="J5" s="134"/>
      <c r="K5" s="134"/>
    </row>
    <row r="6" spans="1:11" ht="15.75">
      <c r="A6" s="220" t="s">
        <v>1</v>
      </c>
      <c r="B6" s="220"/>
      <c r="C6" s="220"/>
      <c r="D6" s="220"/>
      <c r="E6" s="220"/>
      <c r="F6" s="220"/>
      <c r="G6" s="220"/>
      <c r="H6" s="220"/>
      <c r="I6" s="220"/>
      <c r="J6" s="133"/>
      <c r="K6" s="133"/>
    </row>
    <row r="7" spans="1:11" ht="12.75" customHeight="1">
      <c r="A7" s="25"/>
      <c r="B7" s="25"/>
      <c r="C7" s="25"/>
      <c r="D7" s="24"/>
      <c r="E7" s="25"/>
      <c r="F7" s="25"/>
      <c r="G7" s="25"/>
      <c r="H7" s="25"/>
      <c r="I7" s="24"/>
      <c r="J7" s="25"/>
      <c r="K7" s="25"/>
    </row>
    <row r="8" spans="1:11" ht="15.75">
      <c r="A8" s="27" t="s">
        <v>26</v>
      </c>
      <c r="B8" s="25"/>
      <c r="C8" s="25"/>
      <c r="D8" s="24"/>
      <c r="E8" s="25"/>
      <c r="F8" s="25"/>
      <c r="G8" s="25"/>
      <c r="H8" s="25"/>
      <c r="I8" s="24"/>
      <c r="J8" s="25"/>
      <c r="K8" s="25"/>
    </row>
    <row r="9" spans="1:11" ht="15.75">
      <c r="A9" s="25"/>
      <c r="B9" s="25"/>
      <c r="C9" s="25"/>
      <c r="D9" s="24"/>
      <c r="E9" s="25"/>
      <c r="F9" s="25"/>
      <c r="G9" s="25"/>
      <c r="H9" s="25"/>
      <c r="I9" s="24"/>
      <c r="J9" s="25"/>
      <c r="K9" s="25"/>
    </row>
    <row r="10" spans="1:11" ht="15.75" customHeight="1">
      <c r="A10" s="211" t="s">
        <v>27</v>
      </c>
      <c r="B10" s="211"/>
      <c r="C10" s="211"/>
      <c r="D10" s="229" t="s">
        <v>150</v>
      </c>
      <c r="E10" s="217"/>
      <c r="F10" s="217" t="s">
        <v>149</v>
      </c>
      <c r="G10" s="214" t="s">
        <v>148</v>
      </c>
      <c r="H10" s="25"/>
      <c r="I10" s="24"/>
      <c r="J10" s="25"/>
      <c r="K10" s="25"/>
    </row>
    <row r="11" spans="1:11" ht="81" customHeight="1">
      <c r="A11" s="211"/>
      <c r="B11" s="211"/>
      <c r="C11" s="211"/>
      <c r="D11" s="230"/>
      <c r="E11" s="218"/>
      <c r="F11" s="218"/>
      <c r="G11" s="215"/>
      <c r="H11" s="25"/>
      <c r="I11" s="24"/>
      <c r="J11" s="25"/>
      <c r="K11" s="25"/>
    </row>
    <row r="12" spans="1:11" ht="15.75">
      <c r="A12" s="216">
        <v>1</v>
      </c>
      <c r="B12" s="216"/>
      <c r="C12" s="216"/>
      <c r="D12" s="224">
        <v>2</v>
      </c>
      <c r="E12" s="225"/>
      <c r="F12" s="47">
        <v>4</v>
      </c>
      <c r="G12" s="48">
        <v>5</v>
      </c>
      <c r="H12" s="25"/>
      <c r="I12" s="24"/>
      <c r="J12" s="25"/>
      <c r="K12" s="25"/>
    </row>
    <row r="13" spans="1:11" ht="15.75">
      <c r="A13" s="209" t="s">
        <v>28</v>
      </c>
      <c r="B13" s="209"/>
      <c r="C13" s="209"/>
      <c r="D13" s="212">
        <f>SUM(D14:E17)</f>
        <v>470039</v>
      </c>
      <c r="E13" s="213"/>
      <c r="F13" s="79">
        <f>SUM(F14:F16)</f>
        <v>462407.50000000006</v>
      </c>
      <c r="G13" s="49">
        <f>F13/D13*100</f>
        <v>98.37641131906078</v>
      </c>
      <c r="I13" s="24"/>
      <c r="J13" s="25"/>
      <c r="K13" s="25"/>
    </row>
    <row r="14" spans="1:11" ht="15.75">
      <c r="A14" s="226" t="s">
        <v>18</v>
      </c>
      <c r="B14" s="227"/>
      <c r="C14" s="228"/>
      <c r="D14" s="222">
        <v>85356</v>
      </c>
      <c r="E14" s="223"/>
      <c r="F14" s="79">
        <f>образование!G65+'допмеры 3'!G43+'доступность 4'!G44+'АВЦП 6'!G23</f>
        <v>83858.3</v>
      </c>
      <c r="G14" s="49">
        <f>F14/D14*100</f>
        <v>98.24534889170064</v>
      </c>
      <c r="I14" s="24"/>
      <c r="J14" s="25"/>
      <c r="K14" s="25"/>
    </row>
    <row r="15" spans="1:11" ht="15.75">
      <c r="A15" s="226" t="s">
        <v>19</v>
      </c>
      <c r="B15" s="227"/>
      <c r="C15" s="228"/>
      <c r="D15" s="222">
        <v>378117.1</v>
      </c>
      <c r="E15" s="223"/>
      <c r="F15" s="79">
        <f>образование!G66+'доступность 4'!G45+'ПП (Росляково) 5'!G16+'АВЦП 6'!G24+'допмеры 3'!G44</f>
        <v>371983.30000000005</v>
      </c>
      <c r="G15" s="49">
        <f>F15/D15*100</f>
        <v>98.37780412470107</v>
      </c>
      <c r="I15" s="24"/>
      <c r="J15" s="25"/>
      <c r="K15" s="25"/>
    </row>
    <row r="16" spans="1:11" ht="15.75">
      <c r="A16" s="226" t="s">
        <v>20</v>
      </c>
      <c r="B16" s="227"/>
      <c r="C16" s="228"/>
      <c r="D16" s="207">
        <v>6565.9</v>
      </c>
      <c r="E16" s="208"/>
      <c r="F16" s="79">
        <f>образование!G67+'доступность 4'!G46</f>
        <v>6565.9</v>
      </c>
      <c r="G16" s="49">
        <f>F16/D16*100</f>
        <v>100</v>
      </c>
      <c r="I16" s="24"/>
      <c r="J16" s="25"/>
      <c r="K16" s="25"/>
    </row>
    <row r="17" spans="1:11" ht="15.75">
      <c r="A17" s="209" t="s">
        <v>21</v>
      </c>
      <c r="B17" s="209"/>
      <c r="C17" s="209"/>
      <c r="D17" s="207">
        <v>0</v>
      </c>
      <c r="E17" s="208"/>
      <c r="F17" s="79">
        <v>0</v>
      </c>
      <c r="G17" s="49">
        <v>0</v>
      </c>
      <c r="I17" s="24"/>
      <c r="J17" s="25"/>
      <c r="K17" s="25"/>
    </row>
    <row r="18" spans="1:11" ht="15.75">
      <c r="A18" s="25"/>
      <c r="B18" s="25"/>
      <c r="C18" s="25"/>
      <c r="D18" s="24"/>
      <c r="E18" s="25"/>
      <c r="F18" s="25"/>
      <c r="G18" s="25"/>
      <c r="H18" s="25"/>
      <c r="I18" s="24"/>
      <c r="J18" s="25"/>
      <c r="K18" s="25"/>
    </row>
    <row r="19" spans="1:11" ht="15.75">
      <c r="A19" s="25"/>
      <c r="B19" s="25"/>
      <c r="C19" s="25"/>
      <c r="D19" s="24"/>
      <c r="E19" s="28"/>
      <c r="F19" s="25"/>
      <c r="G19" s="29"/>
      <c r="H19" s="25"/>
      <c r="I19" s="24"/>
      <c r="J19" s="25"/>
      <c r="K19" s="25"/>
    </row>
    <row r="20" spans="1:11" ht="15.75">
      <c r="A20" s="25"/>
      <c r="B20" s="25"/>
      <c r="C20" s="25"/>
      <c r="D20" s="24"/>
      <c r="E20" s="28"/>
      <c r="F20" s="25"/>
      <c r="G20" s="29"/>
      <c r="H20" s="25"/>
      <c r="I20" s="24"/>
      <c r="J20" s="25"/>
      <c r="K20" s="25"/>
    </row>
    <row r="21" spans="1:11" ht="15.75">
      <c r="A21" s="25"/>
      <c r="B21" s="25"/>
      <c r="C21" s="25"/>
      <c r="D21" s="24"/>
      <c r="E21" s="28"/>
      <c r="F21" s="29"/>
      <c r="G21" s="29"/>
      <c r="H21" s="25"/>
      <c r="I21" s="24"/>
      <c r="J21" s="25"/>
      <c r="K21" s="25"/>
    </row>
    <row r="22" spans="1:11" ht="15.75">
      <c r="A22" s="25"/>
      <c r="B22" s="25"/>
      <c r="C22" s="25"/>
      <c r="D22" s="24"/>
      <c r="E22" s="28"/>
      <c r="F22" s="29"/>
      <c r="G22" s="29"/>
      <c r="H22" s="25"/>
      <c r="I22" s="24"/>
      <c r="J22" s="25"/>
      <c r="K22" s="25"/>
    </row>
    <row r="23" spans="1:11" ht="15.75">
      <c r="A23" s="25"/>
      <c r="B23" s="25"/>
      <c r="C23" s="25"/>
      <c r="D23" s="24"/>
      <c r="E23" s="25"/>
      <c r="F23" s="29"/>
      <c r="G23" s="25"/>
      <c r="H23" s="25"/>
      <c r="I23" s="24"/>
      <c r="J23" s="25"/>
      <c r="K23" s="25"/>
    </row>
    <row r="24" spans="1:11" ht="15.75">
      <c r="A24" s="25"/>
      <c r="B24" s="25"/>
      <c r="C24" s="25"/>
      <c r="D24" s="24"/>
      <c r="E24" s="25"/>
      <c r="F24" s="29"/>
      <c r="G24" s="25"/>
      <c r="H24" s="25"/>
      <c r="I24" s="24"/>
      <c r="J24" s="25"/>
      <c r="K24" s="25"/>
    </row>
    <row r="25" spans="1:11" ht="15.75">
      <c r="A25" s="25"/>
      <c r="B25" s="25"/>
      <c r="C25" s="25"/>
      <c r="D25" s="24"/>
      <c r="E25" s="25"/>
      <c r="F25" s="29"/>
      <c r="G25" s="25"/>
      <c r="H25" s="25"/>
      <c r="I25" s="24"/>
      <c r="J25" s="25"/>
      <c r="K25" s="25"/>
    </row>
    <row r="26" spans="1:11" ht="15.75">
      <c r="A26" s="25"/>
      <c r="B26" s="25"/>
      <c r="C26" s="25"/>
      <c r="D26" s="24"/>
      <c r="E26" s="25"/>
      <c r="F26" s="25"/>
      <c r="G26" s="25"/>
      <c r="H26" s="25"/>
      <c r="I26" s="24"/>
      <c r="J26" s="25"/>
      <c r="K26" s="25"/>
    </row>
    <row r="27" spans="1:11" ht="15.75">
      <c r="A27" s="25"/>
      <c r="B27" s="25"/>
      <c r="C27" s="25"/>
      <c r="D27" s="24"/>
      <c r="E27" s="25"/>
      <c r="F27" s="25"/>
      <c r="G27" s="25"/>
      <c r="H27" s="25"/>
      <c r="I27" s="24"/>
      <c r="J27" s="25"/>
      <c r="K27" s="25"/>
    </row>
    <row r="28" spans="1:11" ht="15.75">
      <c r="A28" s="25"/>
      <c r="B28" s="25"/>
      <c r="C28" s="25"/>
      <c r="D28" s="24"/>
      <c r="E28" s="25"/>
      <c r="F28" s="25"/>
      <c r="G28" s="25"/>
      <c r="H28" s="25"/>
      <c r="I28" s="24"/>
      <c r="J28" s="25"/>
      <c r="K28" s="25"/>
    </row>
    <row r="29" spans="1:11" ht="15.75">
      <c r="A29" s="25"/>
      <c r="B29" s="25"/>
      <c r="C29" s="25"/>
      <c r="D29" s="24"/>
      <c r="E29" s="25"/>
      <c r="F29" s="25"/>
      <c r="G29" s="25"/>
      <c r="H29" s="25"/>
      <c r="I29" s="24"/>
      <c r="J29" s="25"/>
      <c r="K29" s="25"/>
    </row>
    <row r="30" spans="1:11" ht="15.75">
      <c r="A30" s="25"/>
      <c r="B30" s="25"/>
      <c r="C30" s="25"/>
      <c r="D30" s="24"/>
      <c r="E30" s="25"/>
      <c r="F30" s="25"/>
      <c r="G30" s="25"/>
      <c r="H30" s="25"/>
      <c r="I30" s="24"/>
      <c r="J30" s="25"/>
      <c r="K30" s="25"/>
    </row>
    <row r="31" spans="1:11" ht="15.75">
      <c r="A31" s="25"/>
      <c r="B31" s="25"/>
      <c r="C31" s="25"/>
      <c r="D31" s="24"/>
      <c r="E31" s="25"/>
      <c r="F31" s="25"/>
      <c r="G31" s="25"/>
      <c r="H31" s="25"/>
      <c r="I31" s="24"/>
      <c r="J31" s="25"/>
      <c r="K31" s="25"/>
    </row>
    <row r="32" spans="1:11" ht="15.75">
      <c r="A32" s="25"/>
      <c r="B32" s="25"/>
      <c r="C32" s="25"/>
      <c r="D32" s="24"/>
      <c r="E32" s="25"/>
      <c r="F32" s="25"/>
      <c r="G32" s="25"/>
      <c r="H32" s="25"/>
      <c r="I32" s="24"/>
      <c r="J32" s="25"/>
      <c r="K32" s="25"/>
    </row>
    <row r="33" spans="1:11" ht="15.75">
      <c r="A33" s="25"/>
      <c r="B33" s="25"/>
      <c r="C33" s="25"/>
      <c r="D33" s="24"/>
      <c r="E33" s="25"/>
      <c r="F33" s="25"/>
      <c r="G33" s="25"/>
      <c r="H33" s="25"/>
      <c r="I33" s="24"/>
      <c r="J33" s="25"/>
      <c r="K33" s="25"/>
    </row>
    <row r="34" spans="1:11" ht="15.75">
      <c r="A34" s="25"/>
      <c r="B34" s="25"/>
      <c r="C34" s="25"/>
      <c r="D34" s="24"/>
      <c r="E34" s="25"/>
      <c r="F34" s="25"/>
      <c r="G34" s="25"/>
      <c r="H34" s="25"/>
      <c r="I34" s="24"/>
      <c r="J34" s="25"/>
      <c r="K34" s="25"/>
    </row>
    <row r="35" spans="1:11" ht="15.75">
      <c r="A35" s="25"/>
      <c r="B35" s="25"/>
      <c r="C35" s="25"/>
      <c r="D35" s="24"/>
      <c r="E35" s="25"/>
      <c r="F35" s="25"/>
      <c r="G35" s="25"/>
      <c r="H35" s="25"/>
      <c r="I35" s="24"/>
      <c r="J35" s="25"/>
      <c r="K35" s="25"/>
    </row>
    <row r="36" spans="1:11" ht="15.75">
      <c r="A36" s="25"/>
      <c r="B36" s="25"/>
      <c r="C36" s="25"/>
      <c r="D36" s="24"/>
      <c r="E36" s="25"/>
      <c r="F36" s="25"/>
      <c r="G36" s="25"/>
      <c r="H36" s="25"/>
      <c r="I36" s="24"/>
      <c r="J36" s="25"/>
      <c r="K36" s="25"/>
    </row>
    <row r="37" spans="1:11" ht="15.75">
      <c r="A37" s="25"/>
      <c r="B37" s="25"/>
      <c r="C37" s="25"/>
      <c r="D37" s="24"/>
      <c r="E37" s="25"/>
      <c r="F37" s="25"/>
      <c r="G37" s="25"/>
      <c r="H37" s="25"/>
      <c r="I37" s="24"/>
      <c r="J37" s="25"/>
      <c r="K37" s="25"/>
    </row>
    <row r="38" spans="1:11" ht="15.75">
      <c r="A38" s="25"/>
      <c r="B38" s="25"/>
      <c r="C38" s="25"/>
      <c r="D38" s="24"/>
      <c r="E38" s="25"/>
      <c r="F38" s="25"/>
      <c r="G38" s="25"/>
      <c r="H38" s="25"/>
      <c r="I38" s="24"/>
      <c r="J38" s="25"/>
      <c r="K38" s="25"/>
    </row>
    <row r="39" spans="1:11" ht="15.75">
      <c r="A39" s="25"/>
      <c r="B39" s="25"/>
      <c r="C39" s="25"/>
      <c r="D39" s="24"/>
      <c r="E39" s="25"/>
      <c r="F39" s="25"/>
      <c r="G39" s="25"/>
      <c r="H39" s="25"/>
      <c r="I39" s="24"/>
      <c r="J39" s="25"/>
      <c r="K39" s="25"/>
    </row>
    <row r="40" spans="1:11" ht="15.75">
      <c r="A40" s="25"/>
      <c r="B40" s="25"/>
      <c r="C40" s="25"/>
      <c r="D40" s="24"/>
      <c r="E40" s="25"/>
      <c r="F40" s="25"/>
      <c r="G40" s="25"/>
      <c r="H40" s="25"/>
      <c r="I40" s="24"/>
      <c r="J40" s="25"/>
      <c r="K40" s="25"/>
    </row>
    <row r="41" spans="1:11" ht="15.75">
      <c r="A41" s="25"/>
      <c r="B41" s="25"/>
      <c r="C41" s="25"/>
      <c r="D41" s="24"/>
      <c r="E41" s="25"/>
      <c r="F41" s="25"/>
      <c r="G41" s="25"/>
      <c r="H41" s="25"/>
      <c r="I41" s="24"/>
      <c r="J41" s="25"/>
      <c r="K41" s="25"/>
    </row>
  </sheetData>
  <sheetProtection/>
  <mergeCells count="21">
    <mergeCell ref="D16:E16"/>
    <mergeCell ref="H1:J1"/>
    <mergeCell ref="A4:I4"/>
    <mergeCell ref="A5:I5"/>
    <mergeCell ref="A6:I6"/>
    <mergeCell ref="D14:E14"/>
    <mergeCell ref="D15:E15"/>
    <mergeCell ref="D12:E12"/>
    <mergeCell ref="A15:C15"/>
    <mergeCell ref="D10:E11"/>
    <mergeCell ref="A13:C13"/>
    <mergeCell ref="D17:E17"/>
    <mergeCell ref="A17:C17"/>
    <mergeCell ref="A3:K3"/>
    <mergeCell ref="A10:C11"/>
    <mergeCell ref="D13:E13"/>
    <mergeCell ref="G10:G11"/>
    <mergeCell ref="A12:C12"/>
    <mergeCell ref="F10:F11"/>
    <mergeCell ref="A16:C16"/>
    <mergeCell ref="A14:C14"/>
  </mergeCells>
  <printOptions/>
  <pageMargins left="0.4724409448818898" right="0.1968503937007874" top="0.31496062992125984" bottom="0.275590551181102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68"/>
  <sheetViews>
    <sheetView zoomScale="80" zoomScaleNormal="80" zoomScalePageLayoutView="0" workbookViewId="0" topLeftCell="A25">
      <selection activeCell="B63" sqref="B63:H68"/>
    </sheetView>
  </sheetViews>
  <sheetFormatPr defaultColWidth="9.140625" defaultRowHeight="15"/>
  <cols>
    <col min="1" max="1" width="6.7109375" style="0" customWidth="1"/>
    <col min="3" max="3" width="21.57421875" style="0" customWidth="1"/>
    <col min="4" max="4" width="9.8515625" style="0" customWidth="1"/>
    <col min="6" max="6" width="14.7109375" style="0" customWidth="1"/>
    <col min="7" max="7" width="14.8515625" style="0" customWidth="1"/>
    <col min="8" max="8" width="11.140625" style="0" customWidth="1"/>
    <col min="9" max="9" width="35.8515625" style="0" customWidth="1"/>
    <col min="12" max="12" width="13.28125" style="0" customWidth="1"/>
    <col min="13" max="13" width="14.57421875" style="0" customWidth="1"/>
  </cols>
  <sheetData>
    <row r="1" spans="1:13" s="71" customFormat="1" ht="47.25" customHeight="1">
      <c r="A1" s="247" t="s">
        <v>182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s="71" customFormat="1" ht="15">
      <c r="A2" s="249" t="s">
        <v>29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s="71" customFormat="1" ht="15">
      <c r="A3" s="72"/>
      <c r="B3" s="73"/>
      <c r="C3" s="73"/>
      <c r="D3" s="73"/>
      <c r="E3" s="73"/>
      <c r="F3" s="74"/>
      <c r="G3" s="74"/>
      <c r="H3" s="73"/>
      <c r="I3" s="73"/>
      <c r="J3" s="73"/>
      <c r="K3" s="73"/>
      <c r="L3" s="73"/>
      <c r="M3" s="73"/>
    </row>
    <row r="4" spans="1:13" s="71" customFormat="1" ht="15" customHeight="1">
      <c r="A4" s="232" t="s">
        <v>2</v>
      </c>
      <c r="B4" s="243" t="s">
        <v>3</v>
      </c>
      <c r="C4" s="250"/>
      <c r="D4" s="232" t="s">
        <v>4</v>
      </c>
      <c r="E4" s="232" t="s">
        <v>27</v>
      </c>
      <c r="F4" s="239" t="s">
        <v>5</v>
      </c>
      <c r="G4" s="240"/>
      <c r="H4" s="232" t="s">
        <v>6</v>
      </c>
      <c r="I4" s="209" t="s">
        <v>7</v>
      </c>
      <c r="J4" s="209"/>
      <c r="K4" s="209"/>
      <c r="L4" s="209"/>
      <c r="M4" s="232" t="s">
        <v>8</v>
      </c>
    </row>
    <row r="5" spans="1:13" s="71" customFormat="1" ht="63">
      <c r="A5" s="233"/>
      <c r="B5" s="245"/>
      <c r="C5" s="251"/>
      <c r="D5" s="233"/>
      <c r="E5" s="233"/>
      <c r="F5" s="122" t="s">
        <v>9</v>
      </c>
      <c r="G5" s="122" t="s">
        <v>10</v>
      </c>
      <c r="H5" s="233"/>
      <c r="I5" s="153" t="s">
        <v>42</v>
      </c>
      <c r="J5" s="153" t="s">
        <v>12</v>
      </c>
      <c r="K5" s="153" t="s">
        <v>13</v>
      </c>
      <c r="L5" s="153" t="s">
        <v>14</v>
      </c>
      <c r="M5" s="233"/>
    </row>
    <row r="6" spans="1:13" s="71" customFormat="1" ht="15.75">
      <c r="A6" s="153">
        <v>1</v>
      </c>
      <c r="B6" s="209">
        <v>2</v>
      </c>
      <c r="C6" s="209"/>
      <c r="D6" s="153">
        <v>3</v>
      </c>
      <c r="E6" s="153">
        <v>4</v>
      </c>
      <c r="F6" s="123">
        <v>5</v>
      </c>
      <c r="G6" s="123">
        <v>6</v>
      </c>
      <c r="H6" s="123">
        <v>7</v>
      </c>
      <c r="I6" s="153">
        <v>8</v>
      </c>
      <c r="J6" s="153">
        <v>9</v>
      </c>
      <c r="K6" s="153">
        <v>10</v>
      </c>
      <c r="L6" s="153">
        <v>11</v>
      </c>
      <c r="M6" s="153">
        <v>12</v>
      </c>
    </row>
    <row r="7" spans="1:17" s="71" customFormat="1" ht="58.5" customHeight="1">
      <c r="A7" s="232"/>
      <c r="B7" s="252" t="s">
        <v>66</v>
      </c>
      <c r="C7" s="253"/>
      <c r="D7" s="253"/>
      <c r="E7" s="253"/>
      <c r="F7" s="253"/>
      <c r="G7" s="253"/>
      <c r="H7" s="253"/>
      <c r="I7" s="154" t="s">
        <v>143</v>
      </c>
      <c r="J7" s="153">
        <v>1257</v>
      </c>
      <c r="K7" s="153">
        <v>1233</v>
      </c>
      <c r="L7" s="160">
        <f>K7/J7*100</f>
        <v>98.09069212410502</v>
      </c>
      <c r="M7" s="153"/>
      <c r="Q7" s="68"/>
    </row>
    <row r="8" spans="1:17" s="71" customFormat="1" ht="129" customHeight="1">
      <c r="A8" s="233"/>
      <c r="B8" s="254"/>
      <c r="C8" s="255"/>
      <c r="D8" s="255"/>
      <c r="E8" s="255"/>
      <c r="F8" s="255"/>
      <c r="G8" s="255"/>
      <c r="H8" s="255"/>
      <c r="I8" s="154" t="s">
        <v>184</v>
      </c>
      <c r="J8" s="153">
        <v>100</v>
      </c>
      <c r="K8" s="153">
        <v>100</v>
      </c>
      <c r="L8" s="160">
        <f>K8/J8*100</f>
        <v>100</v>
      </c>
      <c r="M8" s="154"/>
      <c r="Q8" s="68"/>
    </row>
    <row r="9" spans="1:13" s="71" customFormat="1" ht="15" customHeight="1">
      <c r="A9" s="231" t="s">
        <v>60</v>
      </c>
      <c r="B9" s="234" t="s">
        <v>67</v>
      </c>
      <c r="C9" s="234"/>
      <c r="D9" s="232" t="s">
        <v>154</v>
      </c>
      <c r="E9" s="124" t="s">
        <v>16</v>
      </c>
      <c r="F9" s="157">
        <f>F15</f>
        <v>221398.2</v>
      </c>
      <c r="G9" s="157">
        <f>G11+G12+G13+G14</f>
        <v>217455.4</v>
      </c>
      <c r="H9" s="158">
        <f>G9/F9*100</f>
        <v>98.21913637960921</v>
      </c>
      <c r="I9" s="236" t="s">
        <v>68</v>
      </c>
      <c r="J9" s="209">
        <v>94</v>
      </c>
      <c r="K9" s="209">
        <v>95</v>
      </c>
      <c r="L9" s="246">
        <f>K9/J9*100</f>
        <v>101.06382978723406</v>
      </c>
      <c r="M9" s="209" t="s">
        <v>43</v>
      </c>
    </row>
    <row r="10" spans="1:13" s="71" customFormat="1" ht="15.75">
      <c r="A10" s="231"/>
      <c r="B10" s="234"/>
      <c r="C10" s="234"/>
      <c r="D10" s="235"/>
      <c r="E10" s="125" t="s">
        <v>17</v>
      </c>
      <c r="F10" s="162"/>
      <c r="G10" s="162"/>
      <c r="H10" s="161"/>
      <c r="I10" s="237"/>
      <c r="J10" s="209"/>
      <c r="K10" s="209"/>
      <c r="L10" s="246"/>
      <c r="M10" s="209"/>
    </row>
    <row r="11" spans="1:13" s="71" customFormat="1" ht="15.75">
      <c r="A11" s="231"/>
      <c r="B11" s="234"/>
      <c r="C11" s="234"/>
      <c r="D11" s="235"/>
      <c r="E11" s="125" t="s">
        <v>18</v>
      </c>
      <c r="F11" s="162"/>
      <c r="G11" s="162"/>
      <c r="H11" s="161"/>
      <c r="I11" s="237"/>
      <c r="J11" s="209"/>
      <c r="K11" s="209"/>
      <c r="L11" s="246"/>
      <c r="M11" s="209"/>
    </row>
    <row r="12" spans="1:13" s="71" customFormat="1" ht="15.75">
      <c r="A12" s="231"/>
      <c r="B12" s="234"/>
      <c r="C12" s="234"/>
      <c r="D12" s="235"/>
      <c r="E12" s="125" t="s">
        <v>19</v>
      </c>
      <c r="F12" s="162">
        <f>F18</f>
        <v>221398.2</v>
      </c>
      <c r="G12" s="162">
        <f>G18</f>
        <v>217455.4</v>
      </c>
      <c r="H12" s="161">
        <f>G12/F12*100</f>
        <v>98.21913637960921</v>
      </c>
      <c r="I12" s="237"/>
      <c r="J12" s="209"/>
      <c r="K12" s="209"/>
      <c r="L12" s="246"/>
      <c r="M12" s="209"/>
    </row>
    <row r="13" spans="1:13" s="71" customFormat="1" ht="15.75">
      <c r="A13" s="231"/>
      <c r="B13" s="234"/>
      <c r="C13" s="234"/>
      <c r="D13" s="235"/>
      <c r="E13" s="125" t="s">
        <v>20</v>
      </c>
      <c r="F13" s="162"/>
      <c r="G13" s="162"/>
      <c r="H13" s="161"/>
      <c r="I13" s="237"/>
      <c r="J13" s="209"/>
      <c r="K13" s="209"/>
      <c r="L13" s="246"/>
      <c r="M13" s="209"/>
    </row>
    <row r="14" spans="1:13" s="71" customFormat="1" ht="36" customHeight="1">
      <c r="A14" s="231"/>
      <c r="B14" s="234"/>
      <c r="C14" s="234"/>
      <c r="D14" s="233"/>
      <c r="E14" s="126" t="s">
        <v>21</v>
      </c>
      <c r="F14" s="163"/>
      <c r="G14" s="163"/>
      <c r="H14" s="159"/>
      <c r="I14" s="238"/>
      <c r="J14" s="209"/>
      <c r="K14" s="209"/>
      <c r="L14" s="246"/>
      <c r="M14" s="209"/>
    </row>
    <row r="15" spans="1:13" s="71" customFormat="1" ht="15" customHeight="1">
      <c r="A15" s="231" t="s">
        <v>15</v>
      </c>
      <c r="B15" s="234" t="s">
        <v>162</v>
      </c>
      <c r="C15" s="234"/>
      <c r="D15" s="232" t="s">
        <v>154</v>
      </c>
      <c r="E15" s="124" t="s">
        <v>16</v>
      </c>
      <c r="F15" s="157">
        <f>F18</f>
        <v>221398.2</v>
      </c>
      <c r="G15" s="157">
        <f>G18</f>
        <v>217455.4</v>
      </c>
      <c r="H15" s="158">
        <f>G15/F15*100</f>
        <v>98.21913637960921</v>
      </c>
      <c r="I15" s="257" t="s">
        <v>69</v>
      </c>
      <c r="J15" s="232">
        <v>525</v>
      </c>
      <c r="K15" s="232">
        <v>512</v>
      </c>
      <c r="L15" s="241">
        <f>K15/J15*100</f>
        <v>97.52380952380952</v>
      </c>
      <c r="M15" s="232" t="s">
        <v>43</v>
      </c>
    </row>
    <row r="16" spans="1:13" s="71" customFormat="1" ht="56.25" customHeight="1">
      <c r="A16" s="231"/>
      <c r="B16" s="234"/>
      <c r="C16" s="234"/>
      <c r="D16" s="235"/>
      <c r="E16" s="125" t="s">
        <v>17</v>
      </c>
      <c r="F16" s="162"/>
      <c r="G16" s="162"/>
      <c r="H16" s="161"/>
      <c r="I16" s="257"/>
      <c r="J16" s="233"/>
      <c r="K16" s="233"/>
      <c r="L16" s="242"/>
      <c r="M16" s="235"/>
    </row>
    <row r="17" spans="1:13" s="71" customFormat="1" ht="15" customHeight="1">
      <c r="A17" s="231"/>
      <c r="B17" s="234"/>
      <c r="C17" s="234"/>
      <c r="D17" s="235"/>
      <c r="E17" s="125" t="s">
        <v>18</v>
      </c>
      <c r="F17" s="162"/>
      <c r="G17" s="162"/>
      <c r="H17" s="161"/>
      <c r="I17" s="236" t="s">
        <v>64</v>
      </c>
      <c r="J17" s="232">
        <v>257</v>
      </c>
      <c r="K17" s="232">
        <v>256</v>
      </c>
      <c r="L17" s="241">
        <f>K17/J17*100</f>
        <v>99.61089494163424</v>
      </c>
      <c r="M17" s="235"/>
    </row>
    <row r="18" spans="1:13" s="71" customFormat="1" ht="15.75">
      <c r="A18" s="231"/>
      <c r="B18" s="234"/>
      <c r="C18" s="234"/>
      <c r="D18" s="235"/>
      <c r="E18" s="125" t="s">
        <v>19</v>
      </c>
      <c r="F18" s="162">
        <v>221398.2</v>
      </c>
      <c r="G18" s="162">
        <v>217455.4</v>
      </c>
      <c r="H18" s="161">
        <f>G18/F18*100</f>
        <v>98.21913637960921</v>
      </c>
      <c r="I18" s="237"/>
      <c r="J18" s="235"/>
      <c r="K18" s="235"/>
      <c r="L18" s="256"/>
      <c r="M18" s="235"/>
    </row>
    <row r="19" spans="1:13" s="71" customFormat="1" ht="15.75">
      <c r="A19" s="231"/>
      <c r="B19" s="234"/>
      <c r="C19" s="234"/>
      <c r="D19" s="235"/>
      <c r="E19" s="125" t="s">
        <v>20</v>
      </c>
      <c r="F19" s="162"/>
      <c r="G19" s="162"/>
      <c r="H19" s="161"/>
      <c r="I19" s="237"/>
      <c r="J19" s="235"/>
      <c r="K19" s="235"/>
      <c r="L19" s="256"/>
      <c r="M19" s="235"/>
    </row>
    <row r="20" spans="1:13" s="71" customFormat="1" ht="15.75">
      <c r="A20" s="231"/>
      <c r="B20" s="234"/>
      <c r="C20" s="234"/>
      <c r="D20" s="233"/>
      <c r="E20" s="126" t="s">
        <v>21</v>
      </c>
      <c r="F20" s="162"/>
      <c r="G20" s="162"/>
      <c r="H20" s="161"/>
      <c r="I20" s="238"/>
      <c r="J20" s="233"/>
      <c r="K20" s="233"/>
      <c r="L20" s="242"/>
      <c r="M20" s="233"/>
    </row>
    <row r="21" spans="1:13" s="71" customFormat="1" ht="15" customHeight="1">
      <c r="A21" s="231" t="s">
        <v>22</v>
      </c>
      <c r="B21" s="234" t="s">
        <v>70</v>
      </c>
      <c r="C21" s="234"/>
      <c r="D21" s="226" t="s">
        <v>154</v>
      </c>
      <c r="E21" s="124" t="s">
        <v>16</v>
      </c>
      <c r="F21" s="239" t="s">
        <v>71</v>
      </c>
      <c r="G21" s="260"/>
      <c r="H21" s="240"/>
      <c r="I21" s="236" t="s">
        <v>72</v>
      </c>
      <c r="J21" s="209">
        <v>8</v>
      </c>
      <c r="K21" s="209">
        <v>8</v>
      </c>
      <c r="L21" s="246">
        <f>K21/J21*100</f>
        <v>100</v>
      </c>
      <c r="M21" s="209" t="s">
        <v>43</v>
      </c>
    </row>
    <row r="22" spans="1:13" s="71" customFormat="1" ht="15.75">
      <c r="A22" s="231"/>
      <c r="B22" s="234"/>
      <c r="C22" s="234"/>
      <c r="D22" s="226"/>
      <c r="E22" s="125" t="s">
        <v>17</v>
      </c>
      <c r="F22" s="261"/>
      <c r="G22" s="262"/>
      <c r="H22" s="263"/>
      <c r="I22" s="237"/>
      <c r="J22" s="209"/>
      <c r="K22" s="209"/>
      <c r="L22" s="246"/>
      <c r="M22" s="209"/>
    </row>
    <row r="23" spans="1:13" s="71" customFormat="1" ht="15.75">
      <c r="A23" s="231"/>
      <c r="B23" s="234"/>
      <c r="C23" s="234"/>
      <c r="D23" s="226"/>
      <c r="E23" s="125" t="s">
        <v>18</v>
      </c>
      <c r="F23" s="261"/>
      <c r="G23" s="262"/>
      <c r="H23" s="263"/>
      <c r="I23" s="237"/>
      <c r="J23" s="209"/>
      <c r="K23" s="209"/>
      <c r="L23" s="246"/>
      <c r="M23" s="209"/>
    </row>
    <row r="24" spans="1:13" s="71" customFormat="1" ht="15.75">
      <c r="A24" s="231"/>
      <c r="B24" s="234"/>
      <c r="C24" s="234"/>
      <c r="D24" s="226"/>
      <c r="E24" s="125" t="s">
        <v>19</v>
      </c>
      <c r="F24" s="261"/>
      <c r="G24" s="262"/>
      <c r="H24" s="263"/>
      <c r="I24" s="237"/>
      <c r="J24" s="209"/>
      <c r="K24" s="209"/>
      <c r="L24" s="246"/>
      <c r="M24" s="209"/>
    </row>
    <row r="25" spans="1:13" s="71" customFormat="1" ht="15.75">
      <c r="A25" s="231"/>
      <c r="B25" s="234"/>
      <c r="C25" s="234"/>
      <c r="D25" s="226"/>
      <c r="E25" s="125" t="s">
        <v>20</v>
      </c>
      <c r="F25" s="261"/>
      <c r="G25" s="262"/>
      <c r="H25" s="263"/>
      <c r="I25" s="237"/>
      <c r="J25" s="209"/>
      <c r="K25" s="209"/>
      <c r="L25" s="246"/>
      <c r="M25" s="209"/>
    </row>
    <row r="26" spans="1:13" s="71" customFormat="1" ht="15.75">
      <c r="A26" s="231"/>
      <c r="B26" s="234"/>
      <c r="C26" s="234"/>
      <c r="D26" s="226"/>
      <c r="E26" s="126" t="s">
        <v>21</v>
      </c>
      <c r="F26" s="264"/>
      <c r="G26" s="265"/>
      <c r="H26" s="266"/>
      <c r="I26" s="238"/>
      <c r="J26" s="209"/>
      <c r="K26" s="209"/>
      <c r="L26" s="246"/>
      <c r="M26" s="209"/>
    </row>
    <row r="27" spans="1:13" s="71" customFormat="1" ht="15" customHeight="1">
      <c r="A27" s="231" t="s">
        <v>53</v>
      </c>
      <c r="B27" s="234" t="s">
        <v>73</v>
      </c>
      <c r="C27" s="234"/>
      <c r="D27" s="226" t="s">
        <v>154</v>
      </c>
      <c r="E27" s="124" t="s">
        <v>16</v>
      </c>
      <c r="F27" s="157">
        <f>F29+F30+F31+F32</f>
        <v>153574.3</v>
      </c>
      <c r="G27" s="157">
        <f>G29+G30+G31+G32</f>
        <v>151760.9</v>
      </c>
      <c r="H27" s="158">
        <f>G27/F27*100</f>
        <v>98.81920347349785</v>
      </c>
      <c r="I27" s="257" t="s">
        <v>74</v>
      </c>
      <c r="J27" s="232">
        <v>100</v>
      </c>
      <c r="K27" s="232">
        <v>100</v>
      </c>
      <c r="L27" s="232">
        <f>K27/J27*100</f>
        <v>100</v>
      </c>
      <c r="M27" s="232" t="s">
        <v>43</v>
      </c>
    </row>
    <row r="28" spans="1:13" s="71" customFormat="1" ht="127.5" customHeight="1">
      <c r="A28" s="231"/>
      <c r="B28" s="234"/>
      <c r="C28" s="234"/>
      <c r="D28" s="226"/>
      <c r="E28" s="125" t="s">
        <v>17</v>
      </c>
      <c r="F28" s="162"/>
      <c r="G28" s="162"/>
      <c r="H28" s="161"/>
      <c r="I28" s="257"/>
      <c r="J28" s="233"/>
      <c r="K28" s="233"/>
      <c r="L28" s="233"/>
      <c r="M28" s="233"/>
    </row>
    <row r="29" spans="1:14" s="71" customFormat="1" ht="15" customHeight="1">
      <c r="A29" s="231"/>
      <c r="B29" s="234"/>
      <c r="C29" s="234"/>
      <c r="D29" s="226"/>
      <c r="E29" s="125" t="s">
        <v>18</v>
      </c>
      <c r="F29" s="162">
        <f aca="true" t="shared" si="0" ref="F29:G31">F35+F41+F47+F53+F59</f>
        <v>1808.8</v>
      </c>
      <c r="G29" s="162">
        <f t="shared" si="0"/>
        <v>1190</v>
      </c>
      <c r="H29" s="161">
        <f>G29/F29*100</f>
        <v>65.78947368421053</v>
      </c>
      <c r="I29" s="257" t="s">
        <v>185</v>
      </c>
      <c r="J29" s="258">
        <v>84</v>
      </c>
      <c r="K29" s="258">
        <v>84</v>
      </c>
      <c r="L29" s="241">
        <f>K29/J29*100</f>
        <v>100</v>
      </c>
      <c r="M29" s="232" t="s">
        <v>47</v>
      </c>
      <c r="N29" s="65"/>
    </row>
    <row r="30" spans="1:13" s="71" customFormat="1" ht="95.25" customHeight="1">
      <c r="A30" s="231"/>
      <c r="B30" s="234"/>
      <c r="C30" s="234"/>
      <c r="D30" s="226"/>
      <c r="E30" s="125" t="s">
        <v>19</v>
      </c>
      <c r="F30" s="162">
        <f t="shared" si="0"/>
        <v>145199.6</v>
      </c>
      <c r="G30" s="162">
        <f t="shared" si="0"/>
        <v>144005</v>
      </c>
      <c r="H30" s="161">
        <f>G30/F30*100</f>
        <v>99.17727046080016</v>
      </c>
      <c r="I30" s="257"/>
      <c r="J30" s="259"/>
      <c r="K30" s="259"/>
      <c r="L30" s="242"/>
      <c r="M30" s="233"/>
    </row>
    <row r="31" spans="1:13" s="71" customFormat="1" ht="15" customHeight="1">
      <c r="A31" s="231"/>
      <c r="B31" s="234"/>
      <c r="C31" s="234"/>
      <c r="D31" s="226"/>
      <c r="E31" s="125" t="s">
        <v>20</v>
      </c>
      <c r="F31" s="162">
        <f t="shared" si="0"/>
        <v>6565.9</v>
      </c>
      <c r="G31" s="162">
        <f t="shared" si="0"/>
        <v>6565.9</v>
      </c>
      <c r="H31" s="161">
        <v>0</v>
      </c>
      <c r="I31" s="237" t="s">
        <v>163</v>
      </c>
      <c r="J31" s="232">
        <v>22</v>
      </c>
      <c r="K31" s="232">
        <v>22</v>
      </c>
      <c r="L31" s="241">
        <f>K31/J31*100</f>
        <v>100</v>
      </c>
      <c r="M31" s="232" t="s">
        <v>175</v>
      </c>
    </row>
    <row r="32" spans="1:13" s="71" customFormat="1" ht="84" customHeight="1">
      <c r="A32" s="231"/>
      <c r="B32" s="234"/>
      <c r="C32" s="234"/>
      <c r="D32" s="226"/>
      <c r="E32" s="126" t="s">
        <v>21</v>
      </c>
      <c r="F32" s="163"/>
      <c r="G32" s="163"/>
      <c r="H32" s="159"/>
      <c r="I32" s="238"/>
      <c r="J32" s="233"/>
      <c r="K32" s="233"/>
      <c r="L32" s="242"/>
      <c r="M32" s="233"/>
    </row>
    <row r="33" spans="1:13" s="71" customFormat="1" ht="15" customHeight="1">
      <c r="A33" s="231" t="s">
        <v>24</v>
      </c>
      <c r="B33" s="271" t="s">
        <v>75</v>
      </c>
      <c r="C33" s="271"/>
      <c r="D33" s="272" t="s">
        <v>154</v>
      </c>
      <c r="E33" s="190" t="s">
        <v>16</v>
      </c>
      <c r="F33" s="191">
        <f>F35+F36+F37+F38</f>
        <v>1965.9</v>
      </c>
      <c r="G33" s="191">
        <f>G35+G36+G37+G38</f>
        <v>1965.9</v>
      </c>
      <c r="H33" s="192">
        <f>G33/F33*100</f>
        <v>100</v>
      </c>
      <c r="I33" s="236" t="s">
        <v>44</v>
      </c>
      <c r="J33" s="209">
        <v>100</v>
      </c>
      <c r="K33" s="209">
        <v>100</v>
      </c>
      <c r="L33" s="209">
        <f>K33/J33*100</f>
        <v>100</v>
      </c>
      <c r="M33" s="209" t="s">
        <v>43</v>
      </c>
    </row>
    <row r="34" spans="1:13" s="71" customFormat="1" ht="15.75">
      <c r="A34" s="231"/>
      <c r="B34" s="271"/>
      <c r="C34" s="271"/>
      <c r="D34" s="272"/>
      <c r="E34" s="193" t="s">
        <v>17</v>
      </c>
      <c r="F34" s="127"/>
      <c r="G34" s="127"/>
      <c r="H34" s="192"/>
      <c r="I34" s="237"/>
      <c r="J34" s="209"/>
      <c r="K34" s="209"/>
      <c r="L34" s="209"/>
      <c r="M34" s="209"/>
    </row>
    <row r="35" spans="1:13" s="71" customFormat="1" ht="15.75">
      <c r="A35" s="231"/>
      <c r="B35" s="271"/>
      <c r="C35" s="271"/>
      <c r="D35" s="272"/>
      <c r="E35" s="193" t="s">
        <v>18</v>
      </c>
      <c r="F35" s="127"/>
      <c r="G35" s="127"/>
      <c r="H35" s="192"/>
      <c r="I35" s="237"/>
      <c r="J35" s="209"/>
      <c r="K35" s="209"/>
      <c r="L35" s="209"/>
      <c r="M35" s="209"/>
    </row>
    <row r="36" spans="1:13" s="71" customFormat="1" ht="15.75">
      <c r="A36" s="231"/>
      <c r="B36" s="271"/>
      <c r="C36" s="271"/>
      <c r="D36" s="272"/>
      <c r="E36" s="193" t="s">
        <v>19</v>
      </c>
      <c r="F36" s="127">
        <v>1965.9</v>
      </c>
      <c r="G36" s="127">
        <v>1965.9</v>
      </c>
      <c r="H36" s="192">
        <f>G36/F36*100</f>
        <v>100</v>
      </c>
      <c r="I36" s="237"/>
      <c r="J36" s="209"/>
      <c r="K36" s="209"/>
      <c r="L36" s="209"/>
      <c r="M36" s="209"/>
    </row>
    <row r="37" spans="1:13" s="71" customFormat="1" ht="15.75">
      <c r="A37" s="231"/>
      <c r="B37" s="271"/>
      <c r="C37" s="271"/>
      <c r="D37" s="272"/>
      <c r="E37" s="193" t="s">
        <v>20</v>
      </c>
      <c r="F37" s="127"/>
      <c r="G37" s="127"/>
      <c r="H37" s="192"/>
      <c r="I37" s="237"/>
      <c r="J37" s="209"/>
      <c r="K37" s="209"/>
      <c r="L37" s="209"/>
      <c r="M37" s="209"/>
    </row>
    <row r="38" spans="1:13" s="71" customFormat="1" ht="103.5" customHeight="1">
      <c r="A38" s="231"/>
      <c r="B38" s="271"/>
      <c r="C38" s="271"/>
      <c r="D38" s="272"/>
      <c r="E38" s="194" t="s">
        <v>21</v>
      </c>
      <c r="F38" s="195"/>
      <c r="G38" s="195"/>
      <c r="H38" s="196"/>
      <c r="I38" s="238"/>
      <c r="J38" s="209"/>
      <c r="K38" s="209"/>
      <c r="L38" s="209"/>
      <c r="M38" s="209"/>
    </row>
    <row r="39" spans="1:13" s="71" customFormat="1" ht="15" customHeight="1">
      <c r="A39" s="231" t="s">
        <v>32</v>
      </c>
      <c r="B39" s="234" t="s">
        <v>76</v>
      </c>
      <c r="C39" s="234"/>
      <c r="D39" s="226" t="s">
        <v>154</v>
      </c>
      <c r="E39" s="124" t="s">
        <v>16</v>
      </c>
      <c r="F39" s="157">
        <f>F41+F42+F43+F44</f>
        <v>19153.4</v>
      </c>
      <c r="G39" s="157">
        <f>G41+G42+G43+G44</f>
        <v>18522.1</v>
      </c>
      <c r="H39" s="158">
        <f>G39/F39*100</f>
        <v>96.70397945012373</v>
      </c>
      <c r="I39" s="236" t="s">
        <v>45</v>
      </c>
      <c r="J39" s="209">
        <v>583</v>
      </c>
      <c r="K39" s="209">
        <v>548</v>
      </c>
      <c r="L39" s="246">
        <f>K39/J39*100</f>
        <v>93.99656946826758</v>
      </c>
      <c r="M39" s="209" t="s">
        <v>43</v>
      </c>
    </row>
    <row r="40" spans="1:13" s="71" customFormat="1" ht="15.75">
      <c r="A40" s="231"/>
      <c r="B40" s="234"/>
      <c r="C40" s="234"/>
      <c r="D40" s="226"/>
      <c r="E40" s="125" t="s">
        <v>17</v>
      </c>
      <c r="F40" s="162"/>
      <c r="G40" s="162"/>
      <c r="H40" s="161"/>
      <c r="I40" s="237"/>
      <c r="J40" s="209"/>
      <c r="K40" s="209"/>
      <c r="L40" s="246"/>
      <c r="M40" s="209"/>
    </row>
    <row r="41" spans="1:13" s="71" customFormat="1" ht="15.75">
      <c r="A41" s="231"/>
      <c r="B41" s="234"/>
      <c r="C41" s="234"/>
      <c r="D41" s="226"/>
      <c r="E41" s="125" t="s">
        <v>18</v>
      </c>
      <c r="F41" s="162"/>
      <c r="G41" s="162"/>
      <c r="H41" s="161"/>
      <c r="I41" s="237"/>
      <c r="J41" s="209"/>
      <c r="K41" s="209"/>
      <c r="L41" s="246"/>
      <c r="M41" s="209"/>
    </row>
    <row r="42" spans="1:13" s="71" customFormat="1" ht="15.75">
      <c r="A42" s="231"/>
      <c r="B42" s="234"/>
      <c r="C42" s="234"/>
      <c r="D42" s="226"/>
      <c r="E42" s="125" t="s">
        <v>19</v>
      </c>
      <c r="F42" s="162">
        <v>19153.4</v>
      </c>
      <c r="G42" s="162">
        <v>18522.1</v>
      </c>
      <c r="H42" s="161">
        <f>G42/F42*100</f>
        <v>96.70397945012373</v>
      </c>
      <c r="I42" s="237"/>
      <c r="J42" s="209"/>
      <c r="K42" s="209"/>
      <c r="L42" s="246"/>
      <c r="M42" s="209"/>
    </row>
    <row r="43" spans="1:13" s="71" customFormat="1" ht="15.75">
      <c r="A43" s="231"/>
      <c r="B43" s="234"/>
      <c r="C43" s="234"/>
      <c r="D43" s="226"/>
      <c r="E43" s="125" t="s">
        <v>20</v>
      </c>
      <c r="F43" s="162"/>
      <c r="G43" s="162"/>
      <c r="H43" s="161"/>
      <c r="I43" s="237"/>
      <c r="J43" s="209"/>
      <c r="K43" s="209"/>
      <c r="L43" s="246"/>
      <c r="M43" s="209"/>
    </row>
    <row r="44" spans="1:13" s="71" customFormat="1" ht="94.5" customHeight="1">
      <c r="A44" s="231"/>
      <c r="B44" s="234"/>
      <c r="C44" s="234"/>
      <c r="D44" s="226"/>
      <c r="E44" s="126" t="s">
        <v>21</v>
      </c>
      <c r="F44" s="162"/>
      <c r="G44" s="163"/>
      <c r="H44" s="161"/>
      <c r="I44" s="238"/>
      <c r="J44" s="209"/>
      <c r="K44" s="209"/>
      <c r="L44" s="246"/>
      <c r="M44" s="209"/>
    </row>
    <row r="45" spans="1:13" s="71" customFormat="1" ht="15" customHeight="1">
      <c r="A45" s="231" t="s">
        <v>36</v>
      </c>
      <c r="B45" s="234" t="s">
        <v>77</v>
      </c>
      <c r="C45" s="234"/>
      <c r="D45" s="226" t="s">
        <v>154</v>
      </c>
      <c r="E45" s="124" t="s">
        <v>16</v>
      </c>
      <c r="F45" s="157">
        <f>F47+F48+F49+F50</f>
        <v>128343.29999999999</v>
      </c>
      <c r="G45" s="157">
        <f>G47+G48+G49+G50</f>
        <v>127916.59999999999</v>
      </c>
      <c r="H45" s="158">
        <f>G45/F45*100</f>
        <v>99.66753231372421</v>
      </c>
      <c r="I45" s="236" t="s">
        <v>186</v>
      </c>
      <c r="J45" s="209">
        <v>1</v>
      </c>
      <c r="K45" s="209">
        <v>1</v>
      </c>
      <c r="L45" s="209">
        <f>K45/J45*100</f>
        <v>100</v>
      </c>
      <c r="M45" s="209" t="s">
        <v>47</v>
      </c>
    </row>
    <row r="46" spans="1:13" s="71" customFormat="1" ht="15.75">
      <c r="A46" s="231"/>
      <c r="B46" s="234"/>
      <c r="C46" s="234"/>
      <c r="D46" s="226"/>
      <c r="E46" s="156" t="s">
        <v>17</v>
      </c>
      <c r="F46" s="162"/>
      <c r="G46" s="162"/>
      <c r="H46" s="161"/>
      <c r="I46" s="237"/>
      <c r="J46" s="209"/>
      <c r="K46" s="209"/>
      <c r="L46" s="209"/>
      <c r="M46" s="209"/>
    </row>
    <row r="47" spans="1:13" s="71" customFormat="1" ht="15.75">
      <c r="A47" s="231"/>
      <c r="B47" s="234"/>
      <c r="C47" s="234"/>
      <c r="D47" s="226"/>
      <c r="E47" s="125" t="s">
        <v>18</v>
      </c>
      <c r="F47" s="162"/>
      <c r="G47" s="162"/>
      <c r="H47" s="161"/>
      <c r="I47" s="237"/>
      <c r="J47" s="209"/>
      <c r="K47" s="209"/>
      <c r="L47" s="209"/>
      <c r="M47" s="209"/>
    </row>
    <row r="48" spans="1:13" s="71" customFormat="1" ht="15.75">
      <c r="A48" s="231"/>
      <c r="B48" s="234"/>
      <c r="C48" s="234"/>
      <c r="D48" s="226"/>
      <c r="E48" s="125" t="s">
        <v>19</v>
      </c>
      <c r="F48" s="162">
        <v>121777.4</v>
      </c>
      <c r="G48" s="162">
        <v>121350.7</v>
      </c>
      <c r="H48" s="161">
        <f>G48/F48*100</f>
        <v>99.64960657724669</v>
      </c>
      <c r="I48" s="237"/>
      <c r="J48" s="209"/>
      <c r="K48" s="209"/>
      <c r="L48" s="209"/>
      <c r="M48" s="209"/>
    </row>
    <row r="49" spans="1:13" s="71" customFormat="1" ht="15.75">
      <c r="A49" s="231"/>
      <c r="B49" s="234"/>
      <c r="C49" s="234"/>
      <c r="D49" s="226"/>
      <c r="E49" s="125" t="s">
        <v>20</v>
      </c>
      <c r="F49" s="162">
        <v>6565.9</v>
      </c>
      <c r="G49" s="162">
        <v>6565.9</v>
      </c>
      <c r="H49" s="161">
        <f>G49/F49*100</f>
        <v>100</v>
      </c>
      <c r="I49" s="237"/>
      <c r="J49" s="209"/>
      <c r="K49" s="209"/>
      <c r="L49" s="209"/>
      <c r="M49" s="209"/>
    </row>
    <row r="50" spans="1:13" s="71" customFormat="1" ht="57.75" customHeight="1">
      <c r="A50" s="231"/>
      <c r="B50" s="234"/>
      <c r="C50" s="234"/>
      <c r="D50" s="226"/>
      <c r="E50" s="126" t="s">
        <v>21</v>
      </c>
      <c r="F50" s="162"/>
      <c r="G50" s="163"/>
      <c r="H50" s="155"/>
      <c r="I50" s="238"/>
      <c r="J50" s="209"/>
      <c r="K50" s="209"/>
      <c r="L50" s="209"/>
      <c r="M50" s="209"/>
    </row>
    <row r="51" spans="1:13" s="71" customFormat="1" ht="15" customHeight="1">
      <c r="A51" s="231" t="s">
        <v>46</v>
      </c>
      <c r="B51" s="234" t="s">
        <v>50</v>
      </c>
      <c r="C51" s="234"/>
      <c r="D51" s="232" t="s">
        <v>154</v>
      </c>
      <c r="E51" s="124" t="s">
        <v>16</v>
      </c>
      <c r="F51" s="157">
        <f>F53+F54+F55+F56</f>
        <v>1808.8</v>
      </c>
      <c r="G51" s="157">
        <f>G53+G54+G55+G56</f>
        <v>1190</v>
      </c>
      <c r="H51" s="158">
        <f>G51/F51*100</f>
        <v>65.78947368421053</v>
      </c>
      <c r="I51" s="236" t="s">
        <v>49</v>
      </c>
      <c r="J51" s="243">
        <v>100</v>
      </c>
      <c r="K51" s="243">
        <v>100</v>
      </c>
      <c r="L51" s="243">
        <f>K51/J51*100</f>
        <v>100</v>
      </c>
      <c r="M51" s="209" t="s">
        <v>175</v>
      </c>
    </row>
    <row r="52" spans="1:13" s="71" customFormat="1" ht="15.75">
      <c r="A52" s="231"/>
      <c r="B52" s="234"/>
      <c r="C52" s="234"/>
      <c r="D52" s="235"/>
      <c r="E52" s="125" t="s">
        <v>17</v>
      </c>
      <c r="F52" s="162"/>
      <c r="G52" s="130"/>
      <c r="H52" s="155"/>
      <c r="I52" s="237"/>
      <c r="J52" s="244"/>
      <c r="K52" s="244"/>
      <c r="L52" s="244"/>
      <c r="M52" s="209"/>
    </row>
    <row r="53" spans="1:13" s="71" customFormat="1" ht="15.75">
      <c r="A53" s="231"/>
      <c r="B53" s="234"/>
      <c r="C53" s="234"/>
      <c r="D53" s="235"/>
      <c r="E53" s="125" t="s">
        <v>18</v>
      </c>
      <c r="F53" s="162">
        <v>1808.8</v>
      </c>
      <c r="G53" s="198">
        <v>1190</v>
      </c>
      <c r="H53" s="161">
        <f>G53/F53*100</f>
        <v>65.78947368421053</v>
      </c>
      <c r="I53" s="237"/>
      <c r="J53" s="244"/>
      <c r="K53" s="244"/>
      <c r="L53" s="244"/>
      <c r="M53" s="209"/>
    </row>
    <row r="54" spans="1:13" s="71" customFormat="1" ht="15.75">
      <c r="A54" s="231"/>
      <c r="B54" s="234"/>
      <c r="C54" s="234"/>
      <c r="D54" s="235"/>
      <c r="E54" s="125" t="s">
        <v>19</v>
      </c>
      <c r="F54" s="162"/>
      <c r="G54" s="130"/>
      <c r="H54" s="155"/>
      <c r="I54" s="237"/>
      <c r="J54" s="244"/>
      <c r="K54" s="244"/>
      <c r="L54" s="244"/>
      <c r="M54" s="209"/>
    </row>
    <row r="55" spans="1:13" s="71" customFormat="1" ht="15.75">
      <c r="A55" s="231"/>
      <c r="B55" s="234"/>
      <c r="C55" s="234"/>
      <c r="D55" s="235"/>
      <c r="E55" s="125" t="s">
        <v>20</v>
      </c>
      <c r="F55" s="162"/>
      <c r="G55" s="130"/>
      <c r="H55" s="155"/>
      <c r="I55" s="237"/>
      <c r="J55" s="244"/>
      <c r="K55" s="244"/>
      <c r="L55" s="244"/>
      <c r="M55" s="209"/>
    </row>
    <row r="56" spans="1:13" s="71" customFormat="1" ht="20.25" customHeight="1">
      <c r="A56" s="231"/>
      <c r="B56" s="234"/>
      <c r="C56" s="234"/>
      <c r="D56" s="233"/>
      <c r="E56" s="126" t="s">
        <v>21</v>
      </c>
      <c r="F56" s="162"/>
      <c r="G56" s="162"/>
      <c r="H56" s="155"/>
      <c r="I56" s="238"/>
      <c r="J56" s="245"/>
      <c r="K56" s="245"/>
      <c r="L56" s="245"/>
      <c r="M56" s="209"/>
    </row>
    <row r="57" spans="1:13" s="71" customFormat="1" ht="15" customHeight="1">
      <c r="A57" s="231" t="s">
        <v>48</v>
      </c>
      <c r="B57" s="234" t="s">
        <v>78</v>
      </c>
      <c r="C57" s="234"/>
      <c r="D57" s="232" t="s">
        <v>154</v>
      </c>
      <c r="E57" s="124" t="s">
        <v>16</v>
      </c>
      <c r="F57" s="157">
        <f>F59+F60+F61+F62</f>
        <v>2302.9</v>
      </c>
      <c r="G57" s="157">
        <f>G59+G60+G61+G62</f>
        <v>2166.3</v>
      </c>
      <c r="H57" s="158">
        <f>G57/F57*100</f>
        <v>94.06834860393417</v>
      </c>
      <c r="I57" s="236" t="s">
        <v>51</v>
      </c>
      <c r="J57" s="243">
        <v>100</v>
      </c>
      <c r="K57" s="243">
        <v>100</v>
      </c>
      <c r="L57" s="243">
        <f>K57/J57*100</f>
        <v>100</v>
      </c>
      <c r="M57" s="209" t="s">
        <v>175</v>
      </c>
    </row>
    <row r="58" spans="1:13" s="71" customFormat="1" ht="15.75">
      <c r="A58" s="231"/>
      <c r="B58" s="234"/>
      <c r="C58" s="234"/>
      <c r="D58" s="235"/>
      <c r="E58" s="125" t="s">
        <v>17</v>
      </c>
      <c r="F58" s="162"/>
      <c r="G58" s="162"/>
      <c r="H58" s="155"/>
      <c r="I58" s="237"/>
      <c r="J58" s="244"/>
      <c r="K58" s="244"/>
      <c r="L58" s="244"/>
      <c r="M58" s="209"/>
    </row>
    <row r="59" spans="1:13" s="71" customFormat="1" ht="15.75">
      <c r="A59" s="231"/>
      <c r="B59" s="234"/>
      <c r="C59" s="234"/>
      <c r="D59" s="235"/>
      <c r="E59" s="125" t="s">
        <v>18</v>
      </c>
      <c r="F59" s="162"/>
      <c r="G59" s="197"/>
      <c r="H59" s="161"/>
      <c r="I59" s="237"/>
      <c r="J59" s="244"/>
      <c r="K59" s="244"/>
      <c r="L59" s="244"/>
      <c r="M59" s="209"/>
    </row>
    <row r="60" spans="1:13" s="71" customFormat="1" ht="15.75">
      <c r="A60" s="231"/>
      <c r="B60" s="234"/>
      <c r="C60" s="234"/>
      <c r="D60" s="235"/>
      <c r="E60" s="125" t="s">
        <v>19</v>
      </c>
      <c r="F60" s="162">
        <v>2302.9</v>
      </c>
      <c r="G60" s="198">
        <v>2166.3</v>
      </c>
      <c r="H60" s="161">
        <f>G60/F60*100</f>
        <v>94.06834860393417</v>
      </c>
      <c r="I60" s="237"/>
      <c r="J60" s="244"/>
      <c r="K60" s="244"/>
      <c r="L60" s="244"/>
      <c r="M60" s="209"/>
    </row>
    <row r="61" spans="1:13" s="71" customFormat="1" ht="15.75">
      <c r="A61" s="231"/>
      <c r="B61" s="234"/>
      <c r="C61" s="234"/>
      <c r="D61" s="235"/>
      <c r="E61" s="125" t="s">
        <v>20</v>
      </c>
      <c r="F61" s="162"/>
      <c r="G61" s="130"/>
      <c r="H61" s="155"/>
      <c r="I61" s="237"/>
      <c r="J61" s="244"/>
      <c r="K61" s="244"/>
      <c r="L61" s="244"/>
      <c r="M61" s="209"/>
    </row>
    <row r="62" spans="1:13" s="71" customFormat="1" ht="213.75" customHeight="1">
      <c r="A62" s="231"/>
      <c r="B62" s="234"/>
      <c r="C62" s="234"/>
      <c r="D62" s="233"/>
      <c r="E62" s="126" t="s">
        <v>21</v>
      </c>
      <c r="F62" s="162"/>
      <c r="G62" s="132"/>
      <c r="H62" s="155"/>
      <c r="I62" s="238"/>
      <c r="J62" s="245"/>
      <c r="K62" s="245"/>
      <c r="L62" s="245"/>
      <c r="M62" s="209"/>
    </row>
    <row r="63" spans="1:13" s="71" customFormat="1" ht="15" customHeight="1">
      <c r="A63" s="231"/>
      <c r="B63" s="234" t="s">
        <v>122</v>
      </c>
      <c r="C63" s="234"/>
      <c r="D63" s="267"/>
      <c r="E63" s="36" t="s">
        <v>16</v>
      </c>
      <c r="F63" s="128">
        <f>F65+F66+F67+F68</f>
        <v>374972.50000000006</v>
      </c>
      <c r="G63" s="128">
        <f>G65+G66+G67+G68</f>
        <v>369216.30000000005</v>
      </c>
      <c r="H63" s="158">
        <f>G63/F63*100</f>
        <v>98.46490075938902</v>
      </c>
      <c r="I63" s="268"/>
      <c r="J63" s="209"/>
      <c r="K63" s="209"/>
      <c r="L63" s="209"/>
      <c r="M63" s="209"/>
    </row>
    <row r="64" spans="1:13" s="71" customFormat="1" ht="15.75">
      <c r="A64" s="231"/>
      <c r="B64" s="234"/>
      <c r="C64" s="234"/>
      <c r="D64" s="267"/>
      <c r="E64" s="129" t="s">
        <v>17</v>
      </c>
      <c r="F64" s="130"/>
      <c r="G64" s="130"/>
      <c r="H64" s="161"/>
      <c r="I64" s="269"/>
      <c r="J64" s="209"/>
      <c r="K64" s="209"/>
      <c r="L64" s="209"/>
      <c r="M64" s="209"/>
    </row>
    <row r="65" spans="1:13" s="71" customFormat="1" ht="15.75">
      <c r="A65" s="231"/>
      <c r="B65" s="234"/>
      <c r="C65" s="234"/>
      <c r="D65" s="267"/>
      <c r="E65" s="129" t="s">
        <v>18</v>
      </c>
      <c r="F65" s="130">
        <f aca="true" t="shared" si="1" ref="F65:G68">F11+F29</f>
        <v>1808.8</v>
      </c>
      <c r="G65" s="130">
        <f t="shared" si="1"/>
        <v>1190</v>
      </c>
      <c r="H65" s="161">
        <f>G65/F65*100</f>
        <v>65.78947368421053</v>
      </c>
      <c r="I65" s="269"/>
      <c r="J65" s="209"/>
      <c r="K65" s="209"/>
      <c r="L65" s="209"/>
      <c r="M65" s="209"/>
    </row>
    <row r="66" spans="1:13" s="71" customFormat="1" ht="15.75">
      <c r="A66" s="231"/>
      <c r="B66" s="234"/>
      <c r="C66" s="234"/>
      <c r="D66" s="267"/>
      <c r="E66" s="129" t="s">
        <v>19</v>
      </c>
      <c r="F66" s="130">
        <f t="shared" si="1"/>
        <v>366597.80000000005</v>
      </c>
      <c r="G66" s="130">
        <f t="shared" si="1"/>
        <v>361460.4</v>
      </c>
      <c r="H66" s="161">
        <f>G66/F66*100</f>
        <v>98.59862770589457</v>
      </c>
      <c r="I66" s="269"/>
      <c r="J66" s="209"/>
      <c r="K66" s="209"/>
      <c r="L66" s="209"/>
      <c r="M66" s="209"/>
    </row>
    <row r="67" spans="1:13" s="71" customFormat="1" ht="15.75">
      <c r="A67" s="231"/>
      <c r="B67" s="234"/>
      <c r="C67" s="234"/>
      <c r="D67" s="267"/>
      <c r="E67" s="129" t="s">
        <v>20</v>
      </c>
      <c r="F67" s="130">
        <f t="shared" si="1"/>
        <v>6565.9</v>
      </c>
      <c r="G67" s="130">
        <f t="shared" si="1"/>
        <v>6565.9</v>
      </c>
      <c r="H67" s="161">
        <f>G67/F67*100</f>
        <v>100</v>
      </c>
      <c r="I67" s="269"/>
      <c r="J67" s="209"/>
      <c r="K67" s="209"/>
      <c r="L67" s="209"/>
      <c r="M67" s="209"/>
    </row>
    <row r="68" spans="1:13" s="71" customFormat="1" ht="15.75">
      <c r="A68" s="231"/>
      <c r="B68" s="234"/>
      <c r="C68" s="234"/>
      <c r="D68" s="267"/>
      <c r="E68" s="131" t="s">
        <v>21</v>
      </c>
      <c r="F68" s="132">
        <f t="shared" si="1"/>
        <v>0</v>
      </c>
      <c r="G68" s="132">
        <f t="shared" si="1"/>
        <v>0</v>
      </c>
      <c r="H68" s="159">
        <v>0</v>
      </c>
      <c r="I68" s="270"/>
      <c r="J68" s="209"/>
      <c r="K68" s="209"/>
      <c r="L68" s="209"/>
      <c r="M68" s="209"/>
    </row>
    <row r="69" s="71" customFormat="1" ht="15"/>
    <row r="70" s="71" customFormat="1" ht="15"/>
    <row r="71" s="71" customFormat="1" ht="15"/>
    <row r="72" s="71" customFormat="1" ht="15"/>
    <row r="73" s="71" customFormat="1" ht="15"/>
    <row r="74" s="71" customFormat="1" ht="15"/>
    <row r="75" s="71" customFormat="1" ht="15"/>
    <row r="76" s="71" customFormat="1" ht="15"/>
    <row r="77" s="71" customFormat="1" ht="15"/>
    <row r="78" s="71" customFormat="1" ht="15"/>
    <row r="79" s="71" customFormat="1" ht="15"/>
    <row r="80" s="71" customFormat="1" ht="15"/>
    <row r="81" s="71" customFormat="1" ht="15"/>
    <row r="82" s="71" customFormat="1" ht="15"/>
    <row r="83" s="71" customFormat="1" ht="15"/>
    <row r="84" s="71" customFormat="1" ht="15"/>
    <row r="85" s="71" customFormat="1" ht="15"/>
    <row r="86" s="71" customFormat="1" ht="15"/>
    <row r="87" s="71" customFormat="1" ht="15"/>
    <row r="88" s="71" customFormat="1" ht="15"/>
    <row r="89" s="71" customFormat="1" ht="15"/>
  </sheetData>
  <sheetProtection/>
  <mergeCells count="108">
    <mergeCell ref="M45:M50"/>
    <mergeCell ref="A51:A56"/>
    <mergeCell ref="L45:L50"/>
    <mergeCell ref="I51:I56"/>
    <mergeCell ref="K51:K56"/>
    <mergeCell ref="A45:A50"/>
    <mergeCell ref="B45:C50"/>
    <mergeCell ref="D45:D50"/>
    <mergeCell ref="K45:K50"/>
    <mergeCell ref="J45:J50"/>
    <mergeCell ref="A57:A62"/>
    <mergeCell ref="B57:C62"/>
    <mergeCell ref="J57:J62"/>
    <mergeCell ref="J51:J56"/>
    <mergeCell ref="M51:M56"/>
    <mergeCell ref="L51:L56"/>
    <mergeCell ref="M57:M62"/>
    <mergeCell ref="D63:D68"/>
    <mergeCell ref="I63:I68"/>
    <mergeCell ref="J63:J68"/>
    <mergeCell ref="A33:A38"/>
    <mergeCell ref="B33:C38"/>
    <mergeCell ref="D33:D38"/>
    <mergeCell ref="A39:A44"/>
    <mergeCell ref="B39:C44"/>
    <mergeCell ref="B51:C56"/>
    <mergeCell ref="A63:A68"/>
    <mergeCell ref="D39:D44"/>
    <mergeCell ref="B27:C32"/>
    <mergeCell ref="D57:D62"/>
    <mergeCell ref="I33:I38"/>
    <mergeCell ref="D51:D56"/>
    <mergeCell ref="I31:I32"/>
    <mergeCell ref="I27:I28"/>
    <mergeCell ref="D27:D32"/>
    <mergeCell ref="I57:I62"/>
    <mergeCell ref="I45:I50"/>
    <mergeCell ref="J31:J32"/>
    <mergeCell ref="B63:C68"/>
    <mergeCell ref="A21:A26"/>
    <mergeCell ref="B21:C26"/>
    <mergeCell ref="D21:D26"/>
    <mergeCell ref="I21:I26"/>
    <mergeCell ref="J21:J26"/>
    <mergeCell ref="A27:A32"/>
    <mergeCell ref="F21:H26"/>
    <mergeCell ref="I29:I30"/>
    <mergeCell ref="L29:L30"/>
    <mergeCell ref="L15:L16"/>
    <mergeCell ref="L21:L26"/>
    <mergeCell ref="M21:M26"/>
    <mergeCell ref="M27:M28"/>
    <mergeCell ref="J29:J30"/>
    <mergeCell ref="J27:J28"/>
    <mergeCell ref="J17:J20"/>
    <mergeCell ref="K29:K30"/>
    <mergeCell ref="M29:M30"/>
    <mergeCell ref="I17:I20"/>
    <mergeCell ref="M15:M20"/>
    <mergeCell ref="I15:I16"/>
    <mergeCell ref="J15:J16"/>
    <mergeCell ref="K15:K16"/>
    <mergeCell ref="K21:K26"/>
    <mergeCell ref="M39:M44"/>
    <mergeCell ref="B7:H8"/>
    <mergeCell ref="M4:M5"/>
    <mergeCell ref="B6:C6"/>
    <mergeCell ref="K27:K28"/>
    <mergeCell ref="L27:L28"/>
    <mergeCell ref="K17:K20"/>
    <mergeCell ref="L17:L20"/>
    <mergeCell ref="K9:K14"/>
    <mergeCell ref="L9:L14"/>
    <mergeCell ref="M9:M14"/>
    <mergeCell ref="A1:M1"/>
    <mergeCell ref="A2:M2"/>
    <mergeCell ref="A4:A5"/>
    <mergeCell ref="B4:C5"/>
    <mergeCell ref="D4:D5"/>
    <mergeCell ref="E4:E5"/>
    <mergeCell ref="J9:J14"/>
    <mergeCell ref="A7:A8"/>
    <mergeCell ref="I39:I44"/>
    <mergeCell ref="J39:J44"/>
    <mergeCell ref="K39:K44"/>
    <mergeCell ref="L33:L38"/>
    <mergeCell ref="L39:L44"/>
    <mergeCell ref="J33:J38"/>
    <mergeCell ref="M63:M68"/>
    <mergeCell ref="L63:L68"/>
    <mergeCell ref="K63:K68"/>
    <mergeCell ref="M33:M38"/>
    <mergeCell ref="K33:K38"/>
    <mergeCell ref="K31:K32"/>
    <mergeCell ref="L31:L32"/>
    <mergeCell ref="M31:M32"/>
    <mergeCell ref="K57:K62"/>
    <mergeCell ref="L57:L62"/>
    <mergeCell ref="A15:A20"/>
    <mergeCell ref="H4:H5"/>
    <mergeCell ref="A9:A14"/>
    <mergeCell ref="B9:C14"/>
    <mergeCell ref="D9:D14"/>
    <mergeCell ref="I9:I14"/>
    <mergeCell ref="F4:G4"/>
    <mergeCell ref="D15:D20"/>
    <mergeCell ref="B15:C20"/>
    <mergeCell ref="I4:L4"/>
  </mergeCells>
  <printOptions/>
  <pageMargins left="0.42" right="0.33" top="0.33" bottom="0.32" header="0.31496062992125984" footer="0.31496062992125984"/>
  <pageSetup fitToHeight="6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4"/>
  <sheetViews>
    <sheetView tabSelected="1" zoomScale="80" zoomScaleNormal="80" zoomScalePageLayoutView="0" workbookViewId="0" topLeftCell="A17">
      <selection activeCell="K19" sqref="K19"/>
    </sheetView>
  </sheetViews>
  <sheetFormatPr defaultColWidth="9.140625" defaultRowHeight="15"/>
  <cols>
    <col min="1" max="1" width="6.421875" style="103" customWidth="1"/>
    <col min="2" max="2" width="3.421875" style="103" customWidth="1"/>
    <col min="3" max="3" width="16.8515625" style="103" customWidth="1"/>
    <col min="4" max="4" width="12.8515625" style="103" customWidth="1"/>
    <col min="5" max="5" width="13.28125" style="103" customWidth="1"/>
    <col min="6" max="6" width="15.57421875" style="103" customWidth="1"/>
    <col min="7" max="7" width="11.57421875" style="147" customWidth="1"/>
    <col min="8" max="8" width="10.7109375" style="103" customWidth="1"/>
    <col min="9" max="9" width="21.00390625" style="103" customWidth="1"/>
    <col min="10" max="11" width="9.140625" style="103" customWidth="1"/>
    <col min="12" max="12" width="12.7109375" style="103" customWidth="1"/>
    <col min="13" max="13" width="26.140625" style="103" customWidth="1"/>
    <col min="14" max="16384" width="9.140625" style="103" customWidth="1"/>
  </cols>
  <sheetData>
    <row r="1" spans="1:13" s="104" customFormat="1" ht="31.5" customHeight="1">
      <c r="A1" s="317" t="s">
        <v>179</v>
      </c>
      <c r="B1" s="317"/>
      <c r="C1" s="317"/>
      <c r="D1" s="317"/>
      <c r="E1" s="317"/>
      <c r="F1" s="318"/>
      <c r="G1" s="319"/>
      <c r="H1" s="319"/>
      <c r="I1" s="319"/>
      <c r="J1" s="319"/>
      <c r="K1" s="319"/>
      <c r="L1" s="319"/>
      <c r="M1" s="319"/>
    </row>
    <row r="2" spans="1:13" s="104" customFormat="1" ht="15.75" customHeight="1">
      <c r="A2" s="319" t="s">
        <v>29</v>
      </c>
      <c r="B2" s="319"/>
      <c r="C2" s="319"/>
      <c r="D2" s="319"/>
      <c r="E2" s="319"/>
      <c r="F2" s="318"/>
      <c r="G2" s="319"/>
      <c r="H2" s="319"/>
      <c r="I2" s="319"/>
      <c r="J2" s="319"/>
      <c r="K2" s="319"/>
      <c r="L2" s="319"/>
      <c r="M2" s="319"/>
    </row>
    <row r="3" spans="6:7" s="104" customFormat="1" ht="15.75" customHeight="1">
      <c r="F3" s="103"/>
      <c r="G3" s="144"/>
    </row>
    <row r="4" spans="1:13" s="70" customFormat="1" ht="34.5" customHeight="1">
      <c r="A4" s="303" t="s">
        <v>2</v>
      </c>
      <c r="B4" s="303" t="s">
        <v>3</v>
      </c>
      <c r="C4" s="303"/>
      <c r="D4" s="303" t="s">
        <v>4</v>
      </c>
      <c r="E4" s="303" t="s">
        <v>27</v>
      </c>
      <c r="F4" s="303" t="s">
        <v>5</v>
      </c>
      <c r="G4" s="303"/>
      <c r="H4" s="303" t="s">
        <v>6</v>
      </c>
      <c r="I4" s="303" t="s">
        <v>7</v>
      </c>
      <c r="J4" s="303"/>
      <c r="K4" s="303"/>
      <c r="L4" s="303"/>
      <c r="M4" s="303" t="s">
        <v>56</v>
      </c>
    </row>
    <row r="5" spans="1:13" s="70" customFormat="1" ht="60">
      <c r="A5" s="303"/>
      <c r="B5" s="303"/>
      <c r="C5" s="303"/>
      <c r="D5" s="303"/>
      <c r="E5" s="303"/>
      <c r="F5" s="90" t="s">
        <v>9</v>
      </c>
      <c r="G5" s="145" t="s">
        <v>10</v>
      </c>
      <c r="H5" s="303"/>
      <c r="I5" s="90" t="s">
        <v>42</v>
      </c>
      <c r="J5" s="90" t="s">
        <v>12</v>
      </c>
      <c r="K5" s="90" t="s">
        <v>13</v>
      </c>
      <c r="L5" s="90" t="s">
        <v>14</v>
      </c>
      <c r="M5" s="303"/>
    </row>
    <row r="6" spans="1:13" s="105" customFormat="1" ht="15">
      <c r="A6" s="90">
        <v>1</v>
      </c>
      <c r="B6" s="303">
        <v>2</v>
      </c>
      <c r="C6" s="303"/>
      <c r="D6" s="90">
        <v>3</v>
      </c>
      <c r="E6" s="90">
        <v>4</v>
      </c>
      <c r="F6" s="69">
        <v>5</v>
      </c>
      <c r="G6" s="146">
        <v>6</v>
      </c>
      <c r="H6" s="90">
        <v>7</v>
      </c>
      <c r="I6" s="90">
        <v>8</v>
      </c>
      <c r="J6" s="90">
        <v>9</v>
      </c>
      <c r="K6" s="90">
        <v>10</v>
      </c>
      <c r="L6" s="90">
        <v>11</v>
      </c>
      <c r="M6" s="90">
        <v>12</v>
      </c>
    </row>
    <row r="7" spans="1:13" s="105" customFormat="1" ht="72" customHeight="1">
      <c r="A7" s="102"/>
      <c r="B7" s="286" t="s">
        <v>33</v>
      </c>
      <c r="C7" s="286"/>
      <c r="D7" s="314"/>
      <c r="E7" s="303"/>
      <c r="F7" s="315"/>
      <c r="G7" s="303"/>
      <c r="H7" s="304"/>
      <c r="I7" s="99" t="s">
        <v>65</v>
      </c>
      <c r="J7" s="98">
        <v>5800</v>
      </c>
      <c r="K7" s="98">
        <v>5797</v>
      </c>
      <c r="L7" s="97">
        <f>K7/J7*100</f>
        <v>99.94827586206897</v>
      </c>
      <c r="M7" s="90"/>
    </row>
    <row r="8" spans="1:13" s="105" customFormat="1" ht="156.75" customHeight="1">
      <c r="A8" s="316"/>
      <c r="B8" s="286" t="s">
        <v>79</v>
      </c>
      <c r="C8" s="286"/>
      <c r="D8" s="314"/>
      <c r="E8" s="286"/>
      <c r="F8" s="315"/>
      <c r="G8" s="303"/>
      <c r="H8" s="304"/>
      <c r="I8" s="99" t="s">
        <v>115</v>
      </c>
      <c r="J8" s="98">
        <v>10</v>
      </c>
      <c r="K8" s="98">
        <v>10</v>
      </c>
      <c r="L8" s="98">
        <f>K8/J8*100</f>
        <v>100</v>
      </c>
      <c r="M8" s="96"/>
    </row>
    <row r="9" spans="1:13" ht="111" customHeight="1">
      <c r="A9" s="316"/>
      <c r="B9" s="286"/>
      <c r="C9" s="286"/>
      <c r="D9" s="314"/>
      <c r="E9" s="286"/>
      <c r="F9" s="315"/>
      <c r="G9" s="303"/>
      <c r="H9" s="304"/>
      <c r="I9" s="102" t="s">
        <v>116</v>
      </c>
      <c r="J9" s="176">
        <v>90</v>
      </c>
      <c r="K9" s="176">
        <v>90</v>
      </c>
      <c r="L9" s="177">
        <f>K9/J9*100</f>
        <v>100</v>
      </c>
      <c r="M9" s="93"/>
    </row>
    <row r="10" spans="1:13" ht="21" customHeight="1">
      <c r="A10" s="276" t="s">
        <v>60</v>
      </c>
      <c r="B10" s="305" t="s">
        <v>111</v>
      </c>
      <c r="C10" s="306"/>
      <c r="D10" s="279" t="s">
        <v>154</v>
      </c>
      <c r="E10" s="93" t="s">
        <v>147</v>
      </c>
      <c r="F10" s="107">
        <f>SUM(F11:F12)</f>
        <v>36411.9</v>
      </c>
      <c r="G10" s="107">
        <f>SUM(G11:G12)</f>
        <v>36094.600000000006</v>
      </c>
      <c r="H10" s="97">
        <f>G10/F10*100</f>
        <v>99.12858159008458</v>
      </c>
      <c r="I10" s="287" t="s">
        <v>113</v>
      </c>
      <c r="J10" s="289">
        <v>1</v>
      </c>
      <c r="K10" s="289">
        <v>1</v>
      </c>
      <c r="L10" s="291">
        <f>K10/J10*100</f>
        <v>100</v>
      </c>
      <c r="M10" s="276" t="s">
        <v>35</v>
      </c>
    </row>
    <row r="11" spans="1:13" ht="60" customHeight="1">
      <c r="A11" s="277"/>
      <c r="B11" s="307"/>
      <c r="C11" s="308"/>
      <c r="D11" s="280"/>
      <c r="E11" s="106" t="s">
        <v>31</v>
      </c>
      <c r="F11" s="107">
        <f>F15+F16+F17+F18</f>
        <v>35792</v>
      </c>
      <c r="G11" s="107">
        <f>G15+G16+G17+G18</f>
        <v>35608.200000000004</v>
      </c>
      <c r="H11" s="97">
        <f>G11/F11*100</f>
        <v>99.48647742512294</v>
      </c>
      <c r="I11" s="288"/>
      <c r="J11" s="290"/>
      <c r="K11" s="290"/>
      <c r="L11" s="292"/>
      <c r="M11" s="278"/>
    </row>
    <row r="12" spans="1:13" ht="55.5" customHeight="1">
      <c r="A12" s="278"/>
      <c r="B12" s="309"/>
      <c r="C12" s="310"/>
      <c r="D12" s="281"/>
      <c r="E12" s="96" t="s">
        <v>54</v>
      </c>
      <c r="F12" s="107">
        <f>F19</f>
        <v>619.9</v>
      </c>
      <c r="G12" s="107">
        <f>G19</f>
        <v>486.4</v>
      </c>
      <c r="H12" s="97">
        <f>G12/F12*100</f>
        <v>78.464268430392</v>
      </c>
      <c r="I12" s="102" t="s">
        <v>167</v>
      </c>
      <c r="J12" s="93">
        <v>1</v>
      </c>
      <c r="K12" s="93">
        <v>1</v>
      </c>
      <c r="L12" s="101">
        <f>K12/J12*100</f>
        <v>100</v>
      </c>
      <c r="M12" s="91" t="s">
        <v>168</v>
      </c>
    </row>
    <row r="13" spans="1:13" ht="15" customHeight="1">
      <c r="A13" s="320" t="s">
        <v>15</v>
      </c>
      <c r="B13" s="311" t="s">
        <v>80</v>
      </c>
      <c r="C13" s="311"/>
      <c r="D13" s="313" t="s">
        <v>154</v>
      </c>
      <c r="E13" s="109" t="s">
        <v>16</v>
      </c>
      <c r="F13" s="110">
        <f>F15</f>
        <v>3793.7</v>
      </c>
      <c r="G13" s="110">
        <f>G15</f>
        <v>3793.7</v>
      </c>
      <c r="H13" s="111">
        <f>G13/F13*100</f>
        <v>100</v>
      </c>
      <c r="I13" s="302" t="s">
        <v>114</v>
      </c>
      <c r="J13" s="285">
        <v>150</v>
      </c>
      <c r="K13" s="286">
        <v>150</v>
      </c>
      <c r="L13" s="284">
        <f>K13/J13*100</f>
        <v>100</v>
      </c>
      <c r="M13" s="276" t="s">
        <v>35</v>
      </c>
    </row>
    <row r="14" spans="1:13" ht="15">
      <c r="A14" s="320"/>
      <c r="B14" s="311"/>
      <c r="C14" s="311"/>
      <c r="D14" s="313"/>
      <c r="E14" s="109" t="s">
        <v>17</v>
      </c>
      <c r="F14" s="80"/>
      <c r="G14" s="80"/>
      <c r="H14" s="111"/>
      <c r="I14" s="302"/>
      <c r="J14" s="285"/>
      <c r="K14" s="286"/>
      <c r="L14" s="284"/>
      <c r="M14" s="277"/>
    </row>
    <row r="15" spans="1:13" ht="167.25" customHeight="1">
      <c r="A15" s="320"/>
      <c r="B15" s="311"/>
      <c r="C15" s="311"/>
      <c r="D15" s="313"/>
      <c r="E15" s="109" t="s">
        <v>18</v>
      </c>
      <c r="F15" s="112">
        <v>3793.7</v>
      </c>
      <c r="G15" s="80">
        <v>3793.7</v>
      </c>
      <c r="H15" s="111">
        <f aca="true" t="shared" si="0" ref="H15:H20">G15/F15*100</f>
        <v>100</v>
      </c>
      <c r="I15" s="302"/>
      <c r="J15" s="285"/>
      <c r="K15" s="286"/>
      <c r="L15" s="284"/>
      <c r="M15" s="278"/>
    </row>
    <row r="16" spans="1:13" ht="135.75" customHeight="1">
      <c r="A16" s="92" t="s">
        <v>22</v>
      </c>
      <c r="B16" s="313" t="s">
        <v>81</v>
      </c>
      <c r="C16" s="313"/>
      <c r="D16" s="108" t="s">
        <v>154</v>
      </c>
      <c r="E16" s="109" t="s">
        <v>18</v>
      </c>
      <c r="F16" s="80">
        <v>520.4</v>
      </c>
      <c r="G16" s="80">
        <v>468.3</v>
      </c>
      <c r="H16" s="111">
        <f t="shared" si="0"/>
        <v>89.98847040737894</v>
      </c>
      <c r="I16" s="102" t="s">
        <v>37</v>
      </c>
      <c r="J16" s="93">
        <v>700</v>
      </c>
      <c r="K16" s="93">
        <v>645</v>
      </c>
      <c r="L16" s="101">
        <f>K16/J16*100</f>
        <v>92.14285714285714</v>
      </c>
      <c r="M16" s="91" t="s">
        <v>35</v>
      </c>
    </row>
    <row r="17" spans="1:13" ht="90.75" customHeight="1">
      <c r="A17" s="174" t="s">
        <v>30</v>
      </c>
      <c r="B17" s="311" t="s">
        <v>125</v>
      </c>
      <c r="C17" s="311"/>
      <c r="D17" s="108" t="s">
        <v>154</v>
      </c>
      <c r="E17" s="109" t="s">
        <v>18</v>
      </c>
      <c r="F17" s="80">
        <v>690</v>
      </c>
      <c r="G17" s="80">
        <v>689.8</v>
      </c>
      <c r="H17" s="111">
        <v>99.9</v>
      </c>
      <c r="I17" s="175" t="s">
        <v>126</v>
      </c>
      <c r="J17" s="176">
        <v>3</v>
      </c>
      <c r="K17" s="176">
        <v>3</v>
      </c>
      <c r="L17" s="177">
        <f>K17/J17*100</f>
        <v>100</v>
      </c>
      <c r="M17" s="90" t="s">
        <v>172</v>
      </c>
    </row>
    <row r="18" spans="1:13" ht="246.75" customHeight="1">
      <c r="A18" s="92" t="s">
        <v>124</v>
      </c>
      <c r="B18" s="311" t="s">
        <v>82</v>
      </c>
      <c r="C18" s="311"/>
      <c r="D18" s="108" t="s">
        <v>154</v>
      </c>
      <c r="E18" s="109" t="s">
        <v>18</v>
      </c>
      <c r="F18" s="112">
        <v>30787.9</v>
      </c>
      <c r="G18" s="80">
        <v>30656.4</v>
      </c>
      <c r="H18" s="111">
        <f t="shared" si="0"/>
        <v>99.57288415254044</v>
      </c>
      <c r="I18" s="102" t="s">
        <v>83</v>
      </c>
      <c r="J18" s="93">
        <v>300</v>
      </c>
      <c r="K18" s="93">
        <v>300</v>
      </c>
      <c r="L18" s="101">
        <f>K18/J18*100</f>
        <v>100</v>
      </c>
      <c r="M18" s="91" t="s">
        <v>35</v>
      </c>
    </row>
    <row r="19" spans="1:13" ht="94.5" customHeight="1">
      <c r="A19" s="148" t="s">
        <v>169</v>
      </c>
      <c r="B19" s="282" t="s">
        <v>170</v>
      </c>
      <c r="C19" s="283"/>
      <c r="D19" s="108" t="s">
        <v>154</v>
      </c>
      <c r="E19" s="109" t="s">
        <v>54</v>
      </c>
      <c r="F19" s="112">
        <v>619.9</v>
      </c>
      <c r="G19" s="80">
        <v>486.4</v>
      </c>
      <c r="H19" s="111">
        <f t="shared" si="0"/>
        <v>78.464268430392</v>
      </c>
      <c r="I19" s="149" t="s">
        <v>171</v>
      </c>
      <c r="J19" s="150">
        <v>79</v>
      </c>
      <c r="K19" s="150">
        <v>62</v>
      </c>
      <c r="L19" s="151">
        <f>K19/J19*100</f>
        <v>78.48101265822784</v>
      </c>
      <c r="M19" s="152" t="s">
        <v>168</v>
      </c>
    </row>
    <row r="20" spans="1:13" ht="15" customHeight="1">
      <c r="A20" s="276"/>
      <c r="B20" s="293" t="s">
        <v>23</v>
      </c>
      <c r="C20" s="294"/>
      <c r="D20" s="299"/>
      <c r="E20" s="109" t="s">
        <v>16</v>
      </c>
      <c r="F20" s="80">
        <f>F22+F23</f>
        <v>36411.9</v>
      </c>
      <c r="G20" s="80">
        <f>G22+G23</f>
        <v>36094.600000000006</v>
      </c>
      <c r="H20" s="111">
        <f t="shared" si="0"/>
        <v>99.12858159008458</v>
      </c>
      <c r="I20" s="276"/>
      <c r="J20" s="276"/>
      <c r="K20" s="276"/>
      <c r="L20" s="273"/>
      <c r="M20" s="276"/>
    </row>
    <row r="21" spans="1:13" ht="15">
      <c r="A21" s="277"/>
      <c r="B21" s="295"/>
      <c r="C21" s="296"/>
      <c r="D21" s="300"/>
      <c r="E21" s="109" t="s">
        <v>17</v>
      </c>
      <c r="F21" s="80"/>
      <c r="G21" s="80"/>
      <c r="H21" s="111"/>
      <c r="I21" s="277"/>
      <c r="J21" s="277"/>
      <c r="K21" s="277"/>
      <c r="L21" s="274"/>
      <c r="M21" s="277"/>
    </row>
    <row r="22" spans="1:13" ht="15">
      <c r="A22" s="277"/>
      <c r="B22" s="295"/>
      <c r="C22" s="296"/>
      <c r="D22" s="300"/>
      <c r="E22" s="109" t="s">
        <v>31</v>
      </c>
      <c r="F22" s="80">
        <f>F11</f>
        <v>35792</v>
      </c>
      <c r="G22" s="80">
        <f>G11</f>
        <v>35608.200000000004</v>
      </c>
      <c r="H22" s="111">
        <f>G22/F22*100</f>
        <v>99.48647742512294</v>
      </c>
      <c r="I22" s="277"/>
      <c r="J22" s="277"/>
      <c r="K22" s="277"/>
      <c r="L22" s="274"/>
      <c r="M22" s="277"/>
    </row>
    <row r="23" spans="1:13" ht="15">
      <c r="A23" s="278"/>
      <c r="B23" s="297"/>
      <c r="C23" s="298"/>
      <c r="D23" s="301"/>
      <c r="E23" s="109" t="s">
        <v>54</v>
      </c>
      <c r="F23" s="80">
        <f>F12</f>
        <v>619.9</v>
      </c>
      <c r="G23" s="80">
        <f>G12</f>
        <v>486.4</v>
      </c>
      <c r="H23" s="111">
        <f>G23/F23*100</f>
        <v>78.464268430392</v>
      </c>
      <c r="I23" s="278"/>
      <c r="J23" s="278"/>
      <c r="K23" s="278"/>
      <c r="L23" s="275"/>
      <c r="M23" s="278"/>
    </row>
    <row r="24" spans="1:13" ht="94.5" customHeight="1">
      <c r="A24" s="303"/>
      <c r="B24" s="311" t="s">
        <v>62</v>
      </c>
      <c r="C24" s="311"/>
      <c r="D24" s="311"/>
      <c r="E24" s="311"/>
      <c r="F24" s="311"/>
      <c r="G24" s="311"/>
      <c r="H24" s="311"/>
      <c r="I24" s="99" t="s">
        <v>117</v>
      </c>
      <c r="J24" s="93">
        <v>90</v>
      </c>
      <c r="K24" s="93">
        <v>90</v>
      </c>
      <c r="L24" s="101">
        <f aca="true" t="shared" si="1" ref="L24:L30">K24/J24*100</f>
        <v>100</v>
      </c>
      <c r="M24" s="95"/>
    </row>
    <row r="25" spans="1:13" ht="86.25" customHeight="1">
      <c r="A25" s="303"/>
      <c r="B25" s="311"/>
      <c r="C25" s="311"/>
      <c r="D25" s="311"/>
      <c r="E25" s="311"/>
      <c r="F25" s="311"/>
      <c r="G25" s="311"/>
      <c r="H25" s="311"/>
      <c r="I25" s="99" t="s">
        <v>118</v>
      </c>
      <c r="J25" s="93">
        <v>5</v>
      </c>
      <c r="K25" s="93">
        <v>5</v>
      </c>
      <c r="L25" s="101">
        <f t="shared" si="1"/>
        <v>100</v>
      </c>
      <c r="M25" s="93"/>
    </row>
    <row r="26" spans="1:13" ht="111" customHeight="1">
      <c r="A26" s="90" t="s">
        <v>53</v>
      </c>
      <c r="B26" s="311" t="s">
        <v>119</v>
      </c>
      <c r="C26" s="311"/>
      <c r="D26" s="108" t="s">
        <v>154</v>
      </c>
      <c r="E26" s="113" t="s">
        <v>112</v>
      </c>
      <c r="F26" s="114">
        <f>F27+F28+F29</f>
        <v>6386.2</v>
      </c>
      <c r="G26" s="114">
        <f>G27+G28+G29</f>
        <v>6380.2</v>
      </c>
      <c r="H26" s="114">
        <f>G26/F26*100</f>
        <v>99.90604741473803</v>
      </c>
      <c r="I26" s="102" t="s">
        <v>187</v>
      </c>
      <c r="J26" s="93">
        <v>1</v>
      </c>
      <c r="K26" s="93">
        <v>1</v>
      </c>
      <c r="L26" s="101">
        <f t="shared" si="1"/>
        <v>100</v>
      </c>
      <c r="M26" s="91" t="s">
        <v>35</v>
      </c>
    </row>
    <row r="27" spans="1:13" ht="78" customHeight="1">
      <c r="A27" s="100" t="s">
        <v>24</v>
      </c>
      <c r="B27" s="311" t="s">
        <v>84</v>
      </c>
      <c r="C27" s="311"/>
      <c r="D27" s="108" t="s">
        <v>154</v>
      </c>
      <c r="E27" s="109" t="s">
        <v>18</v>
      </c>
      <c r="F27" s="114">
        <v>5859.2</v>
      </c>
      <c r="G27" s="80">
        <v>5859.2</v>
      </c>
      <c r="H27" s="111">
        <f aca="true" t="shared" si="2" ref="H27:H44">G27/F27*100</f>
        <v>100</v>
      </c>
      <c r="I27" s="99" t="s">
        <v>63</v>
      </c>
      <c r="J27" s="98">
        <v>2700</v>
      </c>
      <c r="K27" s="93">
        <v>2687</v>
      </c>
      <c r="L27" s="101">
        <f t="shared" si="1"/>
        <v>99.51851851851852</v>
      </c>
      <c r="M27" s="91" t="s">
        <v>35</v>
      </c>
    </row>
    <row r="28" spans="1:13" ht="55.5" customHeight="1">
      <c r="A28" s="100" t="s">
        <v>32</v>
      </c>
      <c r="B28" s="311" t="s">
        <v>85</v>
      </c>
      <c r="C28" s="311"/>
      <c r="D28" s="108" t="s">
        <v>154</v>
      </c>
      <c r="E28" s="109" t="s">
        <v>18</v>
      </c>
      <c r="F28" s="114">
        <v>290</v>
      </c>
      <c r="G28" s="80">
        <v>290</v>
      </c>
      <c r="H28" s="111">
        <f t="shared" si="2"/>
        <v>100</v>
      </c>
      <c r="I28" s="99" t="s">
        <v>34</v>
      </c>
      <c r="J28" s="98">
        <v>100</v>
      </c>
      <c r="K28" s="93">
        <v>100</v>
      </c>
      <c r="L28" s="101">
        <f t="shared" si="1"/>
        <v>100</v>
      </c>
      <c r="M28" s="91" t="s">
        <v>35</v>
      </c>
    </row>
    <row r="29" spans="1:13" ht="124.5" customHeight="1">
      <c r="A29" s="100" t="s">
        <v>36</v>
      </c>
      <c r="B29" s="311" t="s">
        <v>151</v>
      </c>
      <c r="C29" s="311"/>
      <c r="D29" s="108" t="s">
        <v>154</v>
      </c>
      <c r="E29" s="109" t="s">
        <v>18</v>
      </c>
      <c r="F29" s="114">
        <v>237</v>
      </c>
      <c r="G29" s="80">
        <v>231</v>
      </c>
      <c r="H29" s="111">
        <f>G29/F29*100</f>
        <v>97.46835443037975</v>
      </c>
      <c r="I29" s="99" t="s">
        <v>152</v>
      </c>
      <c r="J29" s="143">
        <v>158</v>
      </c>
      <c r="K29" s="142">
        <v>154</v>
      </c>
      <c r="L29" s="101">
        <f t="shared" si="1"/>
        <v>97.46835443037975</v>
      </c>
      <c r="M29" s="91" t="s">
        <v>35</v>
      </c>
    </row>
    <row r="30" spans="1:13" ht="53.25" customHeight="1" hidden="1">
      <c r="A30" s="312" t="s">
        <v>46</v>
      </c>
      <c r="B30" s="311" t="s">
        <v>86</v>
      </c>
      <c r="C30" s="311"/>
      <c r="D30" s="108" t="s">
        <v>123</v>
      </c>
      <c r="E30" s="109" t="s">
        <v>87</v>
      </c>
      <c r="F30" s="114">
        <v>0</v>
      </c>
      <c r="G30" s="80">
        <v>0</v>
      </c>
      <c r="H30" s="111" t="e">
        <f t="shared" si="2"/>
        <v>#DIV/0!</v>
      </c>
      <c r="I30" s="302" t="s">
        <v>88</v>
      </c>
      <c r="J30" s="285">
        <v>222</v>
      </c>
      <c r="K30" s="285">
        <v>223</v>
      </c>
      <c r="L30" s="284">
        <f t="shared" si="1"/>
        <v>100.45045045045045</v>
      </c>
      <c r="M30" s="91" t="s">
        <v>35</v>
      </c>
    </row>
    <row r="31" spans="1:13" ht="47.25" customHeight="1" hidden="1">
      <c r="A31" s="312"/>
      <c r="B31" s="311"/>
      <c r="C31" s="311"/>
      <c r="D31" s="108" t="s">
        <v>123</v>
      </c>
      <c r="E31" s="109" t="s">
        <v>18</v>
      </c>
      <c r="F31" s="114">
        <v>0</v>
      </c>
      <c r="G31" s="80">
        <v>0</v>
      </c>
      <c r="H31" s="111" t="e">
        <f t="shared" si="2"/>
        <v>#DIV/0!</v>
      </c>
      <c r="I31" s="302"/>
      <c r="J31" s="285"/>
      <c r="K31" s="285"/>
      <c r="L31" s="284"/>
      <c r="M31" s="91" t="s">
        <v>35</v>
      </c>
    </row>
    <row r="32" spans="1:13" ht="55.5" customHeight="1" hidden="1">
      <c r="A32" s="312"/>
      <c r="B32" s="311"/>
      <c r="C32" s="311"/>
      <c r="D32" s="108" t="s">
        <v>123</v>
      </c>
      <c r="E32" s="109" t="s">
        <v>55</v>
      </c>
      <c r="F32" s="114">
        <v>0</v>
      </c>
      <c r="G32" s="80">
        <v>0</v>
      </c>
      <c r="H32" s="111" t="e">
        <f t="shared" si="2"/>
        <v>#DIV/0!</v>
      </c>
      <c r="I32" s="302"/>
      <c r="J32" s="285"/>
      <c r="K32" s="285"/>
      <c r="L32" s="284"/>
      <c r="M32" s="91" t="s">
        <v>35</v>
      </c>
    </row>
    <row r="33" spans="1:13" ht="122.25" customHeight="1">
      <c r="A33" s="90" t="s">
        <v>89</v>
      </c>
      <c r="B33" s="311" t="s">
        <v>120</v>
      </c>
      <c r="C33" s="311"/>
      <c r="D33" s="108" t="s">
        <v>154</v>
      </c>
      <c r="E33" s="113" t="s">
        <v>112</v>
      </c>
      <c r="F33" s="80">
        <f>F34+F35+F36+F37</f>
        <v>2857.7000000000003</v>
      </c>
      <c r="G33" s="80">
        <f>G34+G35+G36+G37</f>
        <v>2816.3</v>
      </c>
      <c r="H33" s="111">
        <f t="shared" si="2"/>
        <v>98.55128249991252</v>
      </c>
      <c r="I33" s="102" t="s">
        <v>90</v>
      </c>
      <c r="J33" s="98">
        <v>35</v>
      </c>
      <c r="K33" s="98">
        <v>33</v>
      </c>
      <c r="L33" s="97">
        <f>K33/J33*100</f>
        <v>94.28571428571428</v>
      </c>
      <c r="M33" s="91" t="s">
        <v>35</v>
      </c>
    </row>
    <row r="34" spans="1:13" ht="185.25" customHeight="1">
      <c r="A34" s="90" t="s">
        <v>91</v>
      </c>
      <c r="B34" s="311" t="s">
        <v>92</v>
      </c>
      <c r="C34" s="311"/>
      <c r="D34" s="108" t="s">
        <v>154</v>
      </c>
      <c r="E34" s="109" t="s">
        <v>18</v>
      </c>
      <c r="F34" s="80">
        <v>2034.4</v>
      </c>
      <c r="G34" s="80">
        <v>2034.4</v>
      </c>
      <c r="H34" s="80">
        <f t="shared" si="2"/>
        <v>100</v>
      </c>
      <c r="I34" s="102" t="s">
        <v>38</v>
      </c>
      <c r="J34" s="98">
        <v>35</v>
      </c>
      <c r="K34" s="98">
        <v>35</v>
      </c>
      <c r="L34" s="97">
        <f>K34/J34*100</f>
        <v>100</v>
      </c>
      <c r="M34" s="91" t="s">
        <v>35</v>
      </c>
    </row>
    <row r="35" spans="1:13" ht="168" customHeight="1">
      <c r="A35" s="90" t="s">
        <v>93</v>
      </c>
      <c r="B35" s="311" t="s">
        <v>94</v>
      </c>
      <c r="C35" s="311"/>
      <c r="D35" s="108" t="s">
        <v>154</v>
      </c>
      <c r="E35" s="109" t="s">
        <v>18</v>
      </c>
      <c r="F35" s="80">
        <v>465.5</v>
      </c>
      <c r="G35" s="80">
        <v>465.5</v>
      </c>
      <c r="H35" s="80">
        <f t="shared" si="2"/>
        <v>100</v>
      </c>
      <c r="I35" s="102" t="s">
        <v>39</v>
      </c>
      <c r="J35" s="98">
        <v>27</v>
      </c>
      <c r="K35" s="98">
        <v>27</v>
      </c>
      <c r="L35" s="97">
        <f>K35/J35*100</f>
        <v>100</v>
      </c>
      <c r="M35" s="91" t="s">
        <v>35</v>
      </c>
    </row>
    <row r="36" spans="1:13" ht="123.75" customHeight="1">
      <c r="A36" s="90" t="s">
        <v>95</v>
      </c>
      <c r="B36" s="311" t="s">
        <v>96</v>
      </c>
      <c r="C36" s="311"/>
      <c r="D36" s="108" t="s">
        <v>154</v>
      </c>
      <c r="E36" s="109" t="s">
        <v>18</v>
      </c>
      <c r="F36" s="80">
        <v>347.8</v>
      </c>
      <c r="G36" s="80">
        <v>306.4</v>
      </c>
      <c r="H36" s="80">
        <f t="shared" si="2"/>
        <v>88.0966072455434</v>
      </c>
      <c r="I36" s="102" t="s">
        <v>57</v>
      </c>
      <c r="J36" s="98">
        <v>18</v>
      </c>
      <c r="K36" s="98">
        <v>16</v>
      </c>
      <c r="L36" s="97">
        <f>K36/J36*100</f>
        <v>88.88888888888889</v>
      </c>
      <c r="M36" s="91" t="s">
        <v>35</v>
      </c>
    </row>
    <row r="37" spans="1:13" ht="192" customHeight="1">
      <c r="A37" s="90" t="s">
        <v>97</v>
      </c>
      <c r="B37" s="311" t="s">
        <v>98</v>
      </c>
      <c r="C37" s="311"/>
      <c r="D37" s="108" t="s">
        <v>154</v>
      </c>
      <c r="E37" s="109" t="s">
        <v>18</v>
      </c>
      <c r="F37" s="80">
        <v>10</v>
      </c>
      <c r="G37" s="80">
        <v>10</v>
      </c>
      <c r="H37" s="80">
        <f t="shared" si="2"/>
        <v>100</v>
      </c>
      <c r="I37" s="102" t="s">
        <v>40</v>
      </c>
      <c r="J37" s="98">
        <v>1</v>
      </c>
      <c r="K37" s="93">
        <v>1</v>
      </c>
      <c r="L37" s="97">
        <f>K37/J37*100</f>
        <v>100</v>
      </c>
      <c r="M37" s="90" t="s">
        <v>35</v>
      </c>
    </row>
    <row r="38" spans="1:13" ht="15" customHeight="1">
      <c r="A38" s="303"/>
      <c r="B38" s="303" t="s">
        <v>25</v>
      </c>
      <c r="C38" s="303"/>
      <c r="D38" s="286"/>
      <c r="E38" s="93" t="s">
        <v>16</v>
      </c>
      <c r="F38" s="67">
        <f>F33+F26</f>
        <v>9243.9</v>
      </c>
      <c r="G38" s="67">
        <f>G33+G26</f>
        <v>9196.5</v>
      </c>
      <c r="H38" s="67">
        <f t="shared" si="2"/>
        <v>99.48722941615551</v>
      </c>
      <c r="I38" s="276"/>
      <c r="J38" s="276"/>
      <c r="K38" s="276"/>
      <c r="L38" s="276"/>
      <c r="M38" s="94"/>
    </row>
    <row r="39" spans="1:13" ht="15">
      <c r="A39" s="303"/>
      <c r="B39" s="303"/>
      <c r="C39" s="303"/>
      <c r="D39" s="286"/>
      <c r="E39" s="93" t="s">
        <v>17</v>
      </c>
      <c r="F39" s="67"/>
      <c r="G39" s="67"/>
      <c r="H39" s="67"/>
      <c r="I39" s="277"/>
      <c r="J39" s="277"/>
      <c r="K39" s="277"/>
      <c r="L39" s="277"/>
      <c r="M39" s="94"/>
    </row>
    <row r="40" spans="1:13" ht="15">
      <c r="A40" s="303"/>
      <c r="B40" s="303"/>
      <c r="C40" s="303"/>
      <c r="D40" s="286"/>
      <c r="E40" s="93" t="s">
        <v>31</v>
      </c>
      <c r="F40" s="67">
        <f>F38</f>
        <v>9243.9</v>
      </c>
      <c r="G40" s="67">
        <f>G38</f>
        <v>9196.5</v>
      </c>
      <c r="H40" s="67">
        <f>G40/F40*100</f>
        <v>99.48722941615551</v>
      </c>
      <c r="I40" s="277"/>
      <c r="J40" s="277"/>
      <c r="K40" s="277"/>
      <c r="L40" s="277"/>
      <c r="M40" s="94"/>
    </row>
    <row r="41" spans="1:13" ht="15" customHeight="1">
      <c r="A41" s="303"/>
      <c r="B41" s="304" t="s">
        <v>52</v>
      </c>
      <c r="C41" s="304"/>
      <c r="D41" s="303"/>
      <c r="E41" s="93" t="s">
        <v>16</v>
      </c>
      <c r="F41" s="67">
        <f>SUM(F43:F44)</f>
        <v>45655.799999999996</v>
      </c>
      <c r="G41" s="67">
        <f>SUM(G43:G44)</f>
        <v>45291.100000000006</v>
      </c>
      <c r="H41" s="67">
        <f t="shared" si="2"/>
        <v>99.20119678113188</v>
      </c>
      <c r="I41" s="277"/>
      <c r="J41" s="277"/>
      <c r="K41" s="277"/>
      <c r="L41" s="277"/>
      <c r="M41" s="94"/>
    </row>
    <row r="42" spans="1:13" ht="15">
      <c r="A42" s="303"/>
      <c r="B42" s="304"/>
      <c r="C42" s="304"/>
      <c r="D42" s="303"/>
      <c r="E42" s="93" t="s">
        <v>17</v>
      </c>
      <c r="F42" s="67"/>
      <c r="G42" s="67"/>
      <c r="H42" s="67"/>
      <c r="I42" s="277"/>
      <c r="J42" s="277"/>
      <c r="K42" s="277"/>
      <c r="L42" s="277"/>
      <c r="M42" s="94"/>
    </row>
    <row r="43" spans="1:13" ht="15">
      <c r="A43" s="303"/>
      <c r="B43" s="304"/>
      <c r="C43" s="304"/>
      <c r="D43" s="303"/>
      <c r="E43" s="93" t="s">
        <v>31</v>
      </c>
      <c r="F43" s="67">
        <f>F22+F26+F33</f>
        <v>45035.899999999994</v>
      </c>
      <c r="G43" s="67">
        <f>G22+G26+G33</f>
        <v>44804.700000000004</v>
      </c>
      <c r="H43" s="67">
        <f t="shared" si="2"/>
        <v>99.48663177598318</v>
      </c>
      <c r="I43" s="277"/>
      <c r="J43" s="277"/>
      <c r="K43" s="277"/>
      <c r="L43" s="277"/>
      <c r="M43" s="94"/>
    </row>
    <row r="44" spans="1:13" ht="15">
      <c r="A44" s="303"/>
      <c r="B44" s="304"/>
      <c r="C44" s="304"/>
      <c r="D44" s="303"/>
      <c r="E44" s="93" t="s">
        <v>54</v>
      </c>
      <c r="F44" s="67">
        <f>F23</f>
        <v>619.9</v>
      </c>
      <c r="G44" s="67">
        <f>G23</f>
        <v>486.4</v>
      </c>
      <c r="H44" s="67">
        <f t="shared" si="2"/>
        <v>78.464268430392</v>
      </c>
      <c r="I44" s="278"/>
      <c r="J44" s="278"/>
      <c r="K44" s="278"/>
      <c r="L44" s="278"/>
      <c r="M44" s="95"/>
    </row>
  </sheetData>
  <sheetProtection/>
  <mergeCells count="69">
    <mergeCell ref="A1:M1"/>
    <mergeCell ref="A2:M2"/>
    <mergeCell ref="I4:L4"/>
    <mergeCell ref="A4:A5"/>
    <mergeCell ref="B4:C5"/>
    <mergeCell ref="A13:A15"/>
    <mergeCell ref="M4:M5"/>
    <mergeCell ref="H4:H5"/>
    <mergeCell ref="B6:C6"/>
    <mergeCell ref="D4:D5"/>
    <mergeCell ref="A8:A9"/>
    <mergeCell ref="B24:H25"/>
    <mergeCell ref="B29:C29"/>
    <mergeCell ref="B27:C27"/>
    <mergeCell ref="B28:C28"/>
    <mergeCell ref="B26:C26"/>
    <mergeCell ref="A24:A25"/>
    <mergeCell ref="B17:C17"/>
    <mergeCell ref="B8:H9"/>
    <mergeCell ref="E4:E5"/>
    <mergeCell ref="B16:C16"/>
    <mergeCell ref="B7:H7"/>
    <mergeCell ref="B18:C18"/>
    <mergeCell ref="F4:G4"/>
    <mergeCell ref="B13:C15"/>
    <mergeCell ref="D13:D15"/>
    <mergeCell ref="D41:D44"/>
    <mergeCell ref="B34:C34"/>
    <mergeCell ref="B35:C35"/>
    <mergeCell ref="D38:D40"/>
    <mergeCell ref="B36:C36"/>
    <mergeCell ref="I38:I44"/>
    <mergeCell ref="B37:C37"/>
    <mergeCell ref="J38:J44"/>
    <mergeCell ref="K38:K44"/>
    <mergeCell ref="L38:L44"/>
    <mergeCell ref="L30:L32"/>
    <mergeCell ref="B33:C33"/>
    <mergeCell ref="A30:A32"/>
    <mergeCell ref="B30:C32"/>
    <mergeCell ref="I30:I32"/>
    <mergeCell ref="J30:J32"/>
    <mergeCell ref="K30:K32"/>
    <mergeCell ref="A41:A44"/>
    <mergeCell ref="B41:C44"/>
    <mergeCell ref="A38:A40"/>
    <mergeCell ref="B38:C40"/>
    <mergeCell ref="A10:A12"/>
    <mergeCell ref="B10:C12"/>
    <mergeCell ref="J10:J11"/>
    <mergeCell ref="K10:K11"/>
    <mergeCell ref="L10:L11"/>
    <mergeCell ref="A20:A23"/>
    <mergeCell ref="B20:C23"/>
    <mergeCell ref="D20:D23"/>
    <mergeCell ref="I20:I23"/>
    <mergeCell ref="J20:J23"/>
    <mergeCell ref="K20:K23"/>
    <mergeCell ref="I13:I15"/>
    <mergeCell ref="L20:L23"/>
    <mergeCell ref="M20:M23"/>
    <mergeCell ref="M10:M11"/>
    <mergeCell ref="D10:D12"/>
    <mergeCell ref="B19:C19"/>
    <mergeCell ref="M13:M15"/>
    <mergeCell ref="L13:L15"/>
    <mergeCell ref="J13:J15"/>
    <mergeCell ref="K13:K15"/>
    <mergeCell ref="I10:I11"/>
  </mergeCells>
  <printOptions/>
  <pageMargins left="0.4330708661417323" right="0.2362204724409449" top="0.2362204724409449" bottom="0.2362204724409449" header="0.2362204724409449" footer="0.1968503937007874"/>
  <pageSetup fitToHeight="3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9"/>
  <sheetViews>
    <sheetView zoomScale="75" zoomScaleNormal="75" zoomScalePageLayoutView="0" workbookViewId="0" topLeftCell="A33">
      <selection activeCell="J9" sqref="J9"/>
    </sheetView>
  </sheetViews>
  <sheetFormatPr defaultColWidth="9.140625" defaultRowHeight="15"/>
  <cols>
    <col min="1" max="1" width="6.421875" style="65" customWidth="1"/>
    <col min="2" max="2" width="3.421875" style="65" customWidth="1"/>
    <col min="3" max="3" width="16.8515625" style="65" customWidth="1"/>
    <col min="4" max="4" width="12.8515625" style="65" customWidth="1"/>
    <col min="5" max="5" width="13.28125" style="65" customWidth="1"/>
    <col min="6" max="6" width="15.57421875" style="65" customWidth="1"/>
    <col min="7" max="7" width="11.57421875" style="65" customWidth="1"/>
    <col min="8" max="8" width="10.7109375" style="65" customWidth="1"/>
    <col min="9" max="9" width="21.00390625" style="65" customWidth="1"/>
    <col min="10" max="11" width="9.140625" style="65" customWidth="1"/>
    <col min="12" max="12" width="12.140625" style="65" customWidth="1"/>
    <col min="13" max="13" width="29.28125" style="65" customWidth="1"/>
    <col min="14" max="16384" width="9.140625" style="65" customWidth="1"/>
  </cols>
  <sheetData>
    <row r="1" spans="1:13" ht="31.5" customHeight="1">
      <c r="A1" s="338" t="s">
        <v>180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5.75" customHeight="1">
      <c r="A2" s="339" t="s">
        <v>29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</row>
    <row r="3" spans="1:13" ht="15.75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ht="34.5" customHeight="1">
      <c r="A4" s="276" t="s">
        <v>2</v>
      </c>
      <c r="B4" s="340" t="s">
        <v>3</v>
      </c>
      <c r="C4" s="341"/>
      <c r="D4" s="276" t="s">
        <v>4</v>
      </c>
      <c r="E4" s="276" t="s">
        <v>27</v>
      </c>
      <c r="F4" s="336" t="s">
        <v>5</v>
      </c>
      <c r="G4" s="337"/>
      <c r="H4" s="276" t="s">
        <v>6</v>
      </c>
      <c r="I4" s="336" t="s">
        <v>7</v>
      </c>
      <c r="J4" s="346"/>
      <c r="K4" s="346"/>
      <c r="L4" s="337"/>
      <c r="M4" s="276" t="s">
        <v>56</v>
      </c>
    </row>
    <row r="5" spans="1:13" ht="60">
      <c r="A5" s="278"/>
      <c r="B5" s="342"/>
      <c r="C5" s="343"/>
      <c r="D5" s="278"/>
      <c r="E5" s="278"/>
      <c r="F5" s="166" t="s">
        <v>9</v>
      </c>
      <c r="G5" s="166" t="s">
        <v>10</v>
      </c>
      <c r="H5" s="278"/>
      <c r="I5" s="166" t="s">
        <v>42</v>
      </c>
      <c r="J5" s="166" t="s">
        <v>12</v>
      </c>
      <c r="K5" s="166" t="s">
        <v>13</v>
      </c>
      <c r="L5" s="166" t="s">
        <v>14</v>
      </c>
      <c r="M5" s="278"/>
    </row>
    <row r="6" spans="1:13" ht="15">
      <c r="A6" s="166">
        <v>1</v>
      </c>
      <c r="B6" s="336">
        <v>2</v>
      </c>
      <c r="C6" s="337"/>
      <c r="D6" s="166">
        <v>3</v>
      </c>
      <c r="E6" s="166">
        <v>4</v>
      </c>
      <c r="F6" s="166">
        <v>5</v>
      </c>
      <c r="G6" s="166">
        <v>6</v>
      </c>
      <c r="H6" s="166">
        <v>7</v>
      </c>
      <c r="I6" s="164">
        <v>8</v>
      </c>
      <c r="J6" s="164">
        <v>9</v>
      </c>
      <c r="K6" s="166">
        <v>10</v>
      </c>
      <c r="L6" s="166">
        <v>11</v>
      </c>
      <c r="M6" s="166">
        <v>12</v>
      </c>
    </row>
    <row r="7" spans="1:13" ht="147.75" customHeight="1">
      <c r="A7" s="276"/>
      <c r="B7" s="305" t="s">
        <v>127</v>
      </c>
      <c r="C7" s="323"/>
      <c r="D7" s="323"/>
      <c r="E7" s="323"/>
      <c r="F7" s="323"/>
      <c r="G7" s="323"/>
      <c r="H7" s="323"/>
      <c r="I7" s="50" t="s">
        <v>155</v>
      </c>
      <c r="J7" s="165">
        <v>33</v>
      </c>
      <c r="K7" s="66">
        <v>33</v>
      </c>
      <c r="L7" s="168">
        <f>K7/J7*100</f>
        <v>100</v>
      </c>
      <c r="M7" s="287" t="s">
        <v>145</v>
      </c>
    </row>
    <row r="8" spans="1:13" ht="91.5" customHeight="1">
      <c r="A8" s="277"/>
      <c r="B8" s="307"/>
      <c r="C8" s="324"/>
      <c r="D8" s="324"/>
      <c r="E8" s="324"/>
      <c r="F8" s="324"/>
      <c r="G8" s="324"/>
      <c r="H8" s="324"/>
      <c r="I8" s="50" t="s">
        <v>156</v>
      </c>
      <c r="J8" s="165">
        <v>2</v>
      </c>
      <c r="K8" s="77">
        <v>5</v>
      </c>
      <c r="L8" s="168">
        <f aca="true" t="shared" si="0" ref="L8:L17">K8/J8*100</f>
        <v>250</v>
      </c>
      <c r="M8" s="321"/>
    </row>
    <row r="9" spans="1:13" ht="210" customHeight="1">
      <c r="A9" s="277"/>
      <c r="B9" s="307"/>
      <c r="C9" s="324"/>
      <c r="D9" s="324"/>
      <c r="E9" s="324"/>
      <c r="F9" s="324"/>
      <c r="G9" s="324"/>
      <c r="H9" s="324"/>
      <c r="I9" s="50" t="s">
        <v>128</v>
      </c>
      <c r="J9" s="165">
        <v>25.8</v>
      </c>
      <c r="K9" s="77">
        <v>25.8</v>
      </c>
      <c r="L9" s="168">
        <f t="shared" si="0"/>
        <v>100</v>
      </c>
      <c r="M9" s="321"/>
    </row>
    <row r="10" spans="1:13" ht="227.25" customHeight="1">
      <c r="A10" s="277"/>
      <c r="B10" s="307"/>
      <c r="C10" s="324"/>
      <c r="D10" s="324"/>
      <c r="E10" s="324"/>
      <c r="F10" s="324"/>
      <c r="G10" s="324"/>
      <c r="H10" s="324"/>
      <c r="I10" s="118" t="s">
        <v>129</v>
      </c>
      <c r="J10" s="119">
        <v>15.8</v>
      </c>
      <c r="K10" s="77">
        <v>15.8</v>
      </c>
      <c r="L10" s="168">
        <f t="shared" si="0"/>
        <v>100</v>
      </c>
      <c r="M10" s="321"/>
    </row>
    <row r="11" spans="1:13" ht="240" customHeight="1">
      <c r="A11" s="277"/>
      <c r="B11" s="307"/>
      <c r="C11" s="324"/>
      <c r="D11" s="324"/>
      <c r="E11" s="324"/>
      <c r="F11" s="324"/>
      <c r="G11" s="324"/>
      <c r="H11" s="324"/>
      <c r="I11" s="118" t="s">
        <v>130</v>
      </c>
      <c r="J11" s="119">
        <v>3</v>
      </c>
      <c r="K11" s="77">
        <v>3</v>
      </c>
      <c r="L11" s="168">
        <f t="shared" si="0"/>
        <v>100</v>
      </c>
      <c r="M11" s="321"/>
    </row>
    <row r="12" spans="1:13" ht="141.75" customHeight="1">
      <c r="A12" s="277"/>
      <c r="B12" s="307"/>
      <c r="C12" s="324"/>
      <c r="D12" s="324"/>
      <c r="E12" s="324"/>
      <c r="F12" s="324"/>
      <c r="G12" s="324"/>
      <c r="H12" s="324"/>
      <c r="I12" s="118" t="s">
        <v>131</v>
      </c>
      <c r="J12" s="119">
        <v>15.9</v>
      </c>
      <c r="K12" s="77">
        <v>15.9</v>
      </c>
      <c r="L12" s="168">
        <f t="shared" si="0"/>
        <v>100</v>
      </c>
      <c r="M12" s="321"/>
    </row>
    <row r="13" spans="1:13" ht="144" customHeight="1">
      <c r="A13" s="277"/>
      <c r="B13" s="307"/>
      <c r="C13" s="324"/>
      <c r="D13" s="324"/>
      <c r="E13" s="324"/>
      <c r="F13" s="324"/>
      <c r="G13" s="324"/>
      <c r="H13" s="324"/>
      <c r="I13" s="118" t="s">
        <v>132</v>
      </c>
      <c r="J13" s="119">
        <v>11</v>
      </c>
      <c r="K13" s="77">
        <v>11</v>
      </c>
      <c r="L13" s="168">
        <f t="shared" si="0"/>
        <v>100</v>
      </c>
      <c r="M13" s="321"/>
    </row>
    <row r="14" spans="1:13" ht="165.75" customHeight="1">
      <c r="A14" s="277"/>
      <c r="B14" s="307"/>
      <c r="C14" s="324"/>
      <c r="D14" s="324"/>
      <c r="E14" s="324"/>
      <c r="F14" s="324"/>
      <c r="G14" s="324"/>
      <c r="H14" s="324"/>
      <c r="I14" s="118" t="s">
        <v>133</v>
      </c>
      <c r="J14" s="119">
        <v>20</v>
      </c>
      <c r="K14" s="77">
        <v>20</v>
      </c>
      <c r="L14" s="168">
        <f t="shared" si="0"/>
        <v>100</v>
      </c>
      <c r="M14" s="321"/>
    </row>
    <row r="15" spans="1:13" ht="155.25" customHeight="1">
      <c r="A15" s="277"/>
      <c r="B15" s="307"/>
      <c r="C15" s="324"/>
      <c r="D15" s="324"/>
      <c r="E15" s="324"/>
      <c r="F15" s="324"/>
      <c r="G15" s="324"/>
      <c r="H15" s="324"/>
      <c r="I15" s="118" t="s">
        <v>134</v>
      </c>
      <c r="J15" s="119">
        <v>10</v>
      </c>
      <c r="K15" s="77">
        <v>10</v>
      </c>
      <c r="L15" s="168">
        <f t="shared" si="0"/>
        <v>100</v>
      </c>
      <c r="M15" s="321"/>
    </row>
    <row r="16" spans="1:13" ht="189" customHeight="1">
      <c r="A16" s="277"/>
      <c r="B16" s="307"/>
      <c r="C16" s="324"/>
      <c r="D16" s="324"/>
      <c r="E16" s="324"/>
      <c r="F16" s="324"/>
      <c r="G16" s="324"/>
      <c r="H16" s="324"/>
      <c r="I16" s="50" t="s">
        <v>135</v>
      </c>
      <c r="J16" s="165">
        <v>5.5</v>
      </c>
      <c r="K16" s="77">
        <v>5.5</v>
      </c>
      <c r="L16" s="168">
        <f t="shared" si="0"/>
        <v>100</v>
      </c>
      <c r="M16" s="321"/>
    </row>
    <row r="17" spans="1:13" ht="153.75" customHeight="1">
      <c r="A17" s="277"/>
      <c r="B17" s="307"/>
      <c r="C17" s="324"/>
      <c r="D17" s="324"/>
      <c r="E17" s="324"/>
      <c r="F17" s="324"/>
      <c r="G17" s="324"/>
      <c r="H17" s="324"/>
      <c r="I17" s="50" t="s">
        <v>177</v>
      </c>
      <c r="J17" s="179">
        <v>100</v>
      </c>
      <c r="K17" s="77">
        <v>100</v>
      </c>
      <c r="L17" s="177">
        <f t="shared" si="0"/>
        <v>100</v>
      </c>
      <c r="M17" s="321"/>
    </row>
    <row r="18" spans="1:13" ht="103.5" customHeight="1">
      <c r="A18" s="276" t="s">
        <v>60</v>
      </c>
      <c r="B18" s="305" t="s">
        <v>136</v>
      </c>
      <c r="C18" s="306"/>
      <c r="D18" s="279" t="s">
        <v>154</v>
      </c>
      <c r="E18" s="117" t="s">
        <v>147</v>
      </c>
      <c r="F18" s="39">
        <f>F19+F20+F21</f>
        <v>16098.4</v>
      </c>
      <c r="G18" s="39">
        <f>G19+G20+G21</f>
        <v>15577</v>
      </c>
      <c r="H18" s="40">
        <f>G18/F18*100</f>
        <v>96.76116881180738</v>
      </c>
      <c r="I18" s="287" t="s">
        <v>157</v>
      </c>
      <c r="J18" s="289">
        <v>1</v>
      </c>
      <c r="K18" s="289">
        <v>1</v>
      </c>
      <c r="L18" s="291">
        <f>K18/J18*100</f>
        <v>100</v>
      </c>
      <c r="M18" s="321"/>
    </row>
    <row r="19" spans="1:13" ht="26.25" customHeight="1">
      <c r="A19" s="277"/>
      <c r="B19" s="307"/>
      <c r="C19" s="308"/>
      <c r="D19" s="280"/>
      <c r="E19" s="36" t="s">
        <v>31</v>
      </c>
      <c r="F19" s="46">
        <f>F24+F27+F30+F33+F36</f>
        <v>14498.4</v>
      </c>
      <c r="G19" s="39">
        <f>G24+G27+G30+G33+G36</f>
        <v>13977</v>
      </c>
      <c r="H19" s="40">
        <f>G19/F19*100</f>
        <v>96.40374110246648</v>
      </c>
      <c r="I19" s="321"/>
      <c r="J19" s="322"/>
      <c r="K19" s="322"/>
      <c r="L19" s="325"/>
      <c r="M19" s="321"/>
    </row>
    <row r="20" spans="1:13" ht="26.25" customHeight="1">
      <c r="A20" s="277"/>
      <c r="B20" s="307"/>
      <c r="C20" s="308"/>
      <c r="D20" s="280"/>
      <c r="E20" s="167" t="s">
        <v>54</v>
      </c>
      <c r="F20" s="46">
        <f>F28+F31+F34+F39</f>
        <v>1600</v>
      </c>
      <c r="G20" s="39">
        <f>G28+G31+G34+G39</f>
        <v>1600</v>
      </c>
      <c r="H20" s="40">
        <v>0</v>
      </c>
      <c r="I20" s="321"/>
      <c r="J20" s="322"/>
      <c r="K20" s="322"/>
      <c r="L20" s="325"/>
      <c r="M20" s="321"/>
    </row>
    <row r="21" spans="1:13" ht="26.25" customHeight="1">
      <c r="A21" s="278"/>
      <c r="B21" s="309"/>
      <c r="C21" s="310"/>
      <c r="D21" s="281"/>
      <c r="E21" s="167" t="s">
        <v>55</v>
      </c>
      <c r="F21" s="46">
        <f>F29+F32+F35+F40</f>
        <v>0</v>
      </c>
      <c r="G21" s="39">
        <f>G29+G32+G35+G40</f>
        <v>0</v>
      </c>
      <c r="H21" s="40">
        <v>0</v>
      </c>
      <c r="I21" s="288"/>
      <c r="J21" s="290"/>
      <c r="K21" s="290"/>
      <c r="L21" s="292"/>
      <c r="M21" s="288"/>
    </row>
    <row r="22" spans="1:13" ht="15" customHeight="1">
      <c r="A22" s="333" t="s">
        <v>15</v>
      </c>
      <c r="B22" s="305" t="s">
        <v>137</v>
      </c>
      <c r="C22" s="306"/>
      <c r="D22" s="329" t="s">
        <v>154</v>
      </c>
      <c r="E22" s="172" t="s">
        <v>16</v>
      </c>
      <c r="F22" s="183">
        <f>F24</f>
        <v>10000</v>
      </c>
      <c r="G22" s="184">
        <v>10000</v>
      </c>
      <c r="H22" s="184">
        <f>G22/F22*100</f>
        <v>100</v>
      </c>
      <c r="I22" s="287" t="s">
        <v>138</v>
      </c>
      <c r="J22" s="289">
        <v>6</v>
      </c>
      <c r="K22" s="329">
        <v>6</v>
      </c>
      <c r="L22" s="291">
        <v>0</v>
      </c>
      <c r="M22" s="287" t="s">
        <v>146</v>
      </c>
    </row>
    <row r="23" spans="1:13" ht="15">
      <c r="A23" s="334"/>
      <c r="B23" s="307"/>
      <c r="C23" s="308"/>
      <c r="D23" s="330"/>
      <c r="E23" s="173" t="s">
        <v>17</v>
      </c>
      <c r="F23" s="185"/>
      <c r="G23" s="185"/>
      <c r="H23" s="186"/>
      <c r="I23" s="332"/>
      <c r="J23" s="322"/>
      <c r="K23" s="330"/>
      <c r="L23" s="325"/>
      <c r="M23" s="321"/>
    </row>
    <row r="24" spans="1:13" ht="60.75" customHeight="1">
      <c r="A24" s="335"/>
      <c r="B24" s="309"/>
      <c r="C24" s="310"/>
      <c r="D24" s="331"/>
      <c r="E24" s="187" t="s">
        <v>18</v>
      </c>
      <c r="F24" s="188">
        <v>10000</v>
      </c>
      <c r="G24" s="189">
        <v>10000</v>
      </c>
      <c r="H24" s="189">
        <f>G24/F24*100</f>
        <v>100</v>
      </c>
      <c r="I24" s="288"/>
      <c r="J24" s="290"/>
      <c r="K24" s="331"/>
      <c r="L24" s="292"/>
      <c r="M24" s="321"/>
    </row>
    <row r="25" spans="1:13" ht="23.25" customHeight="1">
      <c r="A25" s="333" t="s">
        <v>22</v>
      </c>
      <c r="B25" s="305" t="s">
        <v>139</v>
      </c>
      <c r="C25" s="306"/>
      <c r="D25" s="279" t="s">
        <v>154</v>
      </c>
      <c r="E25" s="170" t="s">
        <v>140</v>
      </c>
      <c r="F25" s="168">
        <f>F27+F30+F33+F31</f>
        <v>4681.3</v>
      </c>
      <c r="G25" s="168">
        <f>G27+G30+G33+G31</f>
        <v>4681.3</v>
      </c>
      <c r="H25" s="168">
        <f>G25/F25*100</f>
        <v>100</v>
      </c>
      <c r="I25" s="287" t="s">
        <v>165</v>
      </c>
      <c r="J25" s="289">
        <v>5</v>
      </c>
      <c r="K25" s="289">
        <v>5</v>
      </c>
      <c r="L25" s="291">
        <f>K25/J25*100</f>
        <v>100</v>
      </c>
      <c r="M25" s="287" t="s">
        <v>141</v>
      </c>
    </row>
    <row r="26" spans="1:13" ht="23.25" customHeight="1">
      <c r="A26" s="334"/>
      <c r="B26" s="307"/>
      <c r="C26" s="308"/>
      <c r="D26" s="280"/>
      <c r="E26" s="169" t="s">
        <v>17</v>
      </c>
      <c r="F26" s="168"/>
      <c r="G26" s="168"/>
      <c r="H26" s="168"/>
      <c r="I26" s="321"/>
      <c r="J26" s="322"/>
      <c r="K26" s="322"/>
      <c r="L26" s="325"/>
      <c r="M26" s="321"/>
    </row>
    <row r="27" spans="1:13" ht="23.25" customHeight="1">
      <c r="A27" s="334"/>
      <c r="B27" s="307"/>
      <c r="C27" s="308"/>
      <c r="D27" s="280"/>
      <c r="E27" s="167" t="s">
        <v>31</v>
      </c>
      <c r="F27" s="120">
        <v>763.3</v>
      </c>
      <c r="G27" s="168">
        <v>763.3</v>
      </c>
      <c r="H27" s="168">
        <f>G27/F27*100</f>
        <v>100</v>
      </c>
      <c r="I27" s="321"/>
      <c r="J27" s="322"/>
      <c r="K27" s="322"/>
      <c r="L27" s="325"/>
      <c r="M27" s="321"/>
    </row>
    <row r="28" spans="1:13" ht="23.25" customHeight="1">
      <c r="A28" s="334"/>
      <c r="B28" s="307"/>
      <c r="C28" s="308"/>
      <c r="D28" s="280"/>
      <c r="E28" s="167" t="s">
        <v>54</v>
      </c>
      <c r="F28" s="120">
        <v>0</v>
      </c>
      <c r="G28" s="168">
        <v>0</v>
      </c>
      <c r="H28" s="168">
        <v>0</v>
      </c>
      <c r="I28" s="321"/>
      <c r="J28" s="322"/>
      <c r="K28" s="322"/>
      <c r="L28" s="325"/>
      <c r="M28" s="321"/>
    </row>
    <row r="29" spans="1:13" ht="22.5" customHeight="1">
      <c r="A29" s="334"/>
      <c r="B29" s="307"/>
      <c r="C29" s="308"/>
      <c r="D29" s="280"/>
      <c r="E29" s="167" t="s">
        <v>55</v>
      </c>
      <c r="F29" s="120">
        <v>0</v>
      </c>
      <c r="G29" s="168">
        <v>0</v>
      </c>
      <c r="H29" s="168">
        <v>0</v>
      </c>
      <c r="I29" s="288"/>
      <c r="J29" s="290"/>
      <c r="K29" s="290"/>
      <c r="L29" s="292"/>
      <c r="M29" s="288"/>
    </row>
    <row r="30" spans="1:13" s="78" customFormat="1" ht="23.25" customHeight="1">
      <c r="A30" s="334"/>
      <c r="B30" s="307"/>
      <c r="C30" s="308"/>
      <c r="D30" s="280"/>
      <c r="E30" s="108" t="s">
        <v>31</v>
      </c>
      <c r="F30" s="121">
        <v>850</v>
      </c>
      <c r="G30" s="111">
        <v>850</v>
      </c>
      <c r="H30" s="111">
        <f>G30/F30*100</f>
        <v>100</v>
      </c>
      <c r="I30" s="287" t="s">
        <v>142</v>
      </c>
      <c r="J30" s="289">
        <v>1</v>
      </c>
      <c r="K30" s="289">
        <v>1</v>
      </c>
      <c r="L30" s="291">
        <f>K30/J30*100</f>
        <v>100</v>
      </c>
      <c r="M30" s="287" t="s">
        <v>158</v>
      </c>
    </row>
    <row r="31" spans="1:13" ht="23.25" customHeight="1">
      <c r="A31" s="334"/>
      <c r="B31" s="307"/>
      <c r="C31" s="308"/>
      <c r="D31" s="280"/>
      <c r="E31" s="167" t="s">
        <v>54</v>
      </c>
      <c r="F31" s="120">
        <v>1600</v>
      </c>
      <c r="G31" s="168">
        <v>1600</v>
      </c>
      <c r="H31" s="111">
        <f>G31/F31*100</f>
        <v>100</v>
      </c>
      <c r="I31" s="321"/>
      <c r="J31" s="322"/>
      <c r="K31" s="322"/>
      <c r="L31" s="325"/>
      <c r="M31" s="321"/>
    </row>
    <row r="32" spans="1:13" ht="99" customHeight="1">
      <c r="A32" s="334"/>
      <c r="B32" s="307"/>
      <c r="C32" s="308"/>
      <c r="D32" s="280"/>
      <c r="E32" s="167" t="s">
        <v>55</v>
      </c>
      <c r="F32" s="120">
        <v>0</v>
      </c>
      <c r="G32" s="168">
        <v>0</v>
      </c>
      <c r="H32" s="111"/>
      <c r="I32" s="288"/>
      <c r="J32" s="290"/>
      <c r="K32" s="290"/>
      <c r="L32" s="292"/>
      <c r="M32" s="321"/>
    </row>
    <row r="33" spans="1:13" ht="23.25" customHeight="1">
      <c r="A33" s="334"/>
      <c r="B33" s="307"/>
      <c r="C33" s="308"/>
      <c r="D33" s="280"/>
      <c r="E33" s="167" t="s">
        <v>31</v>
      </c>
      <c r="F33" s="120">
        <v>1468</v>
      </c>
      <c r="G33" s="168">
        <v>1468</v>
      </c>
      <c r="H33" s="168">
        <f>G33/F33*100</f>
        <v>100</v>
      </c>
      <c r="I33" s="287" t="s">
        <v>166</v>
      </c>
      <c r="J33" s="289">
        <v>1</v>
      </c>
      <c r="K33" s="289">
        <v>1</v>
      </c>
      <c r="L33" s="291">
        <f>K33/J33*100</f>
        <v>100</v>
      </c>
      <c r="M33" s="287" t="s">
        <v>159</v>
      </c>
    </row>
    <row r="34" spans="1:13" ht="23.25" customHeight="1">
      <c r="A34" s="334"/>
      <c r="B34" s="307"/>
      <c r="C34" s="308"/>
      <c r="D34" s="280"/>
      <c r="E34" s="167" t="s">
        <v>54</v>
      </c>
      <c r="F34" s="120">
        <v>0</v>
      </c>
      <c r="G34" s="168">
        <v>0</v>
      </c>
      <c r="H34" s="168"/>
      <c r="I34" s="321"/>
      <c r="J34" s="322"/>
      <c r="K34" s="322"/>
      <c r="L34" s="325"/>
      <c r="M34" s="321"/>
    </row>
    <row r="35" spans="1:13" ht="84.75" customHeight="1">
      <c r="A35" s="335"/>
      <c r="B35" s="309"/>
      <c r="C35" s="310"/>
      <c r="D35" s="281"/>
      <c r="E35" s="167" t="s">
        <v>55</v>
      </c>
      <c r="F35" s="120">
        <v>0</v>
      </c>
      <c r="G35" s="168">
        <v>0</v>
      </c>
      <c r="H35" s="184"/>
      <c r="I35" s="288"/>
      <c r="J35" s="290"/>
      <c r="K35" s="290"/>
      <c r="L35" s="292"/>
      <c r="M35" s="288"/>
    </row>
    <row r="36" spans="1:13" ht="19.5" customHeight="1">
      <c r="A36" s="333" t="s">
        <v>30</v>
      </c>
      <c r="B36" s="305" t="s">
        <v>173</v>
      </c>
      <c r="C36" s="306"/>
      <c r="D36" s="279" t="s">
        <v>154</v>
      </c>
      <c r="E36" s="180" t="s">
        <v>16</v>
      </c>
      <c r="F36" s="199">
        <f>F38+F39+F40</f>
        <v>1417.1</v>
      </c>
      <c r="G36" s="199">
        <f>G38+G39+G40</f>
        <v>895.7</v>
      </c>
      <c r="H36" s="200">
        <f>G36/F36*100</f>
        <v>63.20654858513867</v>
      </c>
      <c r="I36" s="287" t="s">
        <v>174</v>
      </c>
      <c r="J36" s="289">
        <v>3</v>
      </c>
      <c r="K36" s="289">
        <v>3</v>
      </c>
      <c r="L36" s="291">
        <f>K36/J36*100</f>
        <v>100</v>
      </c>
      <c r="M36" s="287" t="s">
        <v>183</v>
      </c>
    </row>
    <row r="37" spans="1:13" ht="18" customHeight="1">
      <c r="A37" s="334"/>
      <c r="B37" s="307"/>
      <c r="C37" s="308"/>
      <c r="D37" s="280"/>
      <c r="E37" s="181" t="s">
        <v>17</v>
      </c>
      <c r="F37" s="201"/>
      <c r="G37" s="201"/>
      <c r="H37" s="202"/>
      <c r="I37" s="321"/>
      <c r="J37" s="322"/>
      <c r="K37" s="322"/>
      <c r="L37" s="325"/>
      <c r="M37" s="321"/>
    </row>
    <row r="38" spans="1:13" ht="20.25" customHeight="1">
      <c r="A38" s="334"/>
      <c r="B38" s="307"/>
      <c r="C38" s="308"/>
      <c r="D38" s="280"/>
      <c r="E38" s="176" t="s">
        <v>18</v>
      </c>
      <c r="F38" s="203">
        <v>1417.1</v>
      </c>
      <c r="G38" s="203">
        <v>895.7</v>
      </c>
      <c r="H38" s="201">
        <f>G38/F38*100</f>
        <v>63.20654858513867</v>
      </c>
      <c r="I38" s="321"/>
      <c r="J38" s="322"/>
      <c r="K38" s="322"/>
      <c r="L38" s="325"/>
      <c r="M38" s="321"/>
    </row>
    <row r="39" spans="1:13" ht="21.75" customHeight="1">
      <c r="A39" s="334"/>
      <c r="B39" s="307"/>
      <c r="C39" s="308"/>
      <c r="D39" s="280"/>
      <c r="E39" s="176" t="s">
        <v>19</v>
      </c>
      <c r="F39" s="204">
        <v>0</v>
      </c>
      <c r="G39" s="204">
        <v>0</v>
      </c>
      <c r="H39" s="178">
        <v>0</v>
      </c>
      <c r="I39" s="321"/>
      <c r="J39" s="322"/>
      <c r="K39" s="322"/>
      <c r="L39" s="325"/>
      <c r="M39" s="321"/>
    </row>
    <row r="40" spans="1:13" ht="33" customHeight="1">
      <c r="A40" s="334"/>
      <c r="B40" s="307"/>
      <c r="C40" s="308"/>
      <c r="D40" s="280"/>
      <c r="E40" s="279" t="s">
        <v>20</v>
      </c>
      <c r="F40" s="344">
        <v>0</v>
      </c>
      <c r="G40" s="344">
        <v>0</v>
      </c>
      <c r="H40" s="291">
        <v>0</v>
      </c>
      <c r="I40" s="288"/>
      <c r="J40" s="290"/>
      <c r="K40" s="290"/>
      <c r="L40" s="292"/>
      <c r="M40" s="321"/>
    </row>
    <row r="41" spans="1:13" ht="209.25" customHeight="1">
      <c r="A41" s="335"/>
      <c r="B41" s="309"/>
      <c r="C41" s="310"/>
      <c r="D41" s="281"/>
      <c r="E41" s="281"/>
      <c r="F41" s="345"/>
      <c r="G41" s="345"/>
      <c r="H41" s="292"/>
      <c r="I41" s="205" t="s">
        <v>188</v>
      </c>
      <c r="J41" s="206">
        <v>14</v>
      </c>
      <c r="K41" s="179">
        <v>14</v>
      </c>
      <c r="L41" s="111">
        <v>100</v>
      </c>
      <c r="M41" s="182"/>
    </row>
    <row r="42" spans="1:13" ht="15" customHeight="1">
      <c r="A42" s="276"/>
      <c r="B42" s="305" t="s">
        <v>52</v>
      </c>
      <c r="C42" s="306"/>
      <c r="D42" s="276"/>
      <c r="E42" s="115" t="s">
        <v>16</v>
      </c>
      <c r="F42" s="41">
        <f>F18</f>
        <v>16098.4</v>
      </c>
      <c r="G42" s="41">
        <f>G18</f>
        <v>15577</v>
      </c>
      <c r="H42" s="44">
        <f>G42/F42*100</f>
        <v>96.76116881180738</v>
      </c>
      <c r="I42" s="277"/>
      <c r="J42" s="277"/>
      <c r="K42" s="277"/>
      <c r="L42" s="277"/>
      <c r="M42" s="326"/>
    </row>
    <row r="43" spans="1:13" ht="15">
      <c r="A43" s="277"/>
      <c r="B43" s="307"/>
      <c r="C43" s="308"/>
      <c r="D43" s="277"/>
      <c r="E43" s="115" t="s">
        <v>17</v>
      </c>
      <c r="F43" s="41"/>
      <c r="G43" s="67"/>
      <c r="H43" s="44"/>
      <c r="I43" s="277"/>
      <c r="J43" s="277"/>
      <c r="K43" s="277"/>
      <c r="L43" s="277"/>
      <c r="M43" s="327"/>
    </row>
    <row r="44" spans="1:13" ht="15">
      <c r="A44" s="277"/>
      <c r="B44" s="307"/>
      <c r="C44" s="308"/>
      <c r="D44" s="277"/>
      <c r="E44" s="115" t="s">
        <v>31</v>
      </c>
      <c r="F44" s="41">
        <f>F19</f>
        <v>14498.4</v>
      </c>
      <c r="G44" s="41">
        <f>G19</f>
        <v>13977</v>
      </c>
      <c r="H44" s="44">
        <f>G44/F44*100</f>
        <v>96.40374110246648</v>
      </c>
      <c r="I44" s="277"/>
      <c r="J44" s="277"/>
      <c r="K44" s="277"/>
      <c r="L44" s="277"/>
      <c r="M44" s="327"/>
    </row>
    <row r="45" spans="1:13" ht="15">
      <c r="A45" s="277"/>
      <c r="B45" s="307"/>
      <c r="C45" s="308"/>
      <c r="D45" s="277"/>
      <c r="E45" s="116" t="s">
        <v>54</v>
      </c>
      <c r="F45" s="41">
        <f>F20</f>
        <v>1600</v>
      </c>
      <c r="G45" s="41">
        <v>1600</v>
      </c>
      <c r="H45" s="44">
        <f>G45/F45*100</f>
        <v>100</v>
      </c>
      <c r="I45" s="277"/>
      <c r="J45" s="277"/>
      <c r="K45" s="277"/>
      <c r="L45" s="277"/>
      <c r="M45" s="327"/>
    </row>
    <row r="46" spans="1:13" ht="15">
      <c r="A46" s="278"/>
      <c r="B46" s="309"/>
      <c r="C46" s="310"/>
      <c r="D46" s="278"/>
      <c r="E46" s="115" t="s">
        <v>55</v>
      </c>
      <c r="F46" s="41">
        <f>F21</f>
        <v>0</v>
      </c>
      <c r="G46" s="41">
        <f>G21</f>
        <v>0</v>
      </c>
      <c r="H46" s="44">
        <v>0</v>
      </c>
      <c r="I46" s="278"/>
      <c r="J46" s="278"/>
      <c r="K46" s="278"/>
      <c r="L46" s="278"/>
      <c r="M46" s="328"/>
    </row>
    <row r="49" ht="15">
      <c r="H49" s="43"/>
    </row>
  </sheetData>
  <sheetProtection/>
  <mergeCells count="67">
    <mergeCell ref="H4:H5"/>
    <mergeCell ref="F40:F41"/>
    <mergeCell ref="G40:G41"/>
    <mergeCell ref="H40:H41"/>
    <mergeCell ref="D36:D41"/>
    <mergeCell ref="M4:M5"/>
    <mergeCell ref="I4:L4"/>
    <mergeCell ref="L36:L40"/>
    <mergeCell ref="D22:D24"/>
    <mergeCell ref="E40:E41"/>
    <mergeCell ref="B6:C6"/>
    <mergeCell ref="A36:A41"/>
    <mergeCell ref="B36:C41"/>
    <mergeCell ref="A1:M1"/>
    <mergeCell ref="A2:M2"/>
    <mergeCell ref="A4:A5"/>
    <mergeCell ref="B4:C5"/>
    <mergeCell ref="D4:D5"/>
    <mergeCell ref="E4:E5"/>
    <mergeCell ref="F4:G4"/>
    <mergeCell ref="L30:L32"/>
    <mergeCell ref="A22:A24"/>
    <mergeCell ref="B22:C24"/>
    <mergeCell ref="B42:C46"/>
    <mergeCell ref="D42:D46"/>
    <mergeCell ref="L22:L24"/>
    <mergeCell ref="J42:J46"/>
    <mergeCell ref="K42:K46"/>
    <mergeCell ref="J33:J35"/>
    <mergeCell ref="K36:K40"/>
    <mergeCell ref="A42:A46"/>
    <mergeCell ref="B25:C35"/>
    <mergeCell ref="A25:A35"/>
    <mergeCell ref="D25:D35"/>
    <mergeCell ref="J30:J32"/>
    <mergeCell ref="I42:I46"/>
    <mergeCell ref="K30:K32"/>
    <mergeCell ref="M25:M29"/>
    <mergeCell ref="M33:M35"/>
    <mergeCell ref="I22:I24"/>
    <mergeCell ref="K33:K35"/>
    <mergeCell ref="I33:I35"/>
    <mergeCell ref="J22:J24"/>
    <mergeCell ref="J25:J29"/>
    <mergeCell ref="I25:I29"/>
    <mergeCell ref="K25:K29"/>
    <mergeCell ref="L33:L35"/>
    <mergeCell ref="M42:M46"/>
    <mergeCell ref="M36:M40"/>
    <mergeCell ref="L42:L46"/>
    <mergeCell ref="K22:K24"/>
    <mergeCell ref="I30:I32"/>
    <mergeCell ref="I36:I40"/>
    <mergeCell ref="J36:J40"/>
    <mergeCell ref="M30:M32"/>
    <mergeCell ref="L25:L29"/>
    <mergeCell ref="M22:M24"/>
    <mergeCell ref="M7:M21"/>
    <mergeCell ref="A18:A21"/>
    <mergeCell ref="B18:C21"/>
    <mergeCell ref="D18:D21"/>
    <mergeCell ref="I18:I21"/>
    <mergeCell ref="J18:J21"/>
    <mergeCell ref="A7:A17"/>
    <mergeCell ref="B7:H17"/>
    <mergeCell ref="L18:L21"/>
    <mergeCell ref="K18:K21"/>
  </mergeCells>
  <printOptions/>
  <pageMargins left="0.4330708661417323" right="0.35433070866141736" top="0.31496062992125984" bottom="0.275590551181102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view="pageBreakPreview" zoomScale="80" zoomScaleNormal="68" zoomScaleSheetLayoutView="80" workbookViewId="0" topLeftCell="A1">
      <selection activeCell="H29" sqref="H29"/>
    </sheetView>
  </sheetViews>
  <sheetFormatPr defaultColWidth="9.140625" defaultRowHeight="15"/>
  <cols>
    <col min="1" max="1" width="6.421875" style="6" customWidth="1"/>
    <col min="2" max="2" width="3.421875" style="6" customWidth="1"/>
    <col min="3" max="3" width="24.00390625" style="6" customWidth="1"/>
    <col min="4" max="4" width="12.8515625" style="65" customWidth="1"/>
    <col min="5" max="5" width="13.28125" style="6" customWidth="1"/>
    <col min="6" max="6" width="15.57421875" style="6" customWidth="1"/>
    <col min="7" max="7" width="11.57421875" style="6" customWidth="1"/>
    <col min="8" max="8" width="10.7109375" style="6" customWidth="1"/>
    <col min="9" max="9" width="21.00390625" style="6" customWidth="1"/>
    <col min="10" max="11" width="9.140625" style="6" customWidth="1"/>
    <col min="12" max="12" width="10.140625" style="6" customWidth="1"/>
    <col min="13" max="13" width="26.140625" style="6" customWidth="1"/>
    <col min="14" max="16384" width="9.140625" style="6" customWidth="1"/>
  </cols>
  <sheetData>
    <row r="1" spans="1:13" ht="15.75">
      <c r="A1" s="75"/>
      <c r="B1" s="75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</row>
    <row r="2" spans="1:13" ht="31.5" customHeight="1">
      <c r="A2" s="347" t="s">
        <v>181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3" ht="15.75" customHeight="1">
      <c r="A3" s="220" t="s">
        <v>29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5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34.5" customHeight="1">
      <c r="A5" s="348" t="s">
        <v>2</v>
      </c>
      <c r="B5" s="350" t="s">
        <v>3</v>
      </c>
      <c r="C5" s="351"/>
      <c r="D5" s="276" t="s">
        <v>4</v>
      </c>
      <c r="E5" s="348" t="s">
        <v>27</v>
      </c>
      <c r="F5" s="354" t="s">
        <v>5</v>
      </c>
      <c r="G5" s="355"/>
      <c r="H5" s="348" t="s">
        <v>6</v>
      </c>
      <c r="I5" s="354" t="s">
        <v>7</v>
      </c>
      <c r="J5" s="356"/>
      <c r="K5" s="356"/>
      <c r="L5" s="355"/>
      <c r="M5" s="348" t="s">
        <v>56</v>
      </c>
    </row>
    <row r="6" spans="1:13" ht="60">
      <c r="A6" s="349"/>
      <c r="B6" s="352"/>
      <c r="C6" s="353"/>
      <c r="D6" s="278"/>
      <c r="E6" s="349"/>
      <c r="F6" s="141" t="s">
        <v>9</v>
      </c>
      <c r="G6" s="141" t="s">
        <v>10</v>
      </c>
      <c r="H6" s="349"/>
      <c r="I6" s="141" t="s">
        <v>11</v>
      </c>
      <c r="J6" s="141" t="s">
        <v>12</v>
      </c>
      <c r="K6" s="141" t="s">
        <v>13</v>
      </c>
      <c r="L6" s="141" t="s">
        <v>14</v>
      </c>
      <c r="M6" s="349"/>
    </row>
    <row r="7" spans="1:13" ht="15">
      <c r="A7" s="141">
        <v>1</v>
      </c>
      <c r="B7" s="354">
        <v>2</v>
      </c>
      <c r="C7" s="355"/>
      <c r="D7" s="136">
        <v>3</v>
      </c>
      <c r="E7" s="141">
        <v>4</v>
      </c>
      <c r="F7" s="141">
        <v>5</v>
      </c>
      <c r="G7" s="141">
        <v>6</v>
      </c>
      <c r="H7" s="141">
        <v>7</v>
      </c>
      <c r="I7" s="141">
        <v>8</v>
      </c>
      <c r="J7" s="141">
        <v>9</v>
      </c>
      <c r="K7" s="141">
        <v>10</v>
      </c>
      <c r="L7" s="141">
        <v>11</v>
      </c>
      <c r="M7" s="141">
        <v>12</v>
      </c>
    </row>
    <row r="8" spans="1:13" ht="205.5" customHeight="1">
      <c r="A8" s="141"/>
      <c r="B8" s="357" t="s">
        <v>58</v>
      </c>
      <c r="C8" s="358"/>
      <c r="D8" s="358"/>
      <c r="E8" s="358"/>
      <c r="F8" s="358"/>
      <c r="G8" s="358"/>
      <c r="H8" s="359"/>
      <c r="I8" s="30" t="s">
        <v>144</v>
      </c>
      <c r="J8" s="17">
        <v>100</v>
      </c>
      <c r="K8" s="81">
        <v>100</v>
      </c>
      <c r="L8" s="2">
        <f>K8/J8*100</f>
        <v>100</v>
      </c>
      <c r="M8" s="348" t="s">
        <v>59</v>
      </c>
    </row>
    <row r="9" spans="1:13" ht="15" customHeight="1">
      <c r="A9" s="364" t="s">
        <v>60</v>
      </c>
      <c r="B9" s="367" t="s">
        <v>107</v>
      </c>
      <c r="C9" s="368"/>
      <c r="D9" s="373" t="s">
        <v>160</v>
      </c>
      <c r="E9" s="9" t="s">
        <v>16</v>
      </c>
      <c r="F9" s="19">
        <f>F11</f>
        <v>5530.2</v>
      </c>
      <c r="G9" s="13">
        <f>G11</f>
        <v>5121.7</v>
      </c>
      <c r="H9" s="20">
        <f>G9/F9*100</f>
        <v>92.61328704205997</v>
      </c>
      <c r="I9" s="375" t="s">
        <v>108</v>
      </c>
      <c r="J9" s="378">
        <v>1</v>
      </c>
      <c r="K9" s="381">
        <v>1</v>
      </c>
      <c r="L9" s="361">
        <f>K9/J9*100</f>
        <v>100</v>
      </c>
      <c r="M9" s="360"/>
    </row>
    <row r="10" spans="1:13" ht="15">
      <c r="A10" s="365"/>
      <c r="B10" s="369"/>
      <c r="C10" s="370"/>
      <c r="D10" s="374"/>
      <c r="E10" s="10" t="s">
        <v>17</v>
      </c>
      <c r="F10" s="12"/>
      <c r="G10" s="14"/>
      <c r="H10" s="21"/>
      <c r="I10" s="376"/>
      <c r="J10" s="379"/>
      <c r="K10" s="382"/>
      <c r="L10" s="362"/>
      <c r="M10" s="360"/>
    </row>
    <row r="11" spans="1:13" ht="81.75" customHeight="1">
      <c r="A11" s="366"/>
      <c r="B11" s="371"/>
      <c r="C11" s="372"/>
      <c r="D11" s="331"/>
      <c r="E11" s="11" t="s">
        <v>54</v>
      </c>
      <c r="F11" s="22">
        <f>F12+F13</f>
        <v>5530.2</v>
      </c>
      <c r="G11" s="15">
        <f>G12+G13</f>
        <v>5121.7</v>
      </c>
      <c r="H11" s="23">
        <f>G11/F11*100</f>
        <v>92.61328704205997</v>
      </c>
      <c r="I11" s="377"/>
      <c r="J11" s="380"/>
      <c r="K11" s="383"/>
      <c r="L11" s="363"/>
      <c r="M11" s="349"/>
    </row>
    <row r="12" spans="1:13" ht="408.75" customHeight="1">
      <c r="A12" s="31" t="s">
        <v>15</v>
      </c>
      <c r="B12" s="357" t="s">
        <v>164</v>
      </c>
      <c r="C12" s="359"/>
      <c r="D12" s="135" t="s">
        <v>160</v>
      </c>
      <c r="E12" s="45" t="s">
        <v>54</v>
      </c>
      <c r="F12" s="32">
        <v>5530.2</v>
      </c>
      <c r="G12" s="3">
        <v>5121.7</v>
      </c>
      <c r="H12" s="33">
        <f>G12/F12*100</f>
        <v>92.61328704205997</v>
      </c>
      <c r="I12" s="42" t="s">
        <v>61</v>
      </c>
      <c r="J12" s="18">
        <v>100</v>
      </c>
      <c r="K12" s="81">
        <v>100</v>
      </c>
      <c r="L12" s="8">
        <f>K12/J12*100</f>
        <v>100</v>
      </c>
      <c r="M12" s="137" t="s">
        <v>59</v>
      </c>
    </row>
    <row r="13" spans="1:13" ht="114.75" customHeight="1">
      <c r="A13" s="138" t="s">
        <v>22</v>
      </c>
      <c r="B13" s="357" t="s">
        <v>109</v>
      </c>
      <c r="C13" s="359"/>
      <c r="D13" s="135" t="s">
        <v>160</v>
      </c>
      <c r="E13" s="11" t="s">
        <v>54</v>
      </c>
      <c r="F13" s="34">
        <v>0</v>
      </c>
      <c r="G13" s="23">
        <v>0</v>
      </c>
      <c r="H13" s="35">
        <v>0</v>
      </c>
      <c r="I13" s="42" t="s">
        <v>110</v>
      </c>
      <c r="J13" s="18">
        <v>12</v>
      </c>
      <c r="K13" s="81">
        <v>12</v>
      </c>
      <c r="L13" s="8">
        <f>K13/J13*100</f>
        <v>100</v>
      </c>
      <c r="M13" s="141" t="s">
        <v>59</v>
      </c>
    </row>
    <row r="14" spans="1:13" ht="15" customHeight="1">
      <c r="A14" s="348"/>
      <c r="B14" s="367" t="s">
        <v>52</v>
      </c>
      <c r="C14" s="368"/>
      <c r="D14" s="276"/>
      <c r="E14" s="17" t="s">
        <v>16</v>
      </c>
      <c r="F14" s="3">
        <f>F9</f>
        <v>5530.2</v>
      </c>
      <c r="G14" s="3">
        <f>G9</f>
        <v>5121.7</v>
      </c>
      <c r="H14" s="5">
        <f>G14/F14*100</f>
        <v>92.61328704205997</v>
      </c>
      <c r="I14" s="360"/>
      <c r="J14" s="360"/>
      <c r="K14" s="360"/>
      <c r="L14" s="360"/>
      <c r="M14" s="139"/>
    </row>
    <row r="15" spans="1:13" ht="15">
      <c r="A15" s="360"/>
      <c r="B15" s="369"/>
      <c r="C15" s="370"/>
      <c r="D15" s="277"/>
      <c r="E15" s="17" t="s">
        <v>17</v>
      </c>
      <c r="F15" s="3"/>
      <c r="G15" s="4"/>
      <c r="H15" s="5"/>
      <c r="I15" s="360"/>
      <c r="J15" s="360"/>
      <c r="K15" s="360"/>
      <c r="L15" s="360"/>
      <c r="M15" s="139"/>
    </row>
    <row r="16" spans="1:13" ht="15">
      <c r="A16" s="360"/>
      <c r="B16" s="369"/>
      <c r="C16" s="370"/>
      <c r="D16" s="277"/>
      <c r="E16" s="17" t="s">
        <v>54</v>
      </c>
      <c r="F16" s="3">
        <f>F11</f>
        <v>5530.2</v>
      </c>
      <c r="G16" s="3">
        <f>G11</f>
        <v>5121.7</v>
      </c>
      <c r="H16" s="3">
        <f>H11</f>
        <v>92.61328704205997</v>
      </c>
      <c r="I16" s="360"/>
      <c r="J16" s="360"/>
      <c r="K16" s="360"/>
      <c r="L16" s="360"/>
      <c r="M16" s="139"/>
    </row>
    <row r="17" spans="1:13" ht="15">
      <c r="A17" s="349"/>
      <c r="B17" s="371"/>
      <c r="C17" s="372"/>
      <c r="D17" s="278"/>
      <c r="E17" s="17"/>
      <c r="F17" s="3"/>
      <c r="G17" s="3"/>
      <c r="H17" s="5"/>
      <c r="I17" s="349"/>
      <c r="J17" s="349"/>
      <c r="K17" s="349"/>
      <c r="L17" s="349"/>
      <c r="M17" s="140"/>
    </row>
  </sheetData>
  <sheetProtection/>
  <mergeCells count="29">
    <mergeCell ref="L14:L17"/>
    <mergeCell ref="K9:K11"/>
    <mergeCell ref="B13:C13"/>
    <mergeCell ref="A14:A17"/>
    <mergeCell ref="B14:C17"/>
    <mergeCell ref="D14:D17"/>
    <mergeCell ref="I14:I17"/>
    <mergeCell ref="J14:J17"/>
    <mergeCell ref="K14:K17"/>
    <mergeCell ref="B12:C12"/>
    <mergeCell ref="B7:C7"/>
    <mergeCell ref="B8:H8"/>
    <mergeCell ref="M8:M11"/>
    <mergeCell ref="L9:L11"/>
    <mergeCell ref="A9:A11"/>
    <mergeCell ref="B9:C11"/>
    <mergeCell ref="D9:D11"/>
    <mergeCell ref="I9:I11"/>
    <mergeCell ref="J9:J11"/>
    <mergeCell ref="A2:M2"/>
    <mergeCell ref="A3:M3"/>
    <mergeCell ref="A5:A6"/>
    <mergeCell ref="B5:C6"/>
    <mergeCell ref="D5:D6"/>
    <mergeCell ref="E5:E6"/>
    <mergeCell ref="F5:G5"/>
    <mergeCell ref="H5:H6"/>
    <mergeCell ref="I5:L5"/>
    <mergeCell ref="M5:M6"/>
  </mergeCells>
  <printOptions/>
  <pageMargins left="0.35" right="0.24" top="0.03937007874015748" bottom="0.03937007874015748" header="0.31496062992125984" footer="0.31496062992125984"/>
  <pageSetup fitToHeight="3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view="pageBreakPreview" zoomScale="84" zoomScaleNormal="48" zoomScaleSheetLayoutView="84" zoomScalePageLayoutView="0" workbookViewId="0" topLeftCell="A1">
      <selection activeCell="I7" sqref="I7"/>
    </sheetView>
  </sheetViews>
  <sheetFormatPr defaultColWidth="9.140625" defaultRowHeight="15"/>
  <cols>
    <col min="3" max="3" width="17.421875" style="0" customWidth="1"/>
    <col min="4" max="4" width="12.421875" style="0" customWidth="1"/>
    <col min="5" max="5" width="13.421875" style="0" customWidth="1"/>
    <col min="6" max="6" width="14.8515625" style="0" customWidth="1"/>
    <col min="7" max="7" width="13.00390625" style="0" customWidth="1"/>
    <col min="8" max="8" width="13.28125" style="0" customWidth="1"/>
    <col min="9" max="9" width="36.7109375" style="0" customWidth="1"/>
    <col min="12" max="12" width="13.28125" style="0" customWidth="1"/>
    <col min="13" max="13" width="15.57421875" style="0" customWidth="1"/>
  </cols>
  <sheetData>
    <row r="1" spans="1:13" ht="39" customHeight="1">
      <c r="A1" s="384" t="s">
        <v>189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3" ht="15.75">
      <c r="A2" s="220" t="s">
        <v>29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2" ht="15.75">
      <c r="A3" s="1"/>
      <c r="J3" s="7"/>
      <c r="K3" s="7"/>
      <c r="L3" s="37"/>
    </row>
    <row r="4" spans="1:13" ht="34.5" customHeight="1">
      <c r="A4" s="385" t="s">
        <v>2</v>
      </c>
      <c r="B4" s="387" t="s">
        <v>3</v>
      </c>
      <c r="C4" s="388"/>
      <c r="D4" s="385" t="s">
        <v>4</v>
      </c>
      <c r="E4" s="385" t="s">
        <v>41</v>
      </c>
      <c r="F4" s="387" t="s">
        <v>5</v>
      </c>
      <c r="G4" s="388"/>
      <c r="H4" s="385" t="s">
        <v>6</v>
      </c>
      <c r="I4" s="392" t="s">
        <v>7</v>
      </c>
      <c r="J4" s="392"/>
      <c r="K4" s="392"/>
      <c r="L4" s="392"/>
      <c r="M4" s="385" t="s">
        <v>8</v>
      </c>
    </row>
    <row r="5" spans="1:13" ht="69" customHeight="1">
      <c r="A5" s="386"/>
      <c r="B5" s="389"/>
      <c r="C5" s="390"/>
      <c r="D5" s="386"/>
      <c r="E5" s="386"/>
      <c r="F5" s="84" t="s">
        <v>9</v>
      </c>
      <c r="G5" s="84" t="s">
        <v>10</v>
      </c>
      <c r="H5" s="386"/>
      <c r="I5" s="84" t="s">
        <v>11</v>
      </c>
      <c r="J5" s="82" t="s">
        <v>12</v>
      </c>
      <c r="K5" s="82" t="s">
        <v>13</v>
      </c>
      <c r="L5" s="38" t="s">
        <v>14</v>
      </c>
      <c r="M5" s="386"/>
    </row>
    <row r="6" spans="1:13" ht="15.75">
      <c r="A6" s="84">
        <v>1</v>
      </c>
      <c r="B6" s="392">
        <v>2</v>
      </c>
      <c r="C6" s="392"/>
      <c r="D6" s="84">
        <v>3</v>
      </c>
      <c r="E6" s="84">
        <v>4</v>
      </c>
      <c r="F6" s="84">
        <v>5</v>
      </c>
      <c r="G6" s="84">
        <v>6</v>
      </c>
      <c r="H6" s="84">
        <v>7</v>
      </c>
      <c r="I6" s="84">
        <v>8</v>
      </c>
      <c r="J6" s="82">
        <v>9</v>
      </c>
      <c r="K6" s="82">
        <v>10</v>
      </c>
      <c r="L6" s="38">
        <v>11</v>
      </c>
      <c r="M6" s="84">
        <v>12</v>
      </c>
    </row>
    <row r="7" spans="1:13" ht="202.5" customHeight="1">
      <c r="A7" s="396" t="s">
        <v>99</v>
      </c>
      <c r="B7" s="397"/>
      <c r="C7" s="397"/>
      <c r="D7" s="397"/>
      <c r="E7" s="397"/>
      <c r="F7" s="397"/>
      <c r="G7" s="397"/>
      <c r="H7" s="397"/>
      <c r="I7" s="88" t="s">
        <v>121</v>
      </c>
      <c r="J7" s="82">
        <v>1</v>
      </c>
      <c r="K7" s="82">
        <v>1</v>
      </c>
      <c r="L7" s="52">
        <v>100</v>
      </c>
      <c r="M7" s="83" t="s">
        <v>35</v>
      </c>
    </row>
    <row r="8" spans="1:13" ht="185.25" customHeight="1">
      <c r="A8" s="385" t="s">
        <v>60</v>
      </c>
      <c r="B8" s="408" t="s">
        <v>106</v>
      </c>
      <c r="C8" s="409"/>
      <c r="D8" s="385" t="s">
        <v>160</v>
      </c>
      <c r="E8" s="53" t="s">
        <v>16</v>
      </c>
      <c r="F8" s="54">
        <f>F10+F11</f>
        <v>27782.100000000002</v>
      </c>
      <c r="G8" s="54">
        <f>G10+G11</f>
        <v>27201.4</v>
      </c>
      <c r="H8" s="55">
        <f>G8/F8*100</f>
        <v>97.90980523430554</v>
      </c>
      <c r="I8" s="86" t="s">
        <v>100</v>
      </c>
      <c r="J8" s="85">
        <v>10</v>
      </c>
      <c r="K8" s="85">
        <v>10</v>
      </c>
      <c r="L8" s="52">
        <v>100</v>
      </c>
      <c r="M8" s="83" t="s">
        <v>35</v>
      </c>
    </row>
    <row r="9" spans="1:13" ht="15.75">
      <c r="A9" s="391"/>
      <c r="B9" s="410"/>
      <c r="C9" s="411"/>
      <c r="D9" s="391"/>
      <c r="E9" s="53" t="s">
        <v>17</v>
      </c>
      <c r="F9" s="56"/>
      <c r="G9" s="56"/>
      <c r="H9" s="57"/>
      <c r="I9" s="86"/>
      <c r="J9" s="85"/>
      <c r="K9" s="85"/>
      <c r="L9" s="51"/>
      <c r="M9" s="83"/>
    </row>
    <row r="10" spans="1:13" ht="15.75">
      <c r="A10" s="391"/>
      <c r="B10" s="410"/>
      <c r="C10" s="411"/>
      <c r="D10" s="391"/>
      <c r="E10" s="53" t="s">
        <v>31</v>
      </c>
      <c r="F10" s="58">
        <f>F14+F17</f>
        <v>24012.9</v>
      </c>
      <c r="G10" s="58">
        <f>G14+G17</f>
        <v>23886.600000000002</v>
      </c>
      <c r="H10" s="57">
        <f>G10/F10*100</f>
        <v>99.47403270741977</v>
      </c>
      <c r="I10" s="86"/>
      <c r="J10" s="85"/>
      <c r="K10" s="85"/>
      <c r="L10" s="51"/>
      <c r="M10" s="83"/>
    </row>
    <row r="11" spans="1:13" ht="44.25" customHeight="1">
      <c r="A11" s="386"/>
      <c r="B11" s="412"/>
      <c r="C11" s="413"/>
      <c r="D11" s="386"/>
      <c r="E11" s="53" t="s">
        <v>54</v>
      </c>
      <c r="F11" s="58">
        <f>F20</f>
        <v>3769.2</v>
      </c>
      <c r="G11" s="58">
        <f>G20</f>
        <v>3314.8</v>
      </c>
      <c r="H11" s="57">
        <f>G11/F11*100</f>
        <v>87.9443913827868</v>
      </c>
      <c r="I11" s="86"/>
      <c r="J11" s="85"/>
      <c r="K11" s="85"/>
      <c r="L11" s="51"/>
      <c r="M11" s="83"/>
    </row>
    <row r="12" spans="1:13" ht="15.75" customHeight="1">
      <c r="A12" s="398" t="s">
        <v>15</v>
      </c>
      <c r="B12" s="399" t="s">
        <v>101</v>
      </c>
      <c r="C12" s="400"/>
      <c r="D12" s="385" t="s">
        <v>160</v>
      </c>
      <c r="E12" s="88" t="s">
        <v>16</v>
      </c>
      <c r="F12" s="59">
        <f>F14</f>
        <v>23563.7</v>
      </c>
      <c r="G12" s="59">
        <f>G14</f>
        <v>23441.2</v>
      </c>
      <c r="H12" s="60">
        <f>H14</f>
        <v>99.48013257680245</v>
      </c>
      <c r="I12" s="405" t="s">
        <v>102</v>
      </c>
      <c r="J12" s="232">
        <v>21</v>
      </c>
      <c r="K12" s="232">
        <v>19</v>
      </c>
      <c r="L12" s="393">
        <v>95.23809523809523</v>
      </c>
      <c r="M12" s="420" t="s">
        <v>35</v>
      </c>
    </row>
    <row r="13" spans="1:13" ht="15.75">
      <c r="A13" s="398"/>
      <c r="B13" s="401"/>
      <c r="C13" s="402"/>
      <c r="D13" s="391"/>
      <c r="E13" s="88" t="s">
        <v>17</v>
      </c>
      <c r="F13" s="60"/>
      <c r="G13" s="61"/>
      <c r="H13" s="62"/>
      <c r="I13" s="406"/>
      <c r="J13" s="235"/>
      <c r="K13" s="235"/>
      <c r="L13" s="394"/>
      <c r="M13" s="420"/>
    </row>
    <row r="14" spans="1:13" ht="35.25" customHeight="1">
      <c r="A14" s="398"/>
      <c r="B14" s="403"/>
      <c r="C14" s="404"/>
      <c r="D14" s="386"/>
      <c r="E14" s="88" t="s">
        <v>18</v>
      </c>
      <c r="F14" s="59">
        <v>23563.7</v>
      </c>
      <c r="G14" s="63">
        <v>23441.2</v>
      </c>
      <c r="H14" s="64">
        <f>G14/F14*100</f>
        <v>99.48013257680245</v>
      </c>
      <c r="I14" s="407"/>
      <c r="J14" s="233"/>
      <c r="K14" s="233"/>
      <c r="L14" s="395"/>
      <c r="M14" s="348"/>
    </row>
    <row r="15" spans="1:13" ht="15.75" customHeight="1">
      <c r="A15" s="414" t="s">
        <v>22</v>
      </c>
      <c r="B15" s="399" t="s">
        <v>103</v>
      </c>
      <c r="C15" s="400"/>
      <c r="D15" s="385" t="s">
        <v>160</v>
      </c>
      <c r="E15" s="88" t="s">
        <v>16</v>
      </c>
      <c r="F15" s="59">
        <f>F17</f>
        <v>449.2</v>
      </c>
      <c r="G15" s="63">
        <f>G17</f>
        <v>445.4</v>
      </c>
      <c r="H15" s="64">
        <f>G15/F15*100</f>
        <v>99.15405164737311</v>
      </c>
      <c r="I15" s="405" t="s">
        <v>104</v>
      </c>
      <c r="J15" s="232">
        <v>1</v>
      </c>
      <c r="K15" s="232">
        <v>1</v>
      </c>
      <c r="L15" s="417">
        <v>100</v>
      </c>
      <c r="M15" s="420" t="s">
        <v>35</v>
      </c>
    </row>
    <row r="16" spans="1:13" ht="15.75">
      <c r="A16" s="415"/>
      <c r="B16" s="401"/>
      <c r="C16" s="402"/>
      <c r="D16" s="391"/>
      <c r="E16" s="88" t="s">
        <v>17</v>
      </c>
      <c r="F16" s="59"/>
      <c r="G16" s="63"/>
      <c r="H16" s="64"/>
      <c r="I16" s="406"/>
      <c r="J16" s="235"/>
      <c r="K16" s="235"/>
      <c r="L16" s="418"/>
      <c r="M16" s="420"/>
    </row>
    <row r="17" spans="1:13" ht="38.25" customHeight="1">
      <c r="A17" s="416"/>
      <c r="B17" s="403"/>
      <c r="C17" s="404"/>
      <c r="D17" s="386"/>
      <c r="E17" s="88" t="s">
        <v>18</v>
      </c>
      <c r="F17" s="59">
        <v>449.2</v>
      </c>
      <c r="G17" s="63">
        <v>445.4</v>
      </c>
      <c r="H17" s="64">
        <f>G17/F17*100</f>
        <v>99.15405164737311</v>
      </c>
      <c r="I17" s="407"/>
      <c r="J17" s="233"/>
      <c r="K17" s="233"/>
      <c r="L17" s="419"/>
      <c r="M17" s="348"/>
    </row>
    <row r="18" spans="1:13" ht="15.75" customHeight="1">
      <c r="A18" s="414" t="s">
        <v>30</v>
      </c>
      <c r="B18" s="399" t="s">
        <v>161</v>
      </c>
      <c r="C18" s="400"/>
      <c r="D18" s="385" t="s">
        <v>160</v>
      </c>
      <c r="E18" s="88" t="s">
        <v>16</v>
      </c>
      <c r="F18" s="59">
        <f>F20</f>
        <v>3769.2</v>
      </c>
      <c r="G18" s="63">
        <f>G20</f>
        <v>3314.8</v>
      </c>
      <c r="H18" s="61">
        <f>H20</f>
        <v>87.9443913827868</v>
      </c>
      <c r="I18" s="405" t="s">
        <v>105</v>
      </c>
      <c r="J18" s="232">
        <v>1</v>
      </c>
      <c r="K18" s="232">
        <v>1</v>
      </c>
      <c r="L18" s="393">
        <v>100</v>
      </c>
      <c r="M18" s="420" t="s">
        <v>35</v>
      </c>
    </row>
    <row r="19" spans="1:13" ht="15.75">
      <c r="A19" s="415"/>
      <c r="B19" s="401"/>
      <c r="C19" s="402"/>
      <c r="D19" s="391"/>
      <c r="E19" s="87" t="s">
        <v>17</v>
      </c>
      <c r="F19" s="59"/>
      <c r="G19" s="63"/>
      <c r="H19" s="61"/>
      <c r="I19" s="406"/>
      <c r="J19" s="235"/>
      <c r="K19" s="235"/>
      <c r="L19" s="394"/>
      <c r="M19" s="420"/>
    </row>
    <row r="20" spans="1:13" ht="239.25" customHeight="1">
      <c r="A20" s="415"/>
      <c r="B20" s="403"/>
      <c r="C20" s="404"/>
      <c r="D20" s="386"/>
      <c r="E20" s="87" t="s">
        <v>19</v>
      </c>
      <c r="F20" s="59">
        <v>3769.2</v>
      </c>
      <c r="G20" s="63">
        <v>3314.8</v>
      </c>
      <c r="H20" s="61">
        <f>G20/F20*100</f>
        <v>87.9443913827868</v>
      </c>
      <c r="I20" s="407"/>
      <c r="J20" s="233"/>
      <c r="K20" s="233"/>
      <c r="L20" s="395"/>
      <c r="M20" s="348"/>
    </row>
    <row r="21" spans="1:13" ht="15.75" customHeight="1">
      <c r="A21" s="392"/>
      <c r="B21" s="399" t="s">
        <v>52</v>
      </c>
      <c r="C21" s="400"/>
      <c r="D21" s="422"/>
      <c r="E21" s="86" t="s">
        <v>16</v>
      </c>
      <c r="F21" s="59">
        <f>F23+F24</f>
        <v>27782.100000000002</v>
      </c>
      <c r="G21" s="59">
        <f>G23+G24</f>
        <v>27201.4</v>
      </c>
      <c r="H21" s="61">
        <f>G21/F21*100</f>
        <v>97.90980523430554</v>
      </c>
      <c r="I21" s="423"/>
      <c r="J21" s="234"/>
      <c r="K21" s="234"/>
      <c r="L21" s="421"/>
      <c r="M21" s="381"/>
    </row>
    <row r="22" spans="1:13" ht="15.75">
      <c r="A22" s="392"/>
      <c r="B22" s="401"/>
      <c r="C22" s="402"/>
      <c r="D22" s="422"/>
      <c r="E22" s="88" t="s">
        <v>17</v>
      </c>
      <c r="F22" s="59"/>
      <c r="G22" s="63"/>
      <c r="H22" s="61"/>
      <c r="I22" s="423"/>
      <c r="J22" s="234"/>
      <c r="K22" s="234"/>
      <c r="L22" s="421"/>
      <c r="M22" s="382"/>
    </row>
    <row r="23" spans="1:13" ht="15.75">
      <c r="A23" s="392"/>
      <c r="B23" s="401"/>
      <c r="C23" s="402"/>
      <c r="D23" s="422"/>
      <c r="E23" s="88" t="s">
        <v>31</v>
      </c>
      <c r="F23" s="59">
        <f>F17+F14</f>
        <v>24012.9</v>
      </c>
      <c r="G23" s="59">
        <f>G17+G14</f>
        <v>23886.600000000002</v>
      </c>
      <c r="H23" s="61">
        <f>G23/F23*100</f>
        <v>99.47403270741977</v>
      </c>
      <c r="I23" s="423"/>
      <c r="J23" s="234"/>
      <c r="K23" s="234"/>
      <c r="L23" s="421"/>
      <c r="M23" s="382"/>
    </row>
    <row r="24" spans="1:13" ht="15.75">
      <c r="A24" s="392"/>
      <c r="B24" s="403"/>
      <c r="C24" s="404"/>
      <c r="D24" s="422"/>
      <c r="E24" s="89" t="s">
        <v>54</v>
      </c>
      <c r="F24" s="59">
        <f>F20</f>
        <v>3769.2</v>
      </c>
      <c r="G24" s="59">
        <f>G20</f>
        <v>3314.8</v>
      </c>
      <c r="H24" s="61">
        <f>G24/F24*100</f>
        <v>87.9443913827868</v>
      </c>
      <c r="I24" s="423"/>
      <c r="J24" s="234"/>
      <c r="K24" s="234"/>
      <c r="L24" s="421"/>
      <c r="M24" s="383"/>
    </row>
  </sheetData>
  <sheetProtection/>
  <mergeCells count="47">
    <mergeCell ref="L21:L24"/>
    <mergeCell ref="M21:M24"/>
    <mergeCell ref="A21:A24"/>
    <mergeCell ref="B21:C24"/>
    <mergeCell ref="D21:D24"/>
    <mergeCell ref="I21:I24"/>
    <mergeCell ref="J21:J24"/>
    <mergeCell ref="K21:K24"/>
    <mergeCell ref="M12:M14"/>
    <mergeCell ref="A18:A20"/>
    <mergeCell ref="B18:C20"/>
    <mergeCell ref="D18:D20"/>
    <mergeCell ref="I18:I20"/>
    <mergeCell ref="J18:J20"/>
    <mergeCell ref="K18:K20"/>
    <mergeCell ref="L18:L20"/>
    <mergeCell ref="M18:M20"/>
    <mergeCell ref="M15:M17"/>
    <mergeCell ref="A15:A17"/>
    <mergeCell ref="D12:D14"/>
    <mergeCell ref="J15:J17"/>
    <mergeCell ref="K15:K17"/>
    <mergeCell ref="L15:L17"/>
    <mergeCell ref="B15:C17"/>
    <mergeCell ref="D15:D17"/>
    <mergeCell ref="I15:I17"/>
    <mergeCell ref="J12:J14"/>
    <mergeCell ref="K12:K14"/>
    <mergeCell ref="L12:L14"/>
    <mergeCell ref="I4:L4"/>
    <mergeCell ref="A7:H7"/>
    <mergeCell ref="A12:A14"/>
    <mergeCell ref="B12:C14"/>
    <mergeCell ref="I12:I14"/>
    <mergeCell ref="E4:E5"/>
    <mergeCell ref="F4:G4"/>
    <mergeCell ref="B8:C11"/>
    <mergeCell ref="A1:M1"/>
    <mergeCell ref="A2:M2"/>
    <mergeCell ref="A4:A5"/>
    <mergeCell ref="B4:C5"/>
    <mergeCell ref="D4:D5"/>
    <mergeCell ref="D8:D11"/>
    <mergeCell ref="B6:C6"/>
    <mergeCell ref="M4:M5"/>
    <mergeCell ref="H4:H5"/>
    <mergeCell ref="A8:A11"/>
  </mergeCells>
  <printOptions horizontalCentered="1"/>
  <pageMargins left="0.2362204724409449" right="0.2362204724409449" top="0.3937007874015748" bottom="0.2362204724409449" header="0.31496062992125984" footer="0.31496062992125984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Пользователь Windows</cp:lastModifiedBy>
  <cp:lastPrinted>2019-02-27T12:54:22Z</cp:lastPrinted>
  <dcterms:created xsi:type="dcterms:W3CDTF">2014-06-11T06:07:07Z</dcterms:created>
  <dcterms:modified xsi:type="dcterms:W3CDTF">2019-02-28T07:29:29Z</dcterms:modified>
  <cp:category/>
  <cp:version/>
  <cp:contentType/>
  <cp:contentStatus/>
</cp:coreProperties>
</file>