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'Прил.№1'!$9:$10</definedName>
  </definedNames>
  <calcPr fullCalcOnLoad="1"/>
</workbook>
</file>

<file path=xl/sharedStrings.xml><?xml version="1.0" encoding="utf-8"?>
<sst xmlns="http://schemas.openxmlformats.org/spreadsheetml/2006/main" count="97" uniqueCount="92">
  <si>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</si>
  <si>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</si>
  <si>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</si>
  <si>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</si>
  <si>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</si>
  <si>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</si>
  <si>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</si>
  <si>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</si>
  <si>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</si>
  <si>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</si>
  <si>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</si>
  <si>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</si>
  <si>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</si>
  <si>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</si>
  <si>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</si>
  <si>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</si>
  <si>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</si>
  <si>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</si>
  <si>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</si>
  <si>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</si>
  <si>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</si>
  <si>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</si>
  <si>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</si>
  <si>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</si>
  <si>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</si>
  <si>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</si>
  <si>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</si>
  <si>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</si>
  <si>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</si>
  <si>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</si>
  <si>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</si>
  <si>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</si>
  <si>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</si>
  <si>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</si>
  <si>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</si>
  <si>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</si>
  <si>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</si>
  <si>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</si>
  <si>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</si>
  <si>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</si>
  <si>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</si>
  <si>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</si>
  <si>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</si>
  <si>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</si>
  <si>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</si>
  <si>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</si>
  <si>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</si>
  <si>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</si>
  <si>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</si>
  <si>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</si>
  <si>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</si>
  <si>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</si>
  <si>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 xml:space="preserve">  Исполнение                       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</si>
  <si>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</si>
  <si>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</si>
  <si>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</si>
  <si>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</si>
  <si>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</si>
  <si>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</si>
  <si>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</si>
  <si>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</si>
  <si>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</si>
  <si>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</si>
  <si>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 xml:space="preserve">        Отчет об исполнении бюджета муниципального образования город Мурманск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</si>
  <si>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</si>
  <si>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</si>
  <si>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</si>
  <si>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</si>
  <si>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</si>
  <si>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</si>
  <si>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</si>
  <si>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</si>
  <si>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</si>
  <si>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</si>
  <si>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</si>
  <si>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</si>
  <si>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</si>
  <si>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</si>
  <si>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</si>
  <si>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* Показатели отражаются в соответствии с приказом Министерства финансов Российской Федерации от 13.11.2008 № 128н  (ред. от 10.12.2010)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</si>
  <si>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Фактические расходы на заработную плату (тыс.руб.)</t>
  </si>
  <si>
    <t>в 2,6 р.</t>
  </si>
  <si>
    <t>О.В. Умушкина</t>
  </si>
  <si>
    <t xml:space="preserve">  за  9 месяцев  2011 года                </t>
  </si>
  <si>
    <t xml:space="preserve"> за 9 месяцев  2011 года</t>
  </si>
  <si>
    <t>не мун сл</t>
  </si>
  <si>
    <t>отклонения</t>
  </si>
  <si>
    <t>Уточненный план</t>
  </si>
  <si>
    <t>Начальник управления финансов</t>
  </si>
  <si>
    <t xml:space="preserve">администрации города Мурманска </t>
  </si>
  <si>
    <t>администрации города Мурманска</t>
  </si>
  <si>
    <t>от 26.10.2011 № 2022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</si>
</sst>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9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tabSelected="1" workbookViewId="0" topLeftCell="A58">
      <selection activeCell="C4" sqref="C4:E4"/>
    </sheetView>
  </sheetViews>
  <sheetFormatPr defaultColWidth="9.33203125" defaultRowHeight="12.75"/>
  <cols>
    <col min="1" max="1" width="25.83203125" style="3" customWidth="1"/>
    <col min="2" max="2" width="35.66015625" style="3" customWidth="1"/>
    <col min="3" max="3" width="13.16015625" style="7" customWidth="1"/>
    <col min="4" max="4" width="13.83203125" style="7" customWidth="1"/>
    <col min="5" max="5" width="12.83203125" style="7" customWidth="1"/>
    <col min="6" max="16384" width="9.33203125" style="3" customWidth="1"/>
  </cols>
  <sheetData>
    <row r="1" spans="3:5" s="36" customFormat="1" ht="18.75" customHeight="1">
      <c r="C1" s="79" t="s">
        <v>62</v>
      </c>
      <c r="D1" s="79"/>
      <c r="E1" s="79"/>
    </row>
    <row r="2" spans="3:5" s="36" customFormat="1" ht="18.75">
      <c r="C2" s="79" t="s">
        <v>10</v>
      </c>
      <c r="D2" s="79"/>
      <c r="E2" s="79"/>
    </row>
    <row r="3" spans="3:5" s="36" customFormat="1" ht="18.75">
      <c r="C3" s="79" t="s">
        <v>11</v>
      </c>
      <c r="D3" s="79"/>
      <c r="E3" s="79"/>
    </row>
    <row r="4" spans="3:5" s="36" customFormat="1" ht="18.75">
      <c r="C4" s="79" t="s">
        <v>91</v>
      </c>
      <c r="D4" s="79"/>
      <c r="E4" s="79"/>
    </row>
    <row r="5" spans="3:5" s="36" customFormat="1" ht="9" customHeight="1">
      <c r="C5" s="38"/>
      <c r="D5" s="38"/>
      <c r="E5" s="38"/>
    </row>
    <row r="6" spans="1:5" s="36" customFormat="1" ht="45" customHeight="1">
      <c r="A6" s="80" t="s">
        <v>63</v>
      </c>
      <c r="B6" s="81"/>
      <c r="C6" s="81"/>
      <c r="D6" s="81"/>
      <c r="E6" s="81"/>
    </row>
    <row r="7" spans="1:5" s="36" customFormat="1" ht="17.25" customHeight="1">
      <c r="A7" s="80" t="s">
        <v>83</v>
      </c>
      <c r="B7" s="81"/>
      <c r="C7" s="81"/>
      <c r="D7" s="81"/>
      <c r="E7" s="81"/>
    </row>
    <row r="8" spans="2:5" ht="21" customHeight="1">
      <c r="B8" s="24"/>
      <c r="C8" s="24"/>
      <c r="D8" s="24"/>
      <c r="E8" s="9" t="s">
        <v>33</v>
      </c>
    </row>
    <row r="9" spans="1:5" ht="13.5" customHeight="1">
      <c r="A9" s="82" t="s">
        <v>34</v>
      </c>
      <c r="B9" s="84" t="s">
        <v>35</v>
      </c>
      <c r="C9" s="86" t="s">
        <v>87</v>
      </c>
      <c r="D9" s="87" t="s">
        <v>52</v>
      </c>
      <c r="E9" s="89" t="s">
        <v>32</v>
      </c>
    </row>
    <row r="10" spans="1:5" ht="31.5" customHeight="1">
      <c r="A10" s="83"/>
      <c r="B10" s="85"/>
      <c r="C10" s="86"/>
      <c r="D10" s="88"/>
      <c r="E10" s="90"/>
    </row>
    <row r="11" spans="1:15" ht="28.5">
      <c r="A11" s="42" t="s">
        <v>36</v>
      </c>
      <c r="B11" s="51" t="s">
        <v>12</v>
      </c>
      <c r="C11" s="68">
        <f>C12+C18</f>
        <v>4293475.3</v>
      </c>
      <c r="D11" s="68">
        <f>D12+D18</f>
        <v>3288681.8999999994</v>
      </c>
      <c r="E11" s="27">
        <f aca="true" t="shared" si="0" ref="E11:E16">D11/C11*100</f>
        <v>76.59720087361396</v>
      </c>
      <c r="F11" s="52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5">
      <c r="A12" s="47"/>
      <c r="B12" s="54" t="s">
        <v>13</v>
      </c>
      <c r="C12" s="68">
        <f>C13+C14+C15+C16+C17</f>
        <v>3532233.3</v>
      </c>
      <c r="D12" s="68">
        <f>D13+D14+D15+D16+D17</f>
        <v>2704238.8999999994</v>
      </c>
      <c r="E12" s="27">
        <f t="shared" si="0"/>
        <v>76.55889830380116</v>
      </c>
      <c r="F12" s="55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5">
      <c r="A13" s="47" t="s">
        <v>37</v>
      </c>
      <c r="B13" s="67" t="s">
        <v>14</v>
      </c>
      <c r="C13" s="69">
        <v>2980226.8</v>
      </c>
      <c r="D13" s="69">
        <v>2169149.1</v>
      </c>
      <c r="E13" s="28">
        <f t="shared" si="0"/>
        <v>72.78469880211802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5">
      <c r="A14" s="47" t="s">
        <v>38</v>
      </c>
      <c r="B14" s="67" t="s">
        <v>15</v>
      </c>
      <c r="C14" s="69">
        <v>241509.4</v>
      </c>
      <c r="D14" s="69">
        <v>302403.3</v>
      </c>
      <c r="E14" s="28">
        <f t="shared" si="0"/>
        <v>125.21388401445243</v>
      </c>
      <c r="F14" s="52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5">
      <c r="A15" s="47" t="s">
        <v>39</v>
      </c>
      <c r="B15" s="49" t="s">
        <v>16</v>
      </c>
      <c r="C15" s="69">
        <v>212657.1</v>
      </c>
      <c r="D15" s="69">
        <v>154171.8</v>
      </c>
      <c r="E15" s="28">
        <f t="shared" si="0"/>
        <v>72.49783806889117</v>
      </c>
      <c r="F15" s="52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5">
      <c r="A16" s="47" t="s">
        <v>40</v>
      </c>
      <c r="B16" s="49" t="s">
        <v>17</v>
      </c>
      <c r="C16" s="69">
        <v>97840</v>
      </c>
      <c r="D16" s="69">
        <v>76949.4</v>
      </c>
      <c r="E16" s="28">
        <f t="shared" si="0"/>
        <v>78.64820114472609</v>
      </c>
      <c r="F16" s="52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51" customHeight="1">
      <c r="A17" s="47" t="s">
        <v>41</v>
      </c>
      <c r="B17" s="49" t="s">
        <v>18</v>
      </c>
      <c r="C17" s="69"/>
      <c r="D17" s="69">
        <v>1565.3</v>
      </c>
      <c r="E17" s="28"/>
      <c r="F17" s="5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47"/>
      <c r="B18" s="42" t="s">
        <v>19</v>
      </c>
      <c r="C18" s="68">
        <f>C19+C20+C22+C23+C24+C21</f>
        <v>761242</v>
      </c>
      <c r="D18" s="68">
        <f>D19+D20+D22+D23+D24+D21</f>
        <v>584443</v>
      </c>
      <c r="E18" s="27">
        <f aca="true" t="shared" si="1" ref="E18:E24">D18/C18*100</f>
        <v>76.77492834079045</v>
      </c>
      <c r="F18" s="55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61.5" customHeight="1">
      <c r="A19" s="47" t="s">
        <v>42</v>
      </c>
      <c r="B19" s="49" t="s">
        <v>20</v>
      </c>
      <c r="C19" s="69">
        <v>564683</v>
      </c>
      <c r="D19" s="69">
        <v>371347.2</v>
      </c>
      <c r="E19" s="28">
        <f t="shared" si="1"/>
        <v>65.76206473366473</v>
      </c>
      <c r="F19" s="52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33" customHeight="1">
      <c r="A20" s="47" t="s">
        <v>43</v>
      </c>
      <c r="B20" s="49" t="s">
        <v>21</v>
      </c>
      <c r="C20" s="69">
        <v>23210</v>
      </c>
      <c r="D20" s="69">
        <v>7864.4</v>
      </c>
      <c r="E20" s="28">
        <f t="shared" si="1"/>
        <v>33.883670831538126</v>
      </c>
      <c r="F20" s="52"/>
      <c r="G20" s="2"/>
      <c r="H20" s="2"/>
      <c r="I20" s="2"/>
      <c r="J20" s="2"/>
      <c r="K20" s="2"/>
      <c r="L20" s="2"/>
      <c r="M20" s="2"/>
      <c r="N20" s="2"/>
      <c r="O20" s="2"/>
    </row>
    <row r="21" spans="1:15" ht="38.25" customHeight="1">
      <c r="A21" s="47" t="s">
        <v>44</v>
      </c>
      <c r="B21" s="49" t="s">
        <v>22</v>
      </c>
      <c r="C21" s="69">
        <v>5742</v>
      </c>
      <c r="D21" s="69">
        <v>15169.5</v>
      </c>
      <c r="E21" s="25" t="s">
        <v>81</v>
      </c>
      <c r="F21" s="56"/>
      <c r="G21" s="2"/>
      <c r="H21" s="2"/>
      <c r="I21" s="2"/>
      <c r="J21" s="2"/>
      <c r="K21" s="2"/>
      <c r="L21" s="2"/>
      <c r="M21" s="2"/>
      <c r="N21" s="2"/>
      <c r="O21" s="2"/>
    </row>
    <row r="22" spans="1:15" ht="38.25" customHeight="1">
      <c r="A22" s="47" t="s">
        <v>45</v>
      </c>
      <c r="B22" s="49" t="s">
        <v>23</v>
      </c>
      <c r="C22" s="70">
        <v>70000</v>
      </c>
      <c r="D22" s="70">
        <v>113581.4</v>
      </c>
      <c r="E22" s="28">
        <f t="shared" si="1"/>
        <v>162.25914285714285</v>
      </c>
      <c r="F22" s="57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47" t="s">
        <v>46</v>
      </c>
      <c r="B23" s="49" t="s">
        <v>24</v>
      </c>
      <c r="C23" s="69">
        <v>47607</v>
      </c>
      <c r="D23" s="69">
        <v>60145.1</v>
      </c>
      <c r="E23" s="28">
        <f t="shared" si="1"/>
        <v>126.33667317831411</v>
      </c>
      <c r="F23" s="52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47" t="s">
        <v>47</v>
      </c>
      <c r="B24" s="49" t="s">
        <v>25</v>
      </c>
      <c r="C24" s="69">
        <v>50000</v>
      </c>
      <c r="D24" s="69">
        <v>16335.4</v>
      </c>
      <c r="E24" s="28">
        <f t="shared" si="1"/>
        <v>32.6708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9.25" customHeight="1">
      <c r="A25" s="42" t="s">
        <v>48</v>
      </c>
      <c r="B25" s="48" t="s">
        <v>26</v>
      </c>
      <c r="C25" s="68">
        <f>C26+C27+C28+C29</f>
        <v>3979865.0999999996</v>
      </c>
      <c r="D25" s="68">
        <f>D26+D27+D28+D29+D30</f>
        <v>2359015.5</v>
      </c>
      <c r="E25" s="27">
        <f>D25/C25*100</f>
        <v>59.27375528381603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48" customHeight="1">
      <c r="A26" s="47" t="s">
        <v>49</v>
      </c>
      <c r="B26" s="49" t="s">
        <v>27</v>
      </c>
      <c r="C26" s="69">
        <v>90567</v>
      </c>
      <c r="D26" s="69"/>
      <c r="E26" s="28"/>
      <c r="F26" s="56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57.75" customHeight="1">
      <c r="A27" s="47" t="s">
        <v>50</v>
      </c>
      <c r="B27" s="49" t="s">
        <v>28</v>
      </c>
      <c r="C27" s="69">
        <v>1747507.3</v>
      </c>
      <c r="D27" s="69">
        <v>864754.8</v>
      </c>
      <c r="E27" s="28">
        <f>D27/C27*100</f>
        <v>49.48504650023494</v>
      </c>
      <c r="F27" s="56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45.75" customHeight="1">
      <c r="A28" s="47" t="s">
        <v>51</v>
      </c>
      <c r="B28" s="49" t="s">
        <v>29</v>
      </c>
      <c r="C28" s="69">
        <v>2098215</v>
      </c>
      <c r="D28" s="69">
        <v>1453166.3</v>
      </c>
      <c r="E28" s="28">
        <f>D28/C28*100</f>
        <v>69.2572639124208</v>
      </c>
      <c r="F28" s="56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3.25" customHeight="1">
      <c r="A29" s="47" t="s">
        <v>67</v>
      </c>
      <c r="B29" s="49" t="s">
        <v>68</v>
      </c>
      <c r="C29" s="69">
        <v>43575.8</v>
      </c>
      <c r="D29" s="69">
        <v>54373.9</v>
      </c>
      <c r="E29" s="28">
        <f>D29/C29*100</f>
        <v>124.780038461715</v>
      </c>
      <c r="F29" s="56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60" customHeight="1">
      <c r="A30" s="47" t="s">
        <v>72</v>
      </c>
      <c r="B30" s="49" t="s">
        <v>66</v>
      </c>
      <c r="C30" s="69"/>
      <c r="D30" s="69">
        <v>-13279.5</v>
      </c>
      <c r="E30" s="28"/>
      <c r="F30" s="56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7.75" customHeight="1">
      <c r="A31" s="47"/>
      <c r="B31" s="42" t="s">
        <v>30</v>
      </c>
      <c r="C31" s="68">
        <f>C11+C25</f>
        <v>8273340.399999999</v>
      </c>
      <c r="D31" s="68">
        <f>D11+D25</f>
        <v>5647697.399999999</v>
      </c>
      <c r="E31" s="27">
        <f>D31/C31*100</f>
        <v>68.26381034678568</v>
      </c>
      <c r="F31" s="56"/>
      <c r="G31" s="53"/>
      <c r="H31" s="53"/>
      <c r="I31" s="53"/>
      <c r="J31" s="53"/>
      <c r="K31" s="53"/>
      <c r="L31" s="53"/>
      <c r="M31" s="53"/>
      <c r="N31" s="53"/>
      <c r="O31" s="53"/>
    </row>
    <row r="32" spans="1:5" ht="18" customHeight="1">
      <c r="A32" s="32"/>
      <c r="B32" s="26" t="s">
        <v>64</v>
      </c>
      <c r="C32" s="30"/>
      <c r="D32" s="31"/>
      <c r="E32" s="30"/>
    </row>
    <row r="33" spans="1:69" ht="18" customHeight="1">
      <c r="A33" s="29" t="s">
        <v>53</v>
      </c>
      <c r="B33" s="21" t="s">
        <v>7</v>
      </c>
      <c r="C33" s="16">
        <f>670622.9+0.1</f>
        <v>670623</v>
      </c>
      <c r="D33" s="16">
        <v>407155.5</v>
      </c>
      <c r="E33" s="50">
        <f>D33/C33*100</f>
        <v>60.71302356167325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:5" ht="31.5" customHeight="1">
      <c r="A34" s="59" t="s">
        <v>54</v>
      </c>
      <c r="B34" s="21" t="s">
        <v>5</v>
      </c>
      <c r="C34" s="16">
        <v>27087.9</v>
      </c>
      <c r="D34" s="16">
        <v>18004.6</v>
      </c>
      <c r="E34" s="50">
        <f aca="true" t="shared" si="2" ref="E34:E44">D34/C34*100</f>
        <v>66.46731566492787</v>
      </c>
    </row>
    <row r="35" spans="1:5" ht="18" customHeight="1">
      <c r="A35" s="60" t="s">
        <v>55</v>
      </c>
      <c r="B35" s="15" t="s">
        <v>3</v>
      </c>
      <c r="C35" s="16">
        <v>347208.7</v>
      </c>
      <c r="D35" s="16">
        <v>206846.9</v>
      </c>
      <c r="E35" s="50">
        <f t="shared" si="2"/>
        <v>59.57422725870636</v>
      </c>
    </row>
    <row r="36" spans="1:5" ht="18" customHeight="1">
      <c r="A36" s="29" t="s">
        <v>56</v>
      </c>
      <c r="B36" s="32" t="s">
        <v>0</v>
      </c>
      <c r="C36" s="11">
        <v>1620762.7</v>
      </c>
      <c r="D36" s="11">
        <v>710913.6</v>
      </c>
      <c r="E36" s="50">
        <f t="shared" si="2"/>
        <v>43.862904791676165</v>
      </c>
    </row>
    <row r="37" spans="1:5" ht="18.75" customHeight="1">
      <c r="A37" s="60" t="s">
        <v>57</v>
      </c>
      <c r="B37" s="32" t="s">
        <v>4</v>
      </c>
      <c r="C37" s="11">
        <v>38765</v>
      </c>
      <c r="D37" s="11">
        <v>13000</v>
      </c>
      <c r="E37" s="50">
        <f t="shared" si="2"/>
        <v>33.53540564942603</v>
      </c>
    </row>
    <row r="38" spans="1:5" ht="15.75" customHeight="1">
      <c r="A38" s="29" t="s">
        <v>58</v>
      </c>
      <c r="B38" s="32" t="s">
        <v>1</v>
      </c>
      <c r="C38" s="11">
        <v>4317316.3</v>
      </c>
      <c r="D38" s="11">
        <v>2780488</v>
      </c>
      <c r="E38" s="50">
        <f t="shared" si="2"/>
        <v>64.40315711869432</v>
      </c>
    </row>
    <row r="39" spans="1:5" ht="21" customHeight="1">
      <c r="A39" s="59" t="s">
        <v>59</v>
      </c>
      <c r="B39" s="15" t="s">
        <v>75</v>
      </c>
      <c r="C39" s="11">
        <v>126667.9</v>
      </c>
      <c r="D39" s="11">
        <v>85265.7</v>
      </c>
      <c r="E39" s="50">
        <f t="shared" si="2"/>
        <v>67.31437088638874</v>
      </c>
    </row>
    <row r="40" spans="1:5" ht="24.75" customHeight="1">
      <c r="A40" s="60" t="s">
        <v>60</v>
      </c>
      <c r="B40" s="15" t="s">
        <v>76</v>
      </c>
      <c r="C40" s="10">
        <v>939306</v>
      </c>
      <c r="D40" s="10">
        <v>573364.8</v>
      </c>
      <c r="E40" s="50">
        <f t="shared" si="2"/>
        <v>61.0413219973044</v>
      </c>
    </row>
    <row r="41" spans="1:5" ht="17.25" customHeight="1">
      <c r="A41" s="29" t="s">
        <v>61</v>
      </c>
      <c r="B41" s="32" t="s">
        <v>2</v>
      </c>
      <c r="C41" s="11">
        <v>479846.6</v>
      </c>
      <c r="D41" s="11">
        <v>291524.8</v>
      </c>
      <c r="E41" s="50">
        <f t="shared" si="2"/>
        <v>60.753749219021245</v>
      </c>
    </row>
    <row r="42" spans="1:5" ht="24" customHeight="1">
      <c r="A42" s="29" t="s">
        <v>73</v>
      </c>
      <c r="B42" s="15" t="s">
        <v>78</v>
      </c>
      <c r="C42" s="58">
        <v>30293.4</v>
      </c>
      <c r="D42" s="58">
        <v>14390.4</v>
      </c>
      <c r="E42" s="50">
        <f t="shared" si="2"/>
        <v>47.50341658579096</v>
      </c>
    </row>
    <row r="43" spans="1:5" ht="30" customHeight="1">
      <c r="A43" s="29" t="s">
        <v>74</v>
      </c>
      <c r="B43" s="15" t="s">
        <v>77</v>
      </c>
      <c r="C43" s="58">
        <v>59564.3</v>
      </c>
      <c r="D43" s="58">
        <v>12773.3</v>
      </c>
      <c r="E43" s="50">
        <f t="shared" si="2"/>
        <v>21.44455655484913</v>
      </c>
    </row>
    <row r="44" spans="1:5" ht="17.25" customHeight="1">
      <c r="A44" s="33"/>
      <c r="B44" s="34" t="s">
        <v>31</v>
      </c>
      <c r="C44" s="14">
        <f>ROUND(SUM(C33:C43),1)</f>
        <v>8657441.8</v>
      </c>
      <c r="D44" s="14">
        <f>ROUND(SUM(D33:D43),1)</f>
        <v>5113727.6</v>
      </c>
      <c r="E44" s="62">
        <f t="shared" si="2"/>
        <v>59.06742104809759</v>
      </c>
    </row>
    <row r="45" spans="1:5" ht="45" customHeight="1">
      <c r="A45" s="33"/>
      <c r="B45" s="4" t="s">
        <v>6</v>
      </c>
      <c r="C45" s="5">
        <v>-384101.4</v>
      </c>
      <c r="D45" s="5">
        <v>533969.8</v>
      </c>
      <c r="E45" s="35"/>
    </row>
    <row r="46" spans="2:3" ht="15">
      <c r="B46" s="2"/>
      <c r="C46" s="6"/>
    </row>
    <row r="47" spans="1:5" ht="62.25" customHeight="1" hidden="1">
      <c r="A47" s="73" t="s">
        <v>79</v>
      </c>
      <c r="B47" s="74"/>
      <c r="C47" s="74"/>
      <c r="D47" s="74"/>
      <c r="E47" s="74"/>
    </row>
    <row r="48" spans="1:5" ht="27" customHeight="1">
      <c r="A48" s="40"/>
      <c r="B48" s="1"/>
      <c r="C48" s="61"/>
      <c r="D48" s="61"/>
      <c r="E48" s="41"/>
    </row>
    <row r="49" spans="1:5" ht="15">
      <c r="A49" s="77"/>
      <c r="B49" s="78"/>
      <c r="C49" s="78"/>
      <c r="D49" s="78"/>
      <c r="E49" s="78"/>
    </row>
    <row r="50" spans="2:3" ht="9.75" customHeight="1">
      <c r="B50" s="2"/>
      <c r="C50" s="6"/>
    </row>
    <row r="51" spans="1:3" s="43" customFormat="1" ht="18.75">
      <c r="A51" s="75" t="s">
        <v>88</v>
      </c>
      <c r="B51" s="75"/>
      <c r="C51" s="44"/>
    </row>
    <row r="52" spans="1:5" ht="18.75">
      <c r="A52" s="72" t="s">
        <v>89</v>
      </c>
      <c r="B52" s="2"/>
      <c r="C52" s="6"/>
      <c r="D52" s="76" t="s">
        <v>82</v>
      </c>
      <c r="E52" s="76"/>
    </row>
    <row r="53" spans="1:3" ht="18.75">
      <c r="A53" s="36"/>
      <c r="B53" s="2"/>
      <c r="C53" s="6"/>
    </row>
    <row r="54" spans="2:3" ht="15">
      <c r="B54" s="2"/>
      <c r="C54" s="6"/>
    </row>
    <row r="55" spans="2:3" ht="15">
      <c r="B55" s="2"/>
      <c r="C55" s="6"/>
    </row>
    <row r="56" spans="2:3" ht="15">
      <c r="B56" s="2"/>
      <c r="C56" s="6"/>
    </row>
    <row r="57" spans="2:3" ht="15">
      <c r="B57" s="2"/>
      <c r="C57" s="6"/>
    </row>
    <row r="58" spans="2:3" ht="15">
      <c r="B58" s="2"/>
      <c r="C58" s="6"/>
    </row>
  </sheetData>
  <mergeCells count="15">
    <mergeCell ref="A6:E6"/>
    <mergeCell ref="A7:E7"/>
    <mergeCell ref="A9:A10"/>
    <mergeCell ref="B9:B10"/>
    <mergeCell ref="C9:C10"/>
    <mergeCell ref="D9:D10"/>
    <mergeCell ref="E9:E10"/>
    <mergeCell ref="C1:E1"/>
    <mergeCell ref="C2:E2"/>
    <mergeCell ref="C3:E3"/>
    <mergeCell ref="C4:E4"/>
    <mergeCell ref="A47:E47"/>
    <mergeCell ref="A51:B51"/>
    <mergeCell ref="D52:E52"/>
    <mergeCell ref="A49:E49"/>
  </mergeCells>
  <printOptions/>
  <pageMargins left="0.984251968503937" right="0.3937007874015748" top="0.38" bottom="0.42" header="0.15748031496062992" footer="0.15748031496062992"/>
  <pageSetup firstPageNumber="2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9"/>
  <sheetViews>
    <sheetView zoomScale="75" zoomScaleNormal="75" workbookViewId="0" topLeftCell="A1">
      <selection activeCell="C4" sqref="C4:E4"/>
    </sheetView>
  </sheetViews>
  <sheetFormatPr defaultColWidth="9.33203125" defaultRowHeight="12.75"/>
  <cols>
    <col min="1" max="1" width="27.33203125" style="3" customWidth="1"/>
    <col min="2" max="2" width="29.5" style="3" customWidth="1"/>
    <col min="3" max="3" width="18.83203125" style="7" customWidth="1"/>
    <col min="4" max="4" width="20.16015625" style="7" customWidth="1"/>
    <col min="5" max="5" width="1.3359375" style="7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36.75" customHeight="1">
      <c r="B1" s="2"/>
      <c r="C1" s="79" t="s">
        <v>65</v>
      </c>
      <c r="D1" s="79"/>
      <c r="E1" s="79"/>
      <c r="F1" s="2"/>
      <c r="G1" s="2"/>
      <c r="H1" s="2"/>
      <c r="I1" s="2"/>
      <c r="J1" s="2"/>
      <c r="O1" s="8"/>
    </row>
    <row r="2" spans="2:15" ht="18.75">
      <c r="B2" s="2"/>
      <c r="C2" s="79" t="s">
        <v>10</v>
      </c>
      <c r="D2" s="79"/>
      <c r="E2" s="79"/>
      <c r="F2" s="2"/>
      <c r="G2" s="2"/>
      <c r="H2" s="2"/>
      <c r="I2" s="2"/>
      <c r="J2" s="2"/>
      <c r="O2" s="8"/>
    </row>
    <row r="3" spans="2:15" ht="18.75">
      <c r="B3" s="2"/>
      <c r="C3" s="79" t="s">
        <v>11</v>
      </c>
      <c r="D3" s="79"/>
      <c r="E3" s="79"/>
      <c r="F3" s="2"/>
      <c r="G3" s="2"/>
      <c r="H3" s="2"/>
      <c r="I3" s="2"/>
      <c r="J3" s="2"/>
      <c r="O3" s="8"/>
    </row>
    <row r="4" spans="2:15" ht="18.75">
      <c r="B4" s="2"/>
      <c r="C4" s="91" t="s">
        <v>91</v>
      </c>
      <c r="D4" s="91"/>
      <c r="E4" s="91"/>
      <c r="F4" s="2"/>
      <c r="G4" s="2"/>
      <c r="H4" s="2"/>
      <c r="I4" s="2"/>
      <c r="J4" s="2"/>
      <c r="O4" s="8"/>
    </row>
    <row r="5" spans="2:15" ht="15">
      <c r="B5" s="2"/>
      <c r="C5" s="9"/>
      <c r="D5" s="9"/>
      <c r="E5" s="9"/>
      <c r="F5" s="2"/>
      <c r="G5" s="2"/>
      <c r="H5" s="2"/>
      <c r="I5" s="2"/>
      <c r="J5" s="2"/>
      <c r="O5" s="8"/>
    </row>
    <row r="6" spans="1:11" s="36" customFormat="1" ht="81.75" customHeight="1">
      <c r="A6" s="98" t="s">
        <v>71</v>
      </c>
      <c r="B6" s="80"/>
      <c r="C6" s="80"/>
      <c r="D6" s="80"/>
      <c r="E6" s="39"/>
      <c r="G6" s="37"/>
      <c r="H6" s="37"/>
      <c r="I6" s="37"/>
      <c r="J6" s="37"/>
      <c r="K6" s="37"/>
    </row>
    <row r="7" spans="1:11" s="36" customFormat="1" ht="20.25" customHeight="1">
      <c r="A7" s="98" t="s">
        <v>84</v>
      </c>
      <c r="B7" s="81"/>
      <c r="C7" s="81"/>
      <c r="D7" s="81"/>
      <c r="E7" s="39"/>
      <c r="G7" s="37"/>
      <c r="H7" s="37"/>
      <c r="I7" s="37"/>
      <c r="J7" s="37"/>
      <c r="K7" s="37"/>
    </row>
    <row r="8" spans="2:11" ht="36" customHeight="1">
      <c r="B8" s="2"/>
      <c r="C8" s="6"/>
      <c r="G8" s="2"/>
      <c r="H8" s="2"/>
      <c r="I8" s="2"/>
      <c r="J8" s="2"/>
      <c r="K8" s="2"/>
    </row>
    <row r="9" spans="1:11" ht="63" customHeight="1">
      <c r="A9" s="97" t="s">
        <v>8</v>
      </c>
      <c r="B9" s="93"/>
      <c r="C9" s="17" t="s">
        <v>70</v>
      </c>
      <c r="D9" s="22" t="s">
        <v>80</v>
      </c>
      <c r="E9" s="3"/>
      <c r="G9" s="2"/>
      <c r="H9" s="2"/>
      <c r="I9" s="2"/>
      <c r="J9" s="2"/>
      <c r="K9" s="2"/>
    </row>
    <row r="10" spans="1:19" ht="24" customHeight="1">
      <c r="A10" s="92" t="s">
        <v>9</v>
      </c>
      <c r="B10" s="93"/>
      <c r="C10" s="64">
        <v>576</v>
      </c>
      <c r="D10" s="20">
        <f>232954-6679</f>
        <v>226275</v>
      </c>
      <c r="E10" s="3"/>
      <c r="G10" s="2"/>
      <c r="H10" s="2"/>
      <c r="I10" s="2"/>
      <c r="J10" s="2"/>
      <c r="K10" s="2"/>
      <c r="O10" s="3">
        <f>D10/C10/3</f>
        <v>130.94618055555557</v>
      </c>
      <c r="S10" s="71">
        <f>D10/C10/9</f>
        <v>43.648726851851855</v>
      </c>
    </row>
    <row r="11" spans="1:11" ht="18" customHeight="1" hidden="1">
      <c r="A11" s="94"/>
      <c r="B11" s="95"/>
      <c r="C11" s="18"/>
      <c r="D11" s="19"/>
      <c r="E11" s="3"/>
      <c r="G11" s="2"/>
      <c r="H11" s="2"/>
      <c r="I11" s="2"/>
      <c r="J11" s="2"/>
      <c r="K11" s="2"/>
    </row>
    <row r="12" spans="1:19" ht="19.5" customHeight="1">
      <c r="A12" s="96" t="s">
        <v>69</v>
      </c>
      <c r="B12" s="95"/>
      <c r="C12" s="23">
        <v>10720.6</v>
      </c>
      <c r="D12" s="10">
        <f>2013053.7-232954</f>
        <v>1780099.7</v>
      </c>
      <c r="E12" s="3"/>
      <c r="G12" s="2"/>
      <c r="H12" s="2"/>
      <c r="I12" s="2"/>
      <c r="J12" s="2"/>
      <c r="K12" s="2"/>
      <c r="O12" s="3">
        <f>D12/C12/3</f>
        <v>55.34826098041776</v>
      </c>
      <c r="S12" s="71">
        <f>D12/C12/9</f>
        <v>18.44942032680592</v>
      </c>
    </row>
    <row r="13" spans="2:19" ht="15" hidden="1">
      <c r="B13" s="1"/>
      <c r="C13" s="6">
        <f>C10+C11+C12</f>
        <v>11296.6</v>
      </c>
      <c r="D13" s="6">
        <f>D10+D11+D12</f>
        <v>2006374.7</v>
      </c>
      <c r="E13" s="3"/>
      <c r="G13" s="2"/>
      <c r="H13" s="2"/>
      <c r="I13" s="2"/>
      <c r="J13" s="2"/>
      <c r="K13" s="2"/>
      <c r="O13" s="3">
        <f>D13/C13/6</f>
        <v>29.601453829765887</v>
      </c>
      <c r="S13" s="71">
        <f>D13/C13/9</f>
        <v>19.73430255317726</v>
      </c>
    </row>
    <row r="14" spans="2:19" ht="15" hidden="1">
      <c r="B14" s="13"/>
      <c r="C14" s="6">
        <v>11352.6</v>
      </c>
      <c r="D14" s="6">
        <v>2013053.2</v>
      </c>
      <c r="E14" s="3"/>
      <c r="G14" s="2"/>
      <c r="H14" s="2"/>
      <c r="I14" s="2"/>
      <c r="J14" s="2"/>
      <c r="K14" s="2"/>
      <c r="S14" s="71">
        <f>D14/C14/9</f>
        <v>19.702321739317668</v>
      </c>
    </row>
    <row r="15" spans="2:19" ht="15" hidden="1">
      <c r="B15" s="65" t="s">
        <v>86</v>
      </c>
      <c r="C15" s="7">
        <f>C14-C13</f>
        <v>56</v>
      </c>
      <c r="D15" s="7">
        <f>D14-D13</f>
        <v>6678.5</v>
      </c>
      <c r="E15" s="66"/>
      <c r="G15" s="2"/>
      <c r="H15" s="2"/>
      <c r="I15" s="2"/>
      <c r="J15" s="2"/>
      <c r="K15" s="2"/>
      <c r="S15" s="7" t="s">
        <v>85</v>
      </c>
    </row>
    <row r="16" spans="2:17" ht="24" customHeight="1" hidden="1">
      <c r="B16" s="2"/>
      <c r="C16" s="6"/>
      <c r="G16" s="2"/>
      <c r="H16" s="2"/>
      <c r="I16" s="2"/>
      <c r="J16" s="2"/>
      <c r="K16" s="2"/>
      <c r="Q16" s="63">
        <f>C10+C12</f>
        <v>11296.6</v>
      </c>
    </row>
    <row r="17" spans="2:17" ht="82.5" customHeight="1">
      <c r="B17" s="2"/>
      <c r="C17" s="6"/>
      <c r="G17" s="2"/>
      <c r="H17" s="2"/>
      <c r="I17" s="2"/>
      <c r="J17" s="2"/>
      <c r="K17" s="2"/>
      <c r="Q17" s="63"/>
    </row>
    <row r="18" spans="1:11" ht="18.75">
      <c r="A18" s="75" t="s">
        <v>88</v>
      </c>
      <c r="B18" s="75"/>
      <c r="C18" s="45"/>
      <c r="G18" s="2"/>
      <c r="H18" s="2"/>
      <c r="I18" s="2"/>
      <c r="J18" s="2"/>
      <c r="K18" s="2"/>
    </row>
    <row r="19" spans="1:11" ht="18.75">
      <c r="A19" s="72" t="s">
        <v>90</v>
      </c>
      <c r="B19" s="2"/>
      <c r="C19" s="6"/>
      <c r="D19" s="46" t="s">
        <v>82</v>
      </c>
      <c r="G19" s="2"/>
      <c r="H19" s="2"/>
      <c r="I19" s="2"/>
      <c r="J19" s="2"/>
      <c r="K19" s="2"/>
    </row>
    <row r="20" spans="2:11" ht="15">
      <c r="B20" s="2"/>
      <c r="C20" s="6"/>
      <c r="G20" s="2"/>
      <c r="H20" s="2"/>
      <c r="I20" s="2"/>
      <c r="J20" s="2"/>
      <c r="K20" s="2"/>
    </row>
    <row r="21" spans="2:11" ht="15">
      <c r="B21" s="2"/>
      <c r="C21" s="6"/>
      <c r="G21" s="2"/>
      <c r="H21" s="2"/>
      <c r="I21" s="2"/>
      <c r="J21" s="2"/>
      <c r="K21" s="2"/>
    </row>
    <row r="22" spans="2:11" ht="15">
      <c r="B22" s="2"/>
      <c r="C22" s="6"/>
      <c r="G22" s="2"/>
      <c r="H22" s="2"/>
      <c r="I22" s="2"/>
      <c r="J22" s="2"/>
      <c r="K22" s="2"/>
    </row>
    <row r="23" spans="2:11" ht="15">
      <c r="B23" s="2"/>
      <c r="C23" s="6"/>
      <c r="G23" s="2"/>
      <c r="H23" s="2"/>
      <c r="I23" s="2"/>
      <c r="J23" s="2"/>
      <c r="K23" s="2"/>
    </row>
    <row r="24" spans="2:11" ht="15">
      <c r="B24" s="2"/>
      <c r="C24" s="6"/>
      <c r="G24" s="2"/>
      <c r="H24" s="2"/>
      <c r="I24" s="2"/>
      <c r="J24" s="2"/>
      <c r="K24" s="2"/>
    </row>
    <row r="25" spans="2:11" ht="15">
      <c r="B25" s="2"/>
      <c r="C25" s="6"/>
      <c r="G25" s="2"/>
      <c r="H25" s="2"/>
      <c r="I25" s="2"/>
      <c r="J25" s="2"/>
      <c r="K25" s="2"/>
    </row>
    <row r="26" spans="2:11" ht="15">
      <c r="B26" s="2"/>
      <c r="C26" s="6"/>
      <c r="G26" s="2"/>
      <c r="H26" s="2"/>
      <c r="I26" s="2"/>
      <c r="J26" s="2"/>
      <c r="K26" s="2"/>
    </row>
    <row r="27" spans="2:11" ht="15">
      <c r="B27" s="2"/>
      <c r="C27" s="6"/>
      <c r="G27" s="2"/>
      <c r="H27" s="2"/>
      <c r="I27" s="2"/>
      <c r="J27" s="2"/>
      <c r="K27" s="2"/>
    </row>
    <row r="28" spans="2:11" ht="15">
      <c r="B28" s="2"/>
      <c r="C28" s="6"/>
      <c r="G28" s="2"/>
      <c r="H28" s="2"/>
      <c r="I28" s="2"/>
      <c r="J28" s="2"/>
      <c r="K28" s="2"/>
    </row>
    <row r="29" spans="2:11" ht="15">
      <c r="B29" s="2"/>
      <c r="C29" s="6"/>
      <c r="G29" s="2"/>
      <c r="H29" s="2"/>
      <c r="I29" s="2"/>
      <c r="J29" s="2"/>
      <c r="K29" s="2"/>
    </row>
    <row r="30" spans="2:11" ht="15">
      <c r="B30" s="2"/>
      <c r="C30" s="6"/>
      <c r="G30" s="2"/>
      <c r="H30" s="2"/>
      <c r="I30" s="2"/>
      <c r="J30" s="2"/>
      <c r="K30" s="2"/>
    </row>
    <row r="31" spans="2:11" ht="15">
      <c r="B31" s="2"/>
      <c r="C31" s="6"/>
      <c r="G31" s="2"/>
      <c r="H31" s="2"/>
      <c r="I31" s="2"/>
      <c r="J31" s="2"/>
      <c r="K31" s="2"/>
    </row>
    <row r="32" spans="2:11" ht="15">
      <c r="B32" s="2"/>
      <c r="C32" s="6"/>
      <c r="G32" s="2"/>
      <c r="H32" s="2"/>
      <c r="I32" s="2"/>
      <c r="J32" s="2"/>
      <c r="K32" s="2"/>
    </row>
    <row r="33" spans="2:11" ht="15">
      <c r="B33" s="2"/>
      <c r="C33" s="6"/>
      <c r="G33" s="2"/>
      <c r="H33" s="2"/>
      <c r="I33" s="2"/>
      <c r="J33" s="2"/>
      <c r="K33" s="2"/>
    </row>
    <row r="34" spans="2:11" ht="15">
      <c r="B34" s="2"/>
      <c r="C34" s="6"/>
      <c r="G34" s="2"/>
      <c r="H34" s="2"/>
      <c r="I34" s="2"/>
      <c r="J34" s="2"/>
      <c r="K34" s="2"/>
    </row>
    <row r="35" spans="2:11" ht="15">
      <c r="B35" s="2"/>
      <c r="C35" s="6"/>
      <c r="G35" s="2"/>
      <c r="H35" s="2"/>
      <c r="I35" s="2"/>
      <c r="J35" s="2"/>
      <c r="K35" s="2"/>
    </row>
    <row r="36" spans="2:11" ht="15">
      <c r="B36" s="2"/>
      <c r="C36" s="6"/>
      <c r="G36" s="2"/>
      <c r="H36" s="2"/>
      <c r="I36" s="2"/>
      <c r="J36" s="2"/>
      <c r="K36" s="2"/>
    </row>
    <row r="37" spans="2:11" ht="15">
      <c r="B37" s="2"/>
      <c r="C37" s="6"/>
      <c r="G37" s="2"/>
      <c r="H37" s="2"/>
      <c r="I37" s="2"/>
      <c r="J37" s="2"/>
      <c r="K37" s="2"/>
    </row>
    <row r="38" spans="2:11" ht="15">
      <c r="B38" s="2"/>
      <c r="C38" s="6"/>
      <c r="G38" s="2"/>
      <c r="H38" s="2"/>
      <c r="I38" s="2"/>
      <c r="J38" s="2"/>
      <c r="K38" s="2"/>
    </row>
    <row r="39" spans="2:11" ht="15">
      <c r="B39" s="2"/>
      <c r="C39" s="6"/>
      <c r="G39" s="2"/>
      <c r="H39" s="2"/>
      <c r="I39" s="2"/>
      <c r="J39" s="2"/>
      <c r="K39" s="2"/>
    </row>
    <row r="40" spans="2:11" ht="15">
      <c r="B40" s="2"/>
      <c r="C40" s="6"/>
      <c r="G40" s="2"/>
      <c r="H40" s="2"/>
      <c r="I40" s="2"/>
      <c r="J40" s="2"/>
      <c r="K40" s="2"/>
    </row>
    <row r="41" spans="2:11" ht="15">
      <c r="B41" s="2"/>
      <c r="C41" s="6"/>
      <c r="G41" s="2"/>
      <c r="H41" s="2"/>
      <c r="I41" s="2"/>
      <c r="J41" s="2"/>
      <c r="K41" s="2"/>
    </row>
    <row r="42" spans="2:11" ht="15">
      <c r="B42" s="2"/>
      <c r="C42" s="6"/>
      <c r="G42" s="2"/>
      <c r="H42" s="2"/>
      <c r="I42" s="2"/>
      <c r="J42" s="2"/>
      <c r="K42" s="2"/>
    </row>
    <row r="43" spans="2:11" ht="15">
      <c r="B43" s="2"/>
      <c r="C43" s="6"/>
      <c r="G43" s="2"/>
      <c r="H43" s="2"/>
      <c r="I43" s="2"/>
      <c r="J43" s="2"/>
      <c r="K43" s="2"/>
    </row>
    <row r="44" spans="2:11" ht="15">
      <c r="B44" s="2"/>
      <c r="C44" s="6"/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  <row r="129" spans="7:11" ht="15">
      <c r="G129" s="2"/>
      <c r="H129" s="2"/>
      <c r="I129" s="2"/>
      <c r="J129" s="2"/>
      <c r="K129" s="2"/>
    </row>
  </sheetData>
  <mergeCells count="11">
    <mergeCell ref="A7:D7"/>
    <mergeCell ref="C1:E1"/>
    <mergeCell ref="C2:E2"/>
    <mergeCell ref="A18:B18"/>
    <mergeCell ref="C3:E3"/>
    <mergeCell ref="C4:E4"/>
    <mergeCell ref="A10:B10"/>
    <mergeCell ref="A11:B11"/>
    <mergeCell ref="A12:B12"/>
    <mergeCell ref="A9:B9"/>
    <mergeCell ref="A6:D6"/>
  </mergeCells>
  <printOptions/>
  <pageMargins left="0.984251968503937" right="0.3937007874015748" top="0.52" bottom="0.35433070866141736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2011-10-26T08:44:14Z</cp:lastPrinted>
  <dcterms:created xsi:type="dcterms:W3CDTF">2005-04-11T07:27:15Z</dcterms:created>
  <dcterms:modified xsi:type="dcterms:W3CDTF">2011-10-26T08:44:40Z</dcterms:modified>
  <cp:category/>
  <cp:version/>
  <cp:contentType/>
  <cp:contentStatus/>
</cp:coreProperties>
</file>