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602\Documents\ЖУДИКОВА 2023\ОТЧЕТ по программе\9 мес\"/>
    </mc:Choice>
  </mc:AlternateContent>
  <bookViews>
    <workbookView xWindow="0" yWindow="0" windowWidth="23040" windowHeight="94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1" i="1" s="1"/>
  <c r="D23" i="1"/>
  <c r="D21" i="1" s="1"/>
  <c r="E24" i="1"/>
  <c r="D24" i="1"/>
  <c r="E297" i="1"/>
  <c r="E298" i="1"/>
  <c r="E299" i="1"/>
  <c r="D297" i="1"/>
  <c r="D299" i="1"/>
  <c r="D298" i="1"/>
  <c r="D146" i="1"/>
  <c r="D145" i="1"/>
  <c r="D41" i="1" s="1"/>
  <c r="D115" i="1"/>
  <c r="D114" i="1"/>
  <c r="E45" i="1"/>
  <c r="E48" i="1"/>
  <c r="E47" i="1"/>
  <c r="D45" i="1"/>
  <c r="D48" i="1"/>
  <c r="D47" i="1"/>
  <c r="D81" i="1"/>
  <c r="D84" i="1"/>
  <c r="D83" i="1"/>
  <c r="E76" i="1"/>
  <c r="D76" i="1"/>
  <c r="E71" i="1"/>
  <c r="D71" i="1"/>
  <c r="D66" i="1"/>
  <c r="E66" i="1"/>
  <c r="E61" i="1"/>
  <c r="D61" i="1"/>
  <c r="E56" i="1"/>
  <c r="D56" i="1"/>
  <c r="E51" i="1"/>
  <c r="D51" i="1"/>
  <c r="E159" i="1"/>
  <c r="E161" i="1"/>
  <c r="E160" i="1"/>
  <c r="D159" i="1"/>
  <c r="D161" i="1"/>
  <c r="D160" i="1"/>
  <c r="E171" i="1"/>
  <c r="E166" i="1"/>
  <c r="E165" i="1"/>
  <c r="D171" i="1"/>
  <c r="D166" i="1"/>
  <c r="D165" i="1"/>
  <c r="E302" i="1"/>
  <c r="E304" i="1"/>
  <c r="E303" i="1"/>
  <c r="D302" i="1"/>
  <c r="D304" i="1"/>
  <c r="D303" i="1"/>
  <c r="D322" i="1"/>
  <c r="E322" i="1"/>
  <c r="E317" i="1"/>
  <c r="D317" i="1"/>
  <c r="E312" i="1"/>
  <c r="E307" i="1"/>
  <c r="E282" i="1"/>
  <c r="D282" i="1"/>
  <c r="E283" i="1"/>
  <c r="D283" i="1"/>
  <c r="E287" i="1"/>
  <c r="D287" i="1"/>
  <c r="D288" i="1"/>
  <c r="E288" i="1"/>
  <c r="E292" i="1"/>
  <c r="D292" i="1"/>
  <c r="E267" i="1"/>
  <c r="E268" i="1"/>
  <c r="E198" i="1"/>
  <c r="D197" i="1"/>
  <c r="D199" i="1"/>
  <c r="D198" i="1"/>
  <c r="D267" i="1"/>
  <c r="D269" i="1"/>
  <c r="D268" i="1"/>
  <c r="E269" i="1"/>
  <c r="D277" i="1"/>
  <c r="E277" i="1"/>
  <c r="D272" i="1"/>
  <c r="E272" i="1"/>
  <c r="D237" i="1"/>
  <c r="D239" i="1"/>
  <c r="D238" i="1"/>
  <c r="E237" i="1"/>
  <c r="E239" i="1"/>
  <c r="E238" i="1"/>
  <c r="D262" i="1"/>
  <c r="E262" i="1"/>
  <c r="D257" i="1"/>
  <c r="E257" i="1"/>
  <c r="E252" i="1"/>
  <c r="D252" i="1"/>
  <c r="D247" i="1"/>
  <c r="E247" i="1"/>
  <c r="D242" i="1"/>
  <c r="E242" i="1"/>
  <c r="E204" i="1"/>
  <c r="E202" i="1" s="1"/>
  <c r="E203" i="1"/>
  <c r="D202" i="1"/>
  <c r="D204" i="1"/>
  <c r="D203" i="1"/>
  <c r="E232" i="1"/>
  <c r="D232" i="1"/>
  <c r="E227" i="1"/>
  <c r="D222" i="1"/>
  <c r="E222" i="1"/>
  <c r="D217" i="1"/>
  <c r="E217" i="1"/>
  <c r="D212" i="1"/>
  <c r="E212" i="1"/>
  <c r="D207" i="1"/>
  <c r="E207" i="1"/>
  <c r="D178" i="1"/>
  <c r="D177" i="1"/>
  <c r="D176" i="1" s="1"/>
  <c r="E176" i="1"/>
  <c r="E178" i="1"/>
  <c r="E177" i="1"/>
  <c r="D42" i="1" l="1"/>
  <c r="D39" i="1" s="1"/>
  <c r="E199" i="1"/>
  <c r="E197" i="1" s="1"/>
  <c r="E192" i="1"/>
  <c r="D192" i="1"/>
  <c r="E187" i="1"/>
  <c r="D187" i="1"/>
  <c r="D182" i="1"/>
  <c r="E182" i="1"/>
  <c r="E42" i="1"/>
  <c r="E41" i="1"/>
  <c r="E39" i="1" s="1"/>
  <c r="D123" i="1"/>
  <c r="D118" i="1"/>
  <c r="D112" i="1"/>
  <c r="E112" i="1"/>
  <c r="E115" i="1"/>
  <c r="E114" i="1"/>
  <c r="D154" i="1"/>
  <c r="D149" i="1"/>
  <c r="E143" i="1"/>
  <c r="E145" i="1"/>
  <c r="E146" i="1"/>
  <c r="E154" i="1"/>
  <c r="E149" i="1"/>
  <c r="D143" i="1"/>
  <c r="E138" i="1"/>
  <c r="E133" i="1"/>
  <c r="E128" i="1"/>
  <c r="E123" i="1"/>
  <c r="E118" i="1"/>
  <c r="E81" i="1"/>
  <c r="E84" i="1"/>
  <c r="E83" i="1"/>
  <c r="E107" i="1"/>
  <c r="E102" i="1"/>
  <c r="E97" i="1"/>
  <c r="D92" i="1"/>
  <c r="E92" i="1"/>
  <c r="D87" i="1"/>
  <c r="E87" i="1"/>
</calcChain>
</file>

<file path=xl/sharedStrings.xml><?xml version="1.0" encoding="utf-8"?>
<sst xmlns="http://schemas.openxmlformats.org/spreadsheetml/2006/main" count="1237" uniqueCount="265">
  <si>
    <t>Столбец1</t>
  </si>
  <si>
    <t>№ п/п</t>
  </si>
  <si>
    <t>Степень освоения средств</t>
  </si>
  <si>
    <t>Результаты выполнения мероприятий</t>
  </si>
  <si>
    <t>Соисполнители</t>
  </si>
  <si>
    <t>Причины низкой степени освоения средств, невыполнения мероприятий</t>
  </si>
  <si>
    <t>Источник</t>
  </si>
  <si>
    <t>Запланировано на отчетный год</t>
  </si>
  <si>
    <t>Фактическое исполнение</t>
  </si>
  <si>
    <t>Муниципальная програма, подпрограмма, основное мероприятие, мероприятие</t>
  </si>
  <si>
    <t>объемы и источники финансирования (тыс. руб.)</t>
  </si>
  <si>
    <t>Ожидаемые результаты (краткая характеристика) мероприятий</t>
  </si>
  <si>
    <t>Фактические результаты реализации (краткая характеристика) мероприятий</t>
  </si>
  <si>
    <t>Выполнение (да/нет/ частично)</t>
  </si>
  <si>
    <t>Муниципальная программа «Развитие транспортной системы» на 2023-2028 годы</t>
  </si>
  <si>
    <t>Всего</t>
  </si>
  <si>
    <t>4 102 069,3</t>
  </si>
  <si>
    <t>-</t>
  </si>
  <si>
    <t>МБ</t>
  </si>
  <si>
    <t>1 681 208,9</t>
  </si>
  <si>
    <t>ОБ</t>
  </si>
  <si>
    <t>2 420 860,4</t>
  </si>
  <si>
    <t>ФБ</t>
  </si>
  <si>
    <t>Не выполнены - 17</t>
  </si>
  <si>
    <t>ВБ</t>
  </si>
  <si>
    <t>Комитет по развитию городского хозяйства администрации города Мурманска</t>
  </si>
  <si>
    <t>Не выполнены -14</t>
  </si>
  <si>
    <t>Комитет по строительству администрации города Мурманска</t>
  </si>
  <si>
    <t>30 000,0</t>
  </si>
  <si>
    <t>15 000,0</t>
  </si>
  <si>
    <t>Выполнены в полном объеме</t>
  </si>
  <si>
    <t>Выполнены частично</t>
  </si>
  <si>
    <t>Не выполнены - 2</t>
  </si>
  <si>
    <t>Степень выполнения мероприятий - 0</t>
  </si>
  <si>
    <t>Комитет по образованию администрации города Мурманска</t>
  </si>
  <si>
    <t xml:space="preserve">Выполнены частично </t>
  </si>
  <si>
    <t>Не выполнены -1</t>
  </si>
  <si>
    <t>Степень выполнения мероприятий -0</t>
  </si>
  <si>
    <t>ММБУ «УДХ», КС</t>
  </si>
  <si>
    <t>Основное мероприятие «Развитие транспортной инфраструктуры в сфере дорожного хозяйства»</t>
  </si>
  <si>
    <r>
      <t>Количество реконструированных объектов, 3 ед. (реконструкция линейных объектов – изменение параметров линейных объектов, которое влечет за собой изменение класса, категории и (или) первоначально установленных показателей функционирования таких объектов (мощности, грузоподъемности и других) или при котором требуется</t>
    </r>
    <r>
      <rPr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Arial"/>
        <family val="2"/>
        <charset val="204"/>
      </rPr>
      <t>изменение границ полос отвода и (или) охранных зон таких объектов)</t>
    </r>
  </si>
  <si>
    <t>Проектная документация в стадии разработки</t>
  </si>
  <si>
    <t>Выполнены частично – 2</t>
  </si>
  <si>
    <t>Количество мероприятий, всего - 2, в. т.ч.</t>
  </si>
  <si>
    <t>Количество мероприятий, всего - 1, в т.ч.</t>
  </si>
  <si>
    <t>Подпрограмма 1 "Развитие транспортной инфраструктуры"</t>
  </si>
  <si>
    <t>Не выполнены – 4</t>
  </si>
  <si>
    <t>Количество мероприятий, всего - 6, в т.ч.</t>
  </si>
  <si>
    <t>1.1</t>
  </si>
  <si>
    <t>Мероприятие «Софинансирование за счет средств местного бюджета к субсидии из областного бюджета на реализацию инфраструктурного проекта «Культурно-деловой центр «Новый Мурманск»</t>
  </si>
  <si>
    <t>Мероприятие «Субсидия бюджетам муниципальных образований на реализацию инфраструктурного проекта «Культурно-деловой центр «Новый Мурманск»</t>
  </si>
  <si>
    <t>Количество реконструированных объектов -1 ед.</t>
  </si>
  <si>
    <t>нет</t>
  </si>
  <si>
    <t>ММБУ «УДХ»</t>
  </si>
  <si>
    <t>1.1.1</t>
  </si>
  <si>
    <t>1.1.2</t>
  </si>
  <si>
    <t>Мероприятие «Софинансирование за счет средств местного бюджета к субсидии из областного бюджета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фонда»</t>
  </si>
  <si>
    <t>1.1.3</t>
  </si>
  <si>
    <t>1.1.4</t>
  </si>
  <si>
    <t>Мероприятие «Субсидии бюджетам муниципальных образований на разработку проектной документации по строительству, реконструкции и капитальному ремонту автомобильных дорог местного значения и искусственных дорожных сооружений на них (на конкурсной основе) за счет средств дорожного фонда»</t>
  </si>
  <si>
    <t>Количество разработанной проектной документации - 1 ед.</t>
  </si>
  <si>
    <t>частично</t>
  </si>
  <si>
    <t>Длительное получение и согласование технических условий с ОАО "РЖД" и ГМК "Норильский никель", технических условий на тех. присоединение к сетям электрохо-зяйства АО "МОЭСК"</t>
  </si>
  <si>
    <t>Мероприятие «Софинансирование за счет средств местного бюджета к субсидии из областного бюджета бюджету муниципального образования городской округ город-герой Мурманск на осуществление городским округом городом-героем Мурманском функций административного центра области»</t>
  </si>
  <si>
    <t>1.1.5</t>
  </si>
  <si>
    <t>1.1.6</t>
  </si>
  <si>
    <t>Мероприятие «Субсидия бюджету муниципального образования городской округ город-герой Мурманск на осуществление городским округом городом-героем Мурманском функций административного центра области»</t>
  </si>
  <si>
    <t>Количество реконструированных объектов - 1 ед.</t>
  </si>
  <si>
    <t>КС</t>
  </si>
  <si>
    <t>Основное мероприятие «Капитальный ремонт автомобильных дорог общего пользования местного значения»</t>
  </si>
  <si>
    <t>Количество капитально отремонтированных дорог, 5 ед.  (комплекс работ, при котором полностью восстанавливается поврежденное дорожное полотно, начиная от грунтового основания дороги, заканчивая асфальтовым покрытием. Данная процедура также подразумевает восстановление состояния всех конструкций, которые являются неотъемлемой частью автодороги)</t>
  </si>
  <si>
    <t>Не выполнены - 3</t>
  </si>
  <si>
    <t>1.2</t>
  </si>
  <si>
    <t>Количество мероприятий, всего - 3, в т.ч.</t>
  </si>
  <si>
    <t>Количество отремонтированных объектов - 2 ед.</t>
  </si>
  <si>
    <t>1.2.1</t>
  </si>
  <si>
    <t>1.2.2</t>
  </si>
  <si>
    <t>Мероприятие«Иные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фонда»</t>
  </si>
  <si>
    <t>1.2.3</t>
  </si>
  <si>
    <t>Количество капитально отремонтированных объектов - 3 ед.</t>
  </si>
  <si>
    <t>Расходы произведены в рамках заключенного соглашения от 12.04.2023                   № 806-3510449140-23-2. Данные ассигнования будут включены в бюджет при ближайшем его уточнении</t>
  </si>
  <si>
    <t>Количество отремонтированных дорог 13 ед. (комплекс работ по воспроизводству первоначальных транспортно-эксплуатационных характеристик, при котором производится возмещение износа покрытия, восстановление и улучшение его ровности и сцепных качеств, устранение всех деформаций и повреждений дорожного покрытия, земляного полотна, дорожных сооружений, элементов обстановки и обустройства дороги, организации и обеспечения безопасности движения)</t>
  </si>
  <si>
    <t>Выполнены частично - 2</t>
  </si>
  <si>
    <t>Основное мероприятие «Ремонт автомобильных дорог общего пользования местного значения»</t>
  </si>
  <si>
    <t>1.3</t>
  </si>
  <si>
    <t>Количество мероприятий, всего - 5, в т.ч.</t>
  </si>
  <si>
    <t>1.3.1</t>
  </si>
  <si>
    <t>1.3.2</t>
  </si>
  <si>
    <t>Количество отремонтированных объектов -  2 ед.</t>
  </si>
  <si>
    <t>Мероприятие«Субсидия на финансовое обеспечение дорожной деятельности в отношении автомобильных дорог местного значения (на конкурсной основе) за счет средств дорожного фонда»</t>
  </si>
  <si>
    <t>1.3.3</t>
  </si>
  <si>
    <t>1.3.4</t>
  </si>
  <si>
    <t>Мероприятие «Софинансирование за счет средств местного бюджета к субсидии из областного бюджета на финансовое обеспечение дорожной деятельности в отношении автомобильных дорог местного значения (на конкурсной основе) за счет средств дорожного фонда»</t>
  </si>
  <si>
    <t>Количество отремонтированных объектов -  9 ед.</t>
  </si>
  <si>
    <t xml:space="preserve">Расходы произведены в рамках заключенного соглашения от 12.04.2023                   № 806-3510449140-23-2. Данные ассигнования будут включены в бюджет при ближайшем его уточнении </t>
  </si>
  <si>
    <t>1.3.5</t>
  </si>
  <si>
    <t>Мероприятие «Иные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фонда»</t>
  </si>
  <si>
    <t xml:space="preserve">Расходы произведены в рамках заключенного соглашения от 15.06.2023                   № 806-3510449220-23-2  Данные ассигнования будут включены в бюджет при ближайшем его уточнении </t>
  </si>
  <si>
    <t>Количество отремонтированных дорог 18 ед. (комплекс работ по воспроизводству первоначальных транспортно-эксплуатационных характеристик, при котором производится возмещение износа покрытия, восстановление и улучшение его ровности и сцепных качеств, устранение всех деформаций и повреждений дорожного покрытия, земляного полотна, дорожных сооружений, элементов обстановки и обустройства дороги, организации и обеспечения безопасности движения)</t>
  </si>
  <si>
    <t>Не выполнены</t>
  </si>
  <si>
    <t>Проект "Региональный проект "Дорожная Сеть""</t>
  </si>
  <si>
    <t>1.4</t>
  </si>
  <si>
    <t>Количество мероприятий, всего -2, в т.ч.</t>
  </si>
  <si>
    <t>ММБУ "УДХ"</t>
  </si>
  <si>
    <t>Работы ведутся</t>
  </si>
  <si>
    <t>Мероприятие «Софинансирование за счет средств местного бюджета к иным межбюджетным трансфертам бюджетам муниципальных образований на финансовое обеспечение дорожной деятельности в рамках реализации национального проекта «Безопасные качественные дороги» за счет средств дорожного фонда»</t>
  </si>
  <si>
    <t>Мероприятие «Иные межбюджетные трансферты бюджетам муниципальных образований на финансовое обеспечение дорожной деятельности в рамках реализации национального проекта «Безопасные качественные дороги» за счет средств дорожного фонда»</t>
  </si>
  <si>
    <t>1.4.1</t>
  </si>
  <si>
    <t>1.4.2</t>
  </si>
  <si>
    <t>Количество отремонтированных объектов - 18 ед.</t>
  </si>
  <si>
    <t>Подпрограмма 2«Повышение безопасности дорожного движения и снижение дорожно-транспортного травматизма»</t>
  </si>
  <si>
    <t>КО, ММБУ «УДХ», ММБУ «ЦОДД»</t>
  </si>
  <si>
    <t>Не выполнены - 1</t>
  </si>
  <si>
    <t>Количество мероприятий, всего - 4 т.ч.</t>
  </si>
  <si>
    <t>Основное мероприятие «Проведение профилактических мероприятий по снижению детского дорожно-транспортного травматизма»</t>
  </si>
  <si>
    <t>Степень выполнения мероприятий-0</t>
  </si>
  <si>
    <t>2.1</t>
  </si>
  <si>
    <t>КО</t>
  </si>
  <si>
    <t>Количество дорожно- транспортных происшествий сучастием детей не более 57 ед. Количество детей, пострадавших в дорожно-транспортных происшествиях не более 39 чел. Количество оснащенных общеобразовательных учреждегий схемами безопасных маршрутов движения детей - 4 в год</t>
  </si>
  <si>
    <t>2.1.1</t>
  </si>
  <si>
    <t>Мероприятие «Обеспечение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субсидий»</t>
  </si>
  <si>
    <t>Количество оснащенных общеобразовательных учреждений схемами безопасных маршрутов передвижения детей - 4 в год</t>
  </si>
  <si>
    <t>Основное мероприятие «Реализация комплекса инженерно-технических мероприятий, направленных на повышение безопасности дорожного движения»</t>
  </si>
  <si>
    <t>2.2</t>
  </si>
  <si>
    <t>ММБУ "УДХ", ММБУ "ЦОДД"</t>
  </si>
  <si>
    <t>2.2.1</t>
  </si>
  <si>
    <t>Площадь нанесенной/восстановленной дорожной разметки 30491,3 кв.м</t>
  </si>
  <si>
    <t>ММБУ «ЦОДД»</t>
  </si>
  <si>
    <t>Мероприятие «Софинансирование за счет средств местного бюджета к субсидии из областного бюджета бюджету муниципального образования городской округ город-герой Мурманск на осуществление городом-героем Мурманском функций административного центра области»</t>
  </si>
  <si>
    <t>2.2.2</t>
  </si>
  <si>
    <t>2.2.3</t>
  </si>
  <si>
    <t>Мероприятие «Субсидия бюджету муниципального образования городской округ город-герой Мурманск на осуществление городом-героем Мурманском функций административного центра области»</t>
  </si>
  <si>
    <t>ММБУ «УДХ», ММБУ «ЦОДД»</t>
  </si>
  <si>
    <t xml:space="preserve">Количество пешеходных переходов, на которых нанесена дорожная разметка холодным пластиком - 28 ед. 
Количество светофорных объектов, подключенных к автоматизированной системе управления дорожным движением - 12 ед. к концу 2023 года.
Протяженность устроенных барьерных ограждений - 887,0 п.м. 
Протяженность установленных пешеходных ограничивающих ограждений - 500,0 п.м. 
Количество установленных искусственных дорожных неровностей - 6 ед. в 2023 году.
Устройство остановочных пунктов - 4 ед. количество установленных светильников - 120 ед.
</t>
  </si>
  <si>
    <t>Подпрограмма 3 «Содержание и ремонт улично-дорожной сети и объектов благоустройства»</t>
  </si>
  <si>
    <t>Выполнены в полном объеме - 6</t>
  </si>
  <si>
    <t>Выполнены частично -1</t>
  </si>
  <si>
    <t>Количество мероприятий, всего - 13, в т.ч.</t>
  </si>
  <si>
    <t>ММБУ «УДХ», ММБУ«ЦОДД», ММБУ «ДГК», ММБУ «Мурманск-ГорСвет», АО «БСО»</t>
  </si>
  <si>
    <t>Основное мероприятие «Содержание и ремонт автомобильных дорог, элементов обустройства дорог»</t>
  </si>
  <si>
    <t>Повышение уровня благоустройства территории города Мурманска, повышение качества и технической оснащенности выполняемых работ по содержанию и ремонту объектов благоустройства</t>
  </si>
  <si>
    <t>ММБУ «УДХ», ММБУ«ЦОДД»</t>
  </si>
  <si>
    <t>3.1</t>
  </si>
  <si>
    <t>3.1.1</t>
  </si>
  <si>
    <t>да</t>
  </si>
  <si>
    <t>1. Протяженность автомобильных дорог, находящихся на содержании - 206,92 км                       2. Количество объектов технических средств, находящихся на содержании – 7992 ед.</t>
  </si>
  <si>
    <t>1. Протяженность автомобильных дорог, находящихся на содержании – 206,29 км  2. Количество объектов технических средств, находящихся на содержании – 7992 ед</t>
  </si>
  <si>
    <t>3.1.2</t>
  </si>
  <si>
    <t>3.1.3</t>
  </si>
  <si>
    <t xml:space="preserve">1. Доля транспортных средств, отображаемых в системе мониторинга уборки территорий муниципальных образований Мурманской области – 100 %
2. Площадь уборки – 1 152,0 тыс. кв.м
</t>
  </si>
  <si>
    <t>Мероприятие:«Субсидия на приобретение коммунальной техники для уборки территорий муниципальных образований Мурманской области»</t>
  </si>
  <si>
    <t>Мероприятие: «Софинансирование за счет средств местного бюджета к субсидии из областного бюджета на приобретение коммунальной техники для уборки территорий муниципальных образований Мурманской области»</t>
  </si>
  <si>
    <t>3.1.4</t>
  </si>
  <si>
    <t>3.1.5</t>
  </si>
  <si>
    <t>Количество приобретенной коммунальной техники для уборки территорий - 2 ед.</t>
  </si>
  <si>
    <t>Поставка 2 ед. коммунальной техники для уборки территорий</t>
  </si>
  <si>
    <t>Мероприятие«Иные межбюджетные трансферты из областного бюджета бюджетам муниципальных образований на обеспечение создания безопасных и комфортных мест ожидания общественного транспорта, оборудованных информационным табло о передвижении общественного транспорта, схемами и информацией о периодичности движения»</t>
  </si>
  <si>
    <t>3.1.6</t>
  </si>
  <si>
    <t>Количество созданных безопасных и комфортных мест ожидания общественного транспорта, оборудованных информационным табло о передвижении общественного транспорта, схемами и информацией о периодичности движения – 20 шт.</t>
  </si>
  <si>
    <t>Основное мероприятие «Содержание и ремонт объектов благоустройства»</t>
  </si>
  <si>
    <t>3.2</t>
  </si>
  <si>
    <t xml:space="preserve">Повышение уровня благоустройства территории города Мурманска, повышение качества и технической оснащенности выполняемых работ по содержанию и ремонту объектов благоустройства </t>
  </si>
  <si>
    <t>Выполнены в полном объеме -1</t>
  </si>
  <si>
    <t>Степень выполнения мероприятий – 20%</t>
  </si>
  <si>
    <t>ММБУ «УДХ», ММБУ «Мурманск-ГорСвет», ММБУ «ДГК», АО «БСО»</t>
  </si>
  <si>
    <t>3.2.1</t>
  </si>
  <si>
    <t>1. Количество объектов благоустройства, находящихся на содержании – 17 ед. 2. Площадь объектов озеленения, находящихся на содержании – 557,3 тыс. м2                   3. Объем потребленной электроэнергии на освещение улиц и дворовых территорий/ городского кладбища – 12 950,0/ 584,8 тыс. кВт.час             4. Уборочная площадь городских кладбищ (зима/лето) – 161,4/ 663,2 тыс.м</t>
  </si>
  <si>
    <t>ММБУ «УДХ», ММБУ «Мурманск-ГорСвет», ММБУ «ДГК»</t>
  </si>
  <si>
    <t>Мероприятие выполняется в течение года</t>
  </si>
  <si>
    <t>Мероприятие «Оказание услуг по перевозке в морг безродных, невостребованных и неопознанных тел умерших»</t>
  </si>
  <si>
    <t>3.2.2</t>
  </si>
  <si>
    <t>Количество перевезенных безродных, невостребованных и неопознанных тел (останков) умерших (погибших) в морг – 361 ед.</t>
  </si>
  <si>
    <t>АО "БСО"</t>
  </si>
  <si>
    <t>Мероприятие «Строительство площадки для временного складирования снега»</t>
  </si>
  <si>
    <t>3.2.3</t>
  </si>
  <si>
    <t>Количество построенных объектов - 1 ед.</t>
  </si>
  <si>
    <t>Осуществлена оплата аванса в размере 30% по заключенному ММБУ «УДХ» контракту от 16.01.2023 № ИМЗ-2022-022283 на выполнение работ по разработке проектной документации «Строительст-во площадки для временного складирования снега»</t>
  </si>
  <si>
    <t>3.2.4</t>
  </si>
  <si>
    <t>3.2.5</t>
  </si>
  <si>
    <t>Основное мероприятие «Капитальный ремонт и ремонт наружного освещения»</t>
  </si>
  <si>
    <t>3.3</t>
  </si>
  <si>
    <t>Не выполнены -2</t>
  </si>
  <si>
    <t>Степень выполнения мероприятий - 0%</t>
  </si>
  <si>
    <t>Количество мероприятий, всего - 2, в т.ч.</t>
  </si>
  <si>
    <t>В связи с отсутствием финансирования при очередном уточнении бюджета мероприятие будет исключено</t>
  </si>
  <si>
    <t>3.3.1</t>
  </si>
  <si>
    <t>3.3.2</t>
  </si>
  <si>
    <t>Количество установленных опор наружного освещения - 70 шт.</t>
  </si>
  <si>
    <t>Подпрограмма 4 «Транспортное обслуживание населения»</t>
  </si>
  <si>
    <t>Степень выполнения мероприятий</t>
  </si>
  <si>
    <t>КРГХ, АО "Электротранспорт"</t>
  </si>
  <si>
    <t>Низкая востребованность</t>
  </si>
  <si>
    <t>Основное мероприятие «Организация транспортного обслуживания населения по муниципальным маршрутам регулярных перевозок»</t>
  </si>
  <si>
    <t>4.1</t>
  </si>
  <si>
    <t>Мероприятие «Субсидия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тарифам, в связи с предоставлением льготы на проезд, установленной муниципальным нормативным правовым актом»</t>
  </si>
  <si>
    <t>4.1.1</t>
  </si>
  <si>
    <t>Предоставление субсидии на возмещение недополученных доходов транспортным организациям, осуществляющих регулярные перевозки пассажиров и багажа на муниципальных маршрутах по регулируемым тарифам в связи с предоставлением льготы на проезд, установленной муниципальным нормативным правовым актом в размере - 42 тыс. руб. Количество билетов, проданных с предоставлением льготы - 1203 по 21 маршруту</t>
  </si>
  <si>
    <t>Низкая востребован-ность в связи с тем, что право на льготу имеет узкий кругу лиц (дети, достигшие 7 лет, но не являющиеся школьниками)</t>
  </si>
  <si>
    <t>АВЦП «Обеспечение деятельности комитета по развитию городского хозяйства администрации города Мурманска»</t>
  </si>
  <si>
    <t>Количество мероприятий, всего - 4, в т.ч.</t>
  </si>
  <si>
    <t>КРГХ</t>
  </si>
  <si>
    <t>Основное мероприятие «Эффективное выполнение муниципальных функций в сфере развития городского хозяйства»</t>
  </si>
  <si>
    <t>5.1</t>
  </si>
  <si>
    <t>Мероприятие «Оплата труда работников органов местного самоуправления»</t>
  </si>
  <si>
    <t>5.1.1</t>
  </si>
  <si>
    <t>Количество муниципальных служащих - 46 чел.</t>
  </si>
  <si>
    <t>Мероприятие «Обеспечение функций работников органов местного самоуправления»</t>
  </si>
  <si>
    <t>5.1.2</t>
  </si>
  <si>
    <t>Количество муниципальных служащих, имеющих право на оплату стоимости проезда в отпуск и обратно – 41 чел.</t>
  </si>
  <si>
    <t>Мероприятие «Субвенция бюджетам муниципальных образований Мурманской области на осуществление деятельности по отлову и содержанию животных без владельцев»</t>
  </si>
  <si>
    <t>Мероприятие «Субвенция на возмещение расходов по гарантированному перечню услуг по погребению»</t>
  </si>
  <si>
    <t>5.1.3</t>
  </si>
  <si>
    <t>5.1.4</t>
  </si>
  <si>
    <t>Количество переданных государственных полномочий – 2 ед.</t>
  </si>
  <si>
    <t>Фактическое исполнение переданных государственных полномочий – 2 ед.</t>
  </si>
  <si>
    <t>Отчет о ходе реализации муниципальной программы "Развитие транспортной системы" на 2023-2028 годы за 9 меяцев 2023 года</t>
  </si>
  <si>
    <t>1.2.4</t>
  </si>
  <si>
    <t>1.2.5</t>
  </si>
  <si>
    <t>Количество мероприятий, всего - 37, в т.ч.</t>
  </si>
  <si>
    <t>Выполнены в полном объеме - 11</t>
  </si>
  <si>
    <t>Выполнены частично - 9</t>
  </si>
  <si>
    <t>Количество мероприятий, всего - 34, в т.ч.</t>
  </si>
  <si>
    <t>Выполнены в полном объеме -11</t>
  </si>
  <si>
    <t>Выполнены частично -9</t>
  </si>
  <si>
    <t>Степень выполнения мероприятий – 32,3%</t>
  </si>
  <si>
    <t>Степень выполнения мероприятий – 29,7%</t>
  </si>
  <si>
    <t>Количество мероприятий, всего - 12, в т.ч.</t>
  </si>
  <si>
    <t>Выполнены частично - 4</t>
  </si>
  <si>
    <t>Не выполнены - 8</t>
  </si>
  <si>
    <t>Расходным расписанием от 14.08.2023 № 4267 и № 4268 финансирование полностью снято</t>
  </si>
  <si>
    <t>Работы ведутся на одном объекте, по второму объекту конкурсная процедура признана несостоявшейся</t>
  </si>
  <si>
    <t>Расходы произведены в рамках заключенного соглашения от 12.04.2023                   № 806-3510449140-23-2. Данные ассигнования будут включены в бюджет при ближайшем его уточнении. Работы ведутся на 2-х объектах</t>
  </si>
  <si>
    <t xml:space="preserve">Выполнены частично - </t>
  </si>
  <si>
    <t>Работы на объектах ведутся</t>
  </si>
  <si>
    <t>Планируется перераспределение средств</t>
  </si>
  <si>
    <t>Работы в стадии завершения</t>
  </si>
  <si>
    <t>Выполнены в полном объеме- 1</t>
  </si>
  <si>
    <t>Выполнены частично -2</t>
  </si>
  <si>
    <t>Степень выполнения мероприятий - 25,0%</t>
  </si>
  <si>
    <t>Выполнение запланировано на 4 квартал 2023 года.Конечные сроки исполнения заключенных договоров находятся в 4 квартале 2023 года</t>
  </si>
  <si>
    <t>Выполнение мероприятия запланировано на 4 квартал 2023 года</t>
  </si>
  <si>
    <t xml:space="preserve">Общее количество дорожно-транспортных происшествий, не более 337 ед. Количество человек, пострадавших в дорожно-транспортных происшествиях, не более 417 чел. Количество человек, погибших в дорожно-транспотрных происшествиях, не более 7 чел. Количество дорожно-транспортных происшествий с участием детей, не более 57 ед. Количество детей пострадавших в дорожно-транспортных происшествиях, не более 39 чел. Количество светофорных объектов, подключенных к автоматизированной  системе управления дорожным движением - 12 ед. Площадь нанесенной/восстановленной дорожной разметки - 30491,3 кв.м. Протяженность устроенных барьерных ограждений - 887 п.м. Протяженность установленных пешеходных ограничивающих ограждений - 500 п.м. Количество установленных искусственных дорожных неровностей - 6 ед. Количество пешеходных переходов, на которых нанесена дорожная разметка холодным пластиком - 28 ед. Устройство остановочных пунктов - 4 ед. Количество установленных светильников - 120 ед
</t>
  </si>
  <si>
    <t>Выполнены в полном объеме-1</t>
  </si>
  <si>
    <t>Степень выполнения мероприятий- 33,3%</t>
  </si>
  <si>
    <t>Площадь нанесенной/восстановленной дорожной разметки 31 173,3 кв.м</t>
  </si>
  <si>
    <t>Количество пешеходных переходов, на которых нанесена дорожная разметка холодным пластиком - 28 ед. Количество светофорных объектов, подключенных к автоматизированной системе управления дорожным движением - 4 ед. в 2023 году.
Протяженность устроенных барьерных ограждений - 0 п.м. 
Протяженность установленных пешеходных ограничивающих ограждений - 0 п.м. 
Количество установленных искусственных дорожных неровностей - 0 ед.
Устройство остановочных пунктов - 0 ед. Количество установленных светильников - 228 ед.</t>
  </si>
  <si>
    <t>Выполнены в полном объеме - 7</t>
  </si>
  <si>
    <t>Не выполнены - 5</t>
  </si>
  <si>
    <t xml:space="preserve">Степень выполнения мероприятий - 53,8% </t>
  </si>
  <si>
    <t xml:space="preserve">Не выполнены - </t>
  </si>
  <si>
    <t>Степень выполнения мероприятий – 100,0 %</t>
  </si>
  <si>
    <t>Выполнение в течение года</t>
  </si>
  <si>
    <t>Принято в эксплуатацию</t>
  </si>
  <si>
    <t>1. Количество объектов благоустройства, находящихся на содержании – 17 ед.           2. Площадь объектов озеленения, находящихся на содержании – 557,3 тыс. м2                       3. Объем потребленной электроэнергии на освещение улиц и дворовых территорий/ городского кладбища –                     7 092,1/ 252,4 тыс. кВт.час 4. Уборочная площадь городских кладбищ (зима/лето) – 161,4/ 663,2 тыс.м2</t>
  </si>
  <si>
    <t>Количество перевезенных безродных, невостребованных и неопознанных тел (останков) умерших (погибших) в морг – 239 ед.</t>
  </si>
  <si>
    <t>Количество обустроенных детских площадок - 30 шт.</t>
  </si>
  <si>
    <t>Объем финансирования будет уточнен при очередном уточнении бюджета. Работы ведутся</t>
  </si>
  <si>
    <t>Субсидия предоставлена в размере 10,9 тыс. руб. Количество билетов, проданнных с предоставлением льноты - 710 по 20 маршруту</t>
  </si>
  <si>
    <t>Выполнены в полном объеме - 3</t>
  </si>
  <si>
    <t>Выполнены частично - 1</t>
  </si>
  <si>
    <t>Степень выполнения мероприятий – 75%</t>
  </si>
  <si>
    <t>Фактическое количество муниципальных служащих, воспользовавших-ся правом оплаты стоимости проезда в отпуск и обратно – 26 чел.</t>
  </si>
  <si>
    <t>Работы выполнены на 17 участках, ведутся на 1.</t>
  </si>
  <si>
    <t>Количество построенных объектов - 0 ед.</t>
  </si>
  <si>
    <t>Количество обустроенных детских площадок - 0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</si>
</sst>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0.0"/>
    <numFmt numFmtId="167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3" fillId="0" borderId="2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12" xfId="0" applyBorder="1"/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17" xfId="0" applyBorder="1"/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43" fontId="4" fillId="0" borderId="6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6" fillId="0" borderId="8" xfId="1" applyNumberFormat="1" applyFont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11" fillId="0" borderId="6" xfId="1" applyNumberFormat="1" applyFont="1" applyBorder="1" applyAlignment="1">
      <alignment horizontal="center" vertical="center" wrapText="1"/>
    </xf>
    <xf numFmtId="164" fontId="11" fillId="0" borderId="9" xfId="1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43" fontId="6" fillId="0" borderId="5" xfId="1" applyFont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6" fontId="4" fillId="0" borderId="9" xfId="1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7" fontId="4" fillId="0" borderId="9" xfId="1" applyNumberFormat="1" applyFont="1" applyBorder="1" applyAlignment="1">
      <alignment horizontal="center" vertical="center" wrapText="1"/>
    </xf>
    <xf numFmtId="167" fontId="6" fillId="0" borderId="6" xfId="1" applyNumberFormat="1" applyFont="1" applyBorder="1" applyAlignment="1">
      <alignment horizontal="center" vertical="center" wrapText="1"/>
    </xf>
    <xf numFmtId="167" fontId="6" fillId="0" borderId="9" xfId="1" applyNumberFormat="1" applyFont="1" applyBorder="1" applyAlignment="1">
      <alignment horizontal="center" vertical="center" wrapText="1"/>
    </xf>
    <xf numFmtId="167" fontId="4" fillId="0" borderId="5" xfId="1" applyNumberFormat="1" applyFont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left" vertical="center" wrapText="1"/>
    </xf>
    <xf numFmtId="166" fontId="6" fillId="0" borderId="9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4" fillId="0" borderId="8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/>
    <xf numFmtId="49" fontId="0" fillId="0" borderId="2" xfId="0" applyNumberFormat="1" applyBorder="1" applyAlignment="1"/>
    <xf numFmtId="0" fontId="3" fillId="0" borderId="2" xfId="0" applyFont="1" applyBorder="1" applyAlignment="1"/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9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wrapText="1"/>
    </xf>
    <xf numFmtId="0" fontId="0" fillId="0" borderId="2" xfId="0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/>
    <xf numFmtId="49" fontId="4" fillId="0" borderId="2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wrapText="1"/>
    </xf>
    <xf numFmtId="43" fontId="4" fillId="0" borderId="2" xfId="1" applyFont="1" applyBorder="1" applyAlignment="1">
      <alignment horizontal="center" vertical="center" wrapText="1"/>
    </xf>
    <xf numFmtId="43" fontId="0" fillId="0" borderId="2" xfId="1" applyFont="1" applyBorder="1" applyAlignment="1"/>
    <xf numFmtId="167" fontId="4" fillId="0" borderId="2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/>
    <xf numFmtId="164" fontId="4" fillId="0" borderId="3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/>
    <xf numFmtId="0" fontId="0" fillId="0" borderId="5" xfId="0" applyBorder="1" applyAlignment="1"/>
    <xf numFmtId="167" fontId="4" fillId="0" borderId="3" xfId="1" applyNumberFormat="1" applyFont="1" applyBorder="1" applyAlignment="1">
      <alignment horizontal="center" vertical="center" wrapText="1"/>
    </xf>
    <xf numFmtId="167" fontId="4" fillId="0" borderId="5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4" xfId="0" applyBorder="1" applyAlignment="1"/>
    <xf numFmtId="49" fontId="0" fillId="0" borderId="4" xfId="0" applyNumberFormat="1" applyBorder="1" applyAlignment="1"/>
    <xf numFmtId="49" fontId="0" fillId="0" borderId="5" xfId="0" applyNumberFormat="1" applyBorder="1" applyAlignment="1"/>
    <xf numFmtId="165" fontId="4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A2" insertRow="1" totalsRowShown="0">
  <autoFilter ref="A1:A2"/>
  <tableColumns count="1">
    <tableColumn id="1" name="Столбец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27"/>
  <sheetViews>
    <sheetView tabSelected="1" topLeftCell="A248" zoomScaleNormal="100" zoomScaleSheetLayoutView="110" workbookViewId="0">
      <selection activeCell="H257" sqref="H257:H266"/>
    </sheetView>
  </sheetViews>
  <sheetFormatPr defaultRowHeight="14.4" x14ac:dyDescent="0.3"/>
  <cols>
    <col min="1" max="1" width="5.33203125" customWidth="1"/>
    <col min="2" max="2" width="17.88671875" customWidth="1"/>
    <col min="3" max="3" width="7.33203125" customWidth="1"/>
    <col min="4" max="4" width="11.77734375" customWidth="1"/>
    <col min="5" max="5" width="12" customWidth="1"/>
    <col min="7" max="7" width="14.5546875" customWidth="1"/>
    <col min="8" max="8" width="16.6640625" customWidth="1"/>
    <col min="9" max="9" width="11.5546875" customWidth="1"/>
    <col min="10" max="10" width="12.44140625" customWidth="1"/>
    <col min="11" max="11" width="21.6640625" customWidth="1"/>
    <col min="13" max="13" width="8.88671875" customWidth="1"/>
  </cols>
  <sheetData>
    <row r="1" spans="1:17" x14ac:dyDescent="0.3">
      <c r="A1" t="s">
        <v>0</v>
      </c>
    </row>
    <row r="2" spans="1:17" ht="0.6" customHeight="1" x14ac:dyDescent="0.3"/>
    <row r="3" spans="1:17" hidden="1" x14ac:dyDescent="0.3"/>
    <row r="4" spans="1:17" hidden="1" x14ac:dyDescent="0.3"/>
    <row r="5" spans="1:17" hidden="1" x14ac:dyDescent="0.3"/>
    <row r="6" spans="1:17" hidden="1" x14ac:dyDescent="0.3"/>
    <row r="7" spans="1:17" x14ac:dyDescent="0.3">
      <c r="A7" s="144" t="s">
        <v>215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2"/>
      <c r="M7" s="2"/>
      <c r="N7" s="2"/>
      <c r="O7" s="2"/>
      <c r="P7" s="2"/>
      <c r="Q7" s="2"/>
    </row>
    <row r="8" spans="1:17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.95" customHeight="1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idden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idden="1" x14ac:dyDescent="0.3"/>
    <row r="12" spans="1:17" s="3" customFormat="1" ht="38.4" customHeight="1" thickTop="1" thickBot="1" x14ac:dyDescent="0.35">
      <c r="A12" s="146" t="s">
        <v>1</v>
      </c>
      <c r="B12" s="145" t="s">
        <v>9</v>
      </c>
      <c r="C12" s="145" t="s">
        <v>10</v>
      </c>
      <c r="D12" s="145"/>
      <c r="E12" s="145"/>
      <c r="F12" s="145" t="s">
        <v>2</v>
      </c>
      <c r="G12" s="145" t="s">
        <v>3</v>
      </c>
      <c r="H12" s="145"/>
      <c r="I12" s="145"/>
      <c r="J12" s="145" t="s">
        <v>4</v>
      </c>
      <c r="K12" s="145" t="s">
        <v>5</v>
      </c>
    </row>
    <row r="13" spans="1:17" ht="61.2" thickTop="1" thickBot="1" x14ac:dyDescent="0.35">
      <c r="A13" s="147"/>
      <c r="B13" s="147"/>
      <c r="C13" s="29" t="s">
        <v>6</v>
      </c>
      <c r="D13" s="30" t="s">
        <v>7</v>
      </c>
      <c r="E13" s="30" t="s">
        <v>8</v>
      </c>
      <c r="F13" s="147"/>
      <c r="G13" s="30" t="s">
        <v>11</v>
      </c>
      <c r="H13" s="30" t="s">
        <v>12</v>
      </c>
      <c r="I13" s="30" t="s">
        <v>13</v>
      </c>
      <c r="J13" s="147"/>
      <c r="K13" s="147"/>
    </row>
    <row r="14" spans="1:17" ht="15.6" thickTop="1" thickBot="1" x14ac:dyDescent="0.3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</row>
    <row r="15" spans="1:17" x14ac:dyDescent="0.3">
      <c r="A15" s="87"/>
      <c r="B15" s="90" t="s">
        <v>14</v>
      </c>
      <c r="C15" s="87" t="s">
        <v>15</v>
      </c>
      <c r="D15" s="87" t="s">
        <v>16</v>
      </c>
      <c r="E15" s="149">
        <v>2093800.4</v>
      </c>
      <c r="F15" s="151">
        <v>51</v>
      </c>
      <c r="G15" s="87" t="s">
        <v>17</v>
      </c>
      <c r="H15" s="90" t="s">
        <v>218</v>
      </c>
      <c r="I15" s="87"/>
      <c r="J15" s="87" t="s">
        <v>17</v>
      </c>
      <c r="K15" s="87" t="s">
        <v>17</v>
      </c>
    </row>
    <row r="16" spans="1:17" ht="15" thickBot="1" x14ac:dyDescent="0.35">
      <c r="A16" s="88"/>
      <c r="B16" s="99"/>
      <c r="C16" s="89"/>
      <c r="D16" s="89"/>
      <c r="E16" s="150"/>
      <c r="F16" s="152"/>
      <c r="G16" s="88"/>
      <c r="H16" s="165"/>
      <c r="I16" s="89"/>
      <c r="J16" s="88"/>
      <c r="K16" s="88"/>
    </row>
    <row r="17" spans="1:11" ht="21" thickBot="1" x14ac:dyDescent="0.35">
      <c r="A17" s="88"/>
      <c r="B17" s="99"/>
      <c r="C17" s="5" t="s">
        <v>18</v>
      </c>
      <c r="D17" s="5" t="s">
        <v>19</v>
      </c>
      <c r="E17" s="66">
        <v>1183414.2</v>
      </c>
      <c r="F17" s="60">
        <v>70.400000000000006</v>
      </c>
      <c r="G17" s="88"/>
      <c r="H17" s="4" t="s">
        <v>219</v>
      </c>
      <c r="I17" s="5"/>
      <c r="J17" s="88"/>
      <c r="K17" s="88"/>
    </row>
    <row r="18" spans="1:11" ht="21" thickBot="1" x14ac:dyDescent="0.35">
      <c r="A18" s="88"/>
      <c r="B18" s="99"/>
      <c r="C18" s="5" t="s">
        <v>20</v>
      </c>
      <c r="D18" s="5" t="s">
        <v>21</v>
      </c>
      <c r="E18" s="66">
        <v>910386.2</v>
      </c>
      <c r="F18" s="60">
        <v>37.6</v>
      </c>
      <c r="G18" s="88"/>
      <c r="H18" s="4" t="s">
        <v>220</v>
      </c>
      <c r="I18" s="5"/>
      <c r="J18" s="88"/>
      <c r="K18" s="88"/>
    </row>
    <row r="19" spans="1:11" ht="15" thickBot="1" x14ac:dyDescent="0.35">
      <c r="A19" s="88"/>
      <c r="B19" s="99"/>
      <c r="C19" s="5" t="s">
        <v>22</v>
      </c>
      <c r="D19" s="5" t="s">
        <v>17</v>
      </c>
      <c r="E19" s="66" t="s">
        <v>17</v>
      </c>
      <c r="F19" s="60" t="s">
        <v>17</v>
      </c>
      <c r="G19" s="88"/>
      <c r="H19" s="4" t="s">
        <v>23</v>
      </c>
      <c r="I19" s="5"/>
      <c r="J19" s="88"/>
      <c r="K19" s="88"/>
    </row>
    <row r="20" spans="1:11" ht="21" thickBot="1" x14ac:dyDescent="0.35">
      <c r="A20" s="89"/>
      <c r="B20" s="100"/>
      <c r="C20" s="5" t="s">
        <v>24</v>
      </c>
      <c r="D20" s="5" t="s">
        <v>17</v>
      </c>
      <c r="E20" s="66" t="s">
        <v>17</v>
      </c>
      <c r="F20" s="60" t="s">
        <v>17</v>
      </c>
      <c r="G20" s="89"/>
      <c r="H20" s="4" t="s">
        <v>225</v>
      </c>
      <c r="I20" s="5"/>
      <c r="J20" s="89"/>
      <c r="K20" s="89"/>
    </row>
    <row r="21" spans="1:11" x14ac:dyDescent="0.3">
      <c r="A21" s="153"/>
      <c r="B21" s="159" t="s">
        <v>25</v>
      </c>
      <c r="C21" s="87" t="s">
        <v>15</v>
      </c>
      <c r="D21" s="148">
        <f>SUM(D23:D26)</f>
        <v>4071829.3</v>
      </c>
      <c r="E21" s="149">
        <f>SUM(E23:E26)</f>
        <v>2093800.4</v>
      </c>
      <c r="F21" s="151">
        <v>51.4</v>
      </c>
      <c r="G21" s="87" t="s">
        <v>17</v>
      </c>
      <c r="H21" s="90" t="s">
        <v>221</v>
      </c>
      <c r="I21" s="87"/>
      <c r="J21" s="87" t="s">
        <v>17</v>
      </c>
      <c r="K21" s="153" t="s">
        <v>17</v>
      </c>
    </row>
    <row r="22" spans="1:11" ht="15" thickBot="1" x14ac:dyDescent="0.35">
      <c r="A22" s="154"/>
      <c r="B22" s="160"/>
      <c r="C22" s="89"/>
      <c r="D22" s="89"/>
      <c r="E22" s="150"/>
      <c r="F22" s="152"/>
      <c r="G22" s="88"/>
      <c r="H22" s="165"/>
      <c r="I22" s="89"/>
      <c r="J22" s="88"/>
      <c r="K22" s="154"/>
    </row>
    <row r="23" spans="1:11" ht="21" thickBot="1" x14ac:dyDescent="0.35">
      <c r="A23" s="154"/>
      <c r="B23" s="160"/>
      <c r="C23" s="5" t="s">
        <v>18</v>
      </c>
      <c r="D23" s="35">
        <f>D57+D67+D83+D114+D145+D177+D198+D283+D298</f>
        <v>1665968.8999999997</v>
      </c>
      <c r="E23" s="67">
        <f>E57+E67+E83+E114+E145+E177+E198+E283+E298</f>
        <v>1183414.2</v>
      </c>
      <c r="F23" s="60">
        <v>71</v>
      </c>
      <c r="G23" s="88"/>
      <c r="H23" s="4" t="s">
        <v>222</v>
      </c>
      <c r="I23" s="5"/>
      <c r="J23" s="88"/>
      <c r="K23" s="154"/>
    </row>
    <row r="24" spans="1:11" ht="15" thickBot="1" x14ac:dyDescent="0.35">
      <c r="A24" s="154"/>
      <c r="B24" s="160"/>
      <c r="C24" s="5" t="s">
        <v>20</v>
      </c>
      <c r="D24" s="39">
        <f>D53+D63+D84+D115+D146+D178+D199+D299</f>
        <v>2405860.4</v>
      </c>
      <c r="E24" s="66">
        <f>E53+E63+E84+E115+E146+E178+E199+E299</f>
        <v>910386.2</v>
      </c>
      <c r="F24" s="60">
        <v>37.799999999999997</v>
      </c>
      <c r="G24" s="88"/>
      <c r="H24" s="4" t="s">
        <v>223</v>
      </c>
      <c r="I24" s="5"/>
      <c r="J24" s="88"/>
      <c r="K24" s="154"/>
    </row>
    <row r="25" spans="1:11" ht="15" thickBot="1" x14ac:dyDescent="0.35">
      <c r="A25" s="154"/>
      <c r="B25" s="160"/>
      <c r="C25" s="5" t="s">
        <v>22</v>
      </c>
      <c r="D25" s="5" t="s">
        <v>17</v>
      </c>
      <c r="E25" s="66" t="s">
        <v>17</v>
      </c>
      <c r="F25" s="60" t="s">
        <v>17</v>
      </c>
      <c r="G25" s="88"/>
      <c r="H25" s="4" t="s">
        <v>26</v>
      </c>
      <c r="I25" s="5"/>
      <c r="J25" s="88"/>
      <c r="K25" s="154"/>
    </row>
    <row r="26" spans="1:11" ht="21" thickBot="1" x14ac:dyDescent="0.35">
      <c r="A26" s="155"/>
      <c r="B26" s="155"/>
      <c r="C26" s="8" t="s">
        <v>24</v>
      </c>
      <c r="D26" s="9" t="s">
        <v>17</v>
      </c>
      <c r="E26" s="62" t="s">
        <v>17</v>
      </c>
      <c r="F26" s="62" t="s">
        <v>17</v>
      </c>
      <c r="G26" s="124"/>
      <c r="H26" s="10" t="s">
        <v>224</v>
      </c>
      <c r="I26" s="9"/>
      <c r="J26" s="156"/>
      <c r="K26" s="155"/>
    </row>
    <row r="27" spans="1:11" x14ac:dyDescent="0.3">
      <c r="A27" s="153"/>
      <c r="B27" s="90" t="s">
        <v>27</v>
      </c>
      <c r="C27" s="87" t="s">
        <v>15</v>
      </c>
      <c r="D27" s="87" t="s">
        <v>28</v>
      </c>
      <c r="E27" s="151" t="s">
        <v>17</v>
      </c>
      <c r="F27" s="151" t="s">
        <v>17</v>
      </c>
      <c r="G27" s="87" t="s">
        <v>17</v>
      </c>
      <c r="H27" s="90" t="s">
        <v>43</v>
      </c>
      <c r="I27" s="87"/>
      <c r="J27" s="87" t="s">
        <v>17</v>
      </c>
      <c r="K27" s="87" t="s">
        <v>17</v>
      </c>
    </row>
    <row r="28" spans="1:11" ht="15" thickBot="1" x14ac:dyDescent="0.35">
      <c r="A28" s="154"/>
      <c r="B28" s="99"/>
      <c r="C28" s="89"/>
      <c r="D28" s="89"/>
      <c r="E28" s="152"/>
      <c r="F28" s="152"/>
      <c r="G28" s="88"/>
      <c r="H28" s="165"/>
      <c r="I28" s="89"/>
      <c r="J28" s="88"/>
      <c r="K28" s="88"/>
    </row>
    <row r="29" spans="1:11" ht="21" thickBot="1" x14ac:dyDescent="0.35">
      <c r="A29" s="154"/>
      <c r="B29" s="99"/>
      <c r="C29" s="5" t="s">
        <v>18</v>
      </c>
      <c r="D29" s="5" t="s">
        <v>29</v>
      </c>
      <c r="E29" s="60" t="s">
        <v>17</v>
      </c>
      <c r="F29" s="60" t="s">
        <v>17</v>
      </c>
      <c r="G29" s="88"/>
      <c r="H29" s="4" t="s">
        <v>30</v>
      </c>
      <c r="I29" s="5"/>
      <c r="J29" s="88"/>
      <c r="K29" s="88"/>
    </row>
    <row r="30" spans="1:11" ht="15" thickBot="1" x14ac:dyDescent="0.35">
      <c r="A30" s="154"/>
      <c r="B30" s="99"/>
      <c r="C30" s="5" t="s">
        <v>20</v>
      </c>
      <c r="D30" s="5" t="s">
        <v>29</v>
      </c>
      <c r="E30" s="60" t="s">
        <v>17</v>
      </c>
      <c r="F30" s="60" t="s">
        <v>17</v>
      </c>
      <c r="G30" s="88"/>
      <c r="H30" s="4" t="s">
        <v>31</v>
      </c>
      <c r="I30" s="5"/>
      <c r="J30" s="88"/>
      <c r="K30" s="88"/>
    </row>
    <row r="31" spans="1:11" ht="15" thickBot="1" x14ac:dyDescent="0.35">
      <c r="A31" s="154"/>
      <c r="B31" s="99"/>
      <c r="C31" s="5" t="s">
        <v>22</v>
      </c>
      <c r="D31" s="5" t="s">
        <v>17</v>
      </c>
      <c r="E31" s="60" t="s">
        <v>17</v>
      </c>
      <c r="F31" s="60" t="s">
        <v>17</v>
      </c>
      <c r="G31" s="89"/>
      <c r="H31" s="4" t="s">
        <v>32</v>
      </c>
      <c r="I31" s="5"/>
      <c r="J31" s="88"/>
      <c r="K31" s="88"/>
    </row>
    <row r="32" spans="1:11" ht="21" thickBot="1" x14ac:dyDescent="0.35">
      <c r="A32" s="155"/>
      <c r="B32" s="156"/>
      <c r="C32" s="8" t="s">
        <v>24</v>
      </c>
      <c r="D32" s="9" t="s">
        <v>17</v>
      </c>
      <c r="E32" s="62" t="s">
        <v>17</v>
      </c>
      <c r="F32" s="62" t="s">
        <v>17</v>
      </c>
      <c r="G32" s="9"/>
      <c r="H32" s="10" t="s">
        <v>33</v>
      </c>
      <c r="I32" s="11"/>
      <c r="J32" s="156"/>
      <c r="K32" s="156"/>
    </row>
    <row r="33" spans="1:11" x14ac:dyDescent="0.3">
      <c r="A33" s="87"/>
      <c r="B33" s="90" t="s">
        <v>34</v>
      </c>
      <c r="C33" s="87" t="s">
        <v>15</v>
      </c>
      <c r="D33" s="87">
        <v>240</v>
      </c>
      <c r="E33" s="151" t="s">
        <v>17</v>
      </c>
      <c r="F33" s="151" t="s">
        <v>17</v>
      </c>
      <c r="G33" s="87" t="s">
        <v>17</v>
      </c>
      <c r="H33" s="90" t="s">
        <v>44</v>
      </c>
      <c r="I33" s="87"/>
      <c r="J33" s="87" t="s">
        <v>17</v>
      </c>
      <c r="K33" s="87" t="s">
        <v>17</v>
      </c>
    </row>
    <row r="34" spans="1:11" ht="15" thickBot="1" x14ac:dyDescent="0.35">
      <c r="A34" s="88"/>
      <c r="B34" s="99"/>
      <c r="C34" s="89"/>
      <c r="D34" s="89"/>
      <c r="E34" s="152"/>
      <c r="F34" s="152"/>
      <c r="G34" s="88"/>
      <c r="H34" s="165"/>
      <c r="I34" s="89"/>
      <c r="J34" s="88"/>
      <c r="K34" s="88"/>
    </row>
    <row r="35" spans="1:11" ht="21" thickBot="1" x14ac:dyDescent="0.35">
      <c r="A35" s="88"/>
      <c r="B35" s="99"/>
      <c r="C35" s="5" t="s">
        <v>18</v>
      </c>
      <c r="D35" s="5">
        <v>240</v>
      </c>
      <c r="E35" s="60" t="s">
        <v>17</v>
      </c>
      <c r="F35" s="60" t="s">
        <v>17</v>
      </c>
      <c r="G35" s="88"/>
      <c r="H35" s="4" t="s">
        <v>30</v>
      </c>
      <c r="I35" s="5"/>
      <c r="J35" s="88"/>
      <c r="K35" s="88"/>
    </row>
    <row r="36" spans="1:11" ht="15" thickBot="1" x14ac:dyDescent="0.35">
      <c r="A36" s="88"/>
      <c r="B36" s="99"/>
      <c r="C36" s="5" t="s">
        <v>20</v>
      </c>
      <c r="D36" s="5" t="s">
        <v>17</v>
      </c>
      <c r="E36" s="60" t="s">
        <v>17</v>
      </c>
      <c r="F36" s="60" t="s">
        <v>17</v>
      </c>
      <c r="G36" s="88"/>
      <c r="H36" s="4" t="s">
        <v>35</v>
      </c>
      <c r="I36" s="5"/>
      <c r="J36" s="88"/>
      <c r="K36" s="88"/>
    </row>
    <row r="37" spans="1:11" ht="15" thickBot="1" x14ac:dyDescent="0.35">
      <c r="A37" s="88"/>
      <c r="B37" s="99"/>
      <c r="C37" s="5" t="s">
        <v>22</v>
      </c>
      <c r="D37" s="5" t="s">
        <v>17</v>
      </c>
      <c r="E37" s="60" t="s">
        <v>17</v>
      </c>
      <c r="F37" s="60" t="s">
        <v>17</v>
      </c>
      <c r="G37" s="88"/>
      <c r="H37" s="4" t="s">
        <v>36</v>
      </c>
      <c r="I37" s="5"/>
      <c r="J37" s="88"/>
      <c r="K37" s="88"/>
    </row>
    <row r="38" spans="1:11" ht="21" thickBot="1" x14ac:dyDescent="0.35">
      <c r="A38" s="89"/>
      <c r="B38" s="100"/>
      <c r="C38" s="5" t="s">
        <v>24</v>
      </c>
      <c r="D38" s="5" t="s">
        <v>17</v>
      </c>
      <c r="E38" s="60" t="s">
        <v>17</v>
      </c>
      <c r="F38" s="60" t="s">
        <v>17</v>
      </c>
      <c r="G38" s="89"/>
      <c r="H38" s="4" t="s">
        <v>37</v>
      </c>
      <c r="I38" s="5"/>
      <c r="J38" s="89"/>
      <c r="K38" s="89"/>
    </row>
    <row r="39" spans="1:11" x14ac:dyDescent="0.3">
      <c r="A39" s="87">
        <v>1</v>
      </c>
      <c r="B39" s="90" t="s">
        <v>45</v>
      </c>
      <c r="C39" s="87" t="s">
        <v>15</v>
      </c>
      <c r="D39" s="148">
        <f>SUM(D41:D44)</f>
        <v>2232248.7999999998</v>
      </c>
      <c r="E39" s="157">
        <f>SUM(E41:E44)</f>
        <v>752288</v>
      </c>
      <c r="F39" s="151">
        <v>33.700000000000003</v>
      </c>
      <c r="G39" s="87" t="s">
        <v>17</v>
      </c>
      <c r="H39" s="90" t="s">
        <v>226</v>
      </c>
      <c r="I39" s="87"/>
      <c r="J39" s="90" t="s">
        <v>38</v>
      </c>
      <c r="K39" s="90" t="s">
        <v>104</v>
      </c>
    </row>
    <row r="40" spans="1:11" ht="15" thickBot="1" x14ac:dyDescent="0.35">
      <c r="A40" s="88"/>
      <c r="B40" s="91"/>
      <c r="C40" s="89"/>
      <c r="D40" s="89"/>
      <c r="E40" s="158"/>
      <c r="F40" s="152"/>
      <c r="G40" s="88"/>
      <c r="H40" s="165"/>
      <c r="I40" s="89"/>
      <c r="J40" s="99"/>
      <c r="K40" s="99"/>
    </row>
    <row r="41" spans="1:11" ht="21" thickBot="1" x14ac:dyDescent="0.35">
      <c r="A41" s="88"/>
      <c r="B41" s="91"/>
      <c r="C41" s="5" t="s">
        <v>18</v>
      </c>
      <c r="D41" s="35">
        <f>D47+D83+D114+D145</f>
        <v>110622.5</v>
      </c>
      <c r="E41" s="67">
        <f>E47+E83+E114+E145</f>
        <v>59896.899999999994</v>
      </c>
      <c r="F41" s="60">
        <v>54.1</v>
      </c>
      <c r="G41" s="88"/>
      <c r="H41" s="4" t="s">
        <v>30</v>
      </c>
      <c r="I41" s="5"/>
      <c r="J41" s="99"/>
      <c r="K41" s="99"/>
    </row>
    <row r="42" spans="1:11" ht="21" thickBot="1" x14ac:dyDescent="0.35">
      <c r="A42" s="88"/>
      <c r="B42" s="91"/>
      <c r="C42" s="5" t="s">
        <v>20</v>
      </c>
      <c r="D42" s="35">
        <f>D48+D84+D115+D146</f>
        <v>2121626.2999999998</v>
      </c>
      <c r="E42" s="67">
        <f>E48+E84+E115+E146</f>
        <v>692391.1</v>
      </c>
      <c r="F42" s="60">
        <v>32.6</v>
      </c>
      <c r="G42" s="88"/>
      <c r="H42" s="4" t="s">
        <v>227</v>
      </c>
      <c r="I42" s="5"/>
      <c r="J42" s="99"/>
      <c r="K42" s="99"/>
    </row>
    <row r="43" spans="1:11" ht="15" thickBot="1" x14ac:dyDescent="0.35">
      <c r="A43" s="88"/>
      <c r="B43" s="91"/>
      <c r="C43" s="5" t="s">
        <v>22</v>
      </c>
      <c r="D43" s="5" t="s">
        <v>17</v>
      </c>
      <c r="E43" s="66" t="s">
        <v>17</v>
      </c>
      <c r="F43" s="60"/>
      <c r="G43" s="88"/>
      <c r="H43" s="4" t="s">
        <v>228</v>
      </c>
      <c r="I43" s="5"/>
      <c r="J43" s="99"/>
      <c r="K43" s="99"/>
    </row>
    <row r="44" spans="1:11" ht="21" thickBot="1" x14ac:dyDescent="0.35">
      <c r="A44" s="89"/>
      <c r="B44" s="92"/>
      <c r="C44" s="5" t="s">
        <v>24</v>
      </c>
      <c r="D44" s="5" t="s">
        <v>17</v>
      </c>
      <c r="E44" s="66" t="s">
        <v>17</v>
      </c>
      <c r="F44" s="60" t="s">
        <v>17</v>
      </c>
      <c r="G44" s="89"/>
      <c r="H44" s="4" t="s">
        <v>33</v>
      </c>
      <c r="I44" s="5"/>
      <c r="J44" s="100"/>
      <c r="K44" s="100"/>
    </row>
    <row r="45" spans="1:11" ht="67.2" customHeight="1" x14ac:dyDescent="0.3">
      <c r="A45" s="94" t="s">
        <v>48</v>
      </c>
      <c r="B45" s="90" t="s">
        <v>39</v>
      </c>
      <c r="C45" s="87" t="s">
        <v>15</v>
      </c>
      <c r="D45" s="164">
        <f>SUM(D47:D50)</f>
        <v>1592248.8</v>
      </c>
      <c r="E45" s="149">
        <f>SUM(E47:E50)</f>
        <v>0</v>
      </c>
      <c r="F45" s="151" t="s">
        <v>17</v>
      </c>
      <c r="G45" s="90" t="s">
        <v>40</v>
      </c>
      <c r="H45" s="159" t="s">
        <v>47</v>
      </c>
      <c r="I45" s="87"/>
      <c r="J45" s="90" t="s">
        <v>38</v>
      </c>
      <c r="K45" s="90" t="s">
        <v>41</v>
      </c>
    </row>
    <row r="46" spans="1:11" ht="15" thickBot="1" x14ac:dyDescent="0.35">
      <c r="A46" s="95"/>
      <c r="B46" s="99"/>
      <c r="C46" s="89"/>
      <c r="D46" s="89"/>
      <c r="E46" s="150"/>
      <c r="F46" s="152"/>
      <c r="G46" s="99"/>
      <c r="H46" s="166"/>
      <c r="I46" s="89"/>
      <c r="J46" s="99"/>
      <c r="K46" s="99"/>
    </row>
    <row r="47" spans="1:11" ht="21" thickBot="1" x14ac:dyDescent="0.35">
      <c r="A47" s="95"/>
      <c r="B47" s="99"/>
      <c r="C47" s="5" t="s">
        <v>18</v>
      </c>
      <c r="D47" s="39">
        <f>D57+D77+D67</f>
        <v>30622.5</v>
      </c>
      <c r="E47" s="66">
        <f>E57+E77+E67</f>
        <v>0</v>
      </c>
      <c r="F47" s="60" t="s">
        <v>17</v>
      </c>
      <c r="G47" s="99"/>
      <c r="H47" s="4" t="s">
        <v>30</v>
      </c>
      <c r="I47" s="5"/>
      <c r="J47" s="99"/>
      <c r="K47" s="99"/>
    </row>
    <row r="48" spans="1:11" ht="21" thickBot="1" x14ac:dyDescent="0.35">
      <c r="A48" s="95"/>
      <c r="B48" s="99"/>
      <c r="C48" s="5" t="s">
        <v>20</v>
      </c>
      <c r="D48" s="36">
        <f>D53+D63+D73</f>
        <v>1561626.3</v>
      </c>
      <c r="E48" s="66">
        <f>E53+E63+E73</f>
        <v>0</v>
      </c>
      <c r="F48" s="60" t="s">
        <v>17</v>
      </c>
      <c r="G48" s="99"/>
      <c r="H48" s="4" t="s">
        <v>42</v>
      </c>
      <c r="I48" s="5"/>
      <c r="J48" s="99"/>
      <c r="K48" s="99"/>
    </row>
    <row r="49" spans="1:11" ht="15" thickBot="1" x14ac:dyDescent="0.35">
      <c r="A49" s="162"/>
      <c r="B49" s="161"/>
      <c r="C49" s="8" t="s">
        <v>22</v>
      </c>
      <c r="D49" s="9" t="s">
        <v>17</v>
      </c>
      <c r="E49" s="67">
        <v>0</v>
      </c>
      <c r="F49" s="62" t="s">
        <v>17</v>
      </c>
      <c r="G49" s="161"/>
      <c r="H49" s="10" t="s">
        <v>46</v>
      </c>
      <c r="I49" s="9"/>
      <c r="J49" s="161"/>
      <c r="K49" s="161"/>
    </row>
    <row r="50" spans="1:11" ht="122.4" customHeight="1" thickBot="1" x14ac:dyDescent="0.35">
      <c r="A50" s="163"/>
      <c r="B50" s="156"/>
      <c r="C50" s="12" t="s">
        <v>24</v>
      </c>
      <c r="D50" s="5" t="s">
        <v>17</v>
      </c>
      <c r="E50" s="67">
        <v>0</v>
      </c>
      <c r="F50" s="60" t="s">
        <v>17</v>
      </c>
      <c r="G50" s="156"/>
      <c r="H50" s="4" t="s">
        <v>37</v>
      </c>
      <c r="I50" s="5"/>
      <c r="J50" s="156"/>
      <c r="K50" s="156"/>
    </row>
    <row r="51" spans="1:11" ht="20.399999999999999" customHeight="1" thickBot="1" x14ac:dyDescent="0.35">
      <c r="A51" s="81" t="s">
        <v>54</v>
      </c>
      <c r="B51" s="90" t="s">
        <v>50</v>
      </c>
      <c r="C51" s="9" t="s">
        <v>15</v>
      </c>
      <c r="D51" s="41">
        <f>SUM(D52:D55)</f>
        <v>1497796</v>
      </c>
      <c r="E51" s="68">
        <f>SUM(E52:E55)</f>
        <v>0</v>
      </c>
      <c r="F51" s="63" t="s">
        <v>17</v>
      </c>
      <c r="G51" s="90" t="s">
        <v>51</v>
      </c>
      <c r="H51" s="87" t="s">
        <v>17</v>
      </c>
      <c r="I51" s="87" t="s">
        <v>52</v>
      </c>
      <c r="J51" s="90" t="s">
        <v>53</v>
      </c>
      <c r="K51" s="90" t="s">
        <v>41</v>
      </c>
    </row>
    <row r="52" spans="1:11" ht="15" thickBot="1" x14ac:dyDescent="0.35">
      <c r="A52" s="81"/>
      <c r="B52" s="91"/>
      <c r="C52" s="5" t="s">
        <v>18</v>
      </c>
      <c r="D52" s="42" t="s">
        <v>17</v>
      </c>
      <c r="E52" s="67" t="s">
        <v>17</v>
      </c>
      <c r="F52" s="61" t="s">
        <v>17</v>
      </c>
      <c r="G52" s="99"/>
      <c r="H52" s="88"/>
      <c r="I52" s="88"/>
      <c r="J52" s="99"/>
      <c r="K52" s="99"/>
    </row>
    <row r="53" spans="1:11" ht="15" thickBot="1" x14ac:dyDescent="0.35">
      <c r="A53" s="81"/>
      <c r="B53" s="91"/>
      <c r="C53" s="5" t="s">
        <v>20</v>
      </c>
      <c r="D53" s="42">
        <v>1497796</v>
      </c>
      <c r="E53" s="67">
        <v>0</v>
      </c>
      <c r="F53" s="61" t="s">
        <v>17</v>
      </c>
      <c r="G53" s="99"/>
      <c r="H53" s="88"/>
      <c r="I53" s="88"/>
      <c r="J53" s="99"/>
      <c r="K53" s="99"/>
    </row>
    <row r="54" spans="1:11" ht="15" thickBot="1" x14ac:dyDescent="0.35">
      <c r="A54" s="81"/>
      <c r="B54" s="91"/>
      <c r="C54" s="5" t="s">
        <v>22</v>
      </c>
      <c r="D54" s="35" t="s">
        <v>17</v>
      </c>
      <c r="E54" s="67" t="s">
        <v>17</v>
      </c>
      <c r="F54" s="61" t="s">
        <v>17</v>
      </c>
      <c r="G54" s="99"/>
      <c r="H54" s="88"/>
      <c r="I54" s="88"/>
      <c r="J54" s="99"/>
      <c r="K54" s="99"/>
    </row>
    <row r="55" spans="1:11" ht="36" customHeight="1" thickBot="1" x14ac:dyDescent="0.35">
      <c r="A55" s="81"/>
      <c r="B55" s="92"/>
      <c r="C55" s="5" t="s">
        <v>24</v>
      </c>
      <c r="D55" s="35" t="s">
        <v>17</v>
      </c>
      <c r="E55" s="67" t="s">
        <v>17</v>
      </c>
      <c r="F55" s="61" t="s">
        <v>17</v>
      </c>
      <c r="G55" s="99"/>
      <c r="H55" s="88"/>
      <c r="I55" s="88"/>
      <c r="J55" s="99"/>
      <c r="K55" s="99"/>
    </row>
    <row r="56" spans="1:11" ht="21.6" customHeight="1" thickBot="1" x14ac:dyDescent="0.35">
      <c r="A56" s="81" t="s">
        <v>55</v>
      </c>
      <c r="B56" s="90" t="s">
        <v>49</v>
      </c>
      <c r="C56" s="5" t="s">
        <v>15</v>
      </c>
      <c r="D56" s="42">
        <f>D57</f>
        <v>15129.3</v>
      </c>
      <c r="E56" s="69">
        <f>E57</f>
        <v>0</v>
      </c>
      <c r="F56" s="60" t="s">
        <v>17</v>
      </c>
      <c r="G56" s="99"/>
      <c r="H56" s="88"/>
      <c r="I56" s="88"/>
      <c r="J56" s="99"/>
      <c r="K56" s="99"/>
    </row>
    <row r="57" spans="1:11" ht="15" thickBot="1" x14ac:dyDescent="0.35">
      <c r="A57" s="81"/>
      <c r="B57" s="99"/>
      <c r="C57" s="5" t="s">
        <v>18</v>
      </c>
      <c r="D57" s="42">
        <v>15129.3</v>
      </c>
      <c r="E57" s="67">
        <v>0</v>
      </c>
      <c r="F57" s="60" t="s">
        <v>17</v>
      </c>
      <c r="G57" s="99"/>
      <c r="H57" s="88"/>
      <c r="I57" s="88"/>
      <c r="J57" s="99"/>
      <c r="K57" s="99"/>
    </row>
    <row r="58" spans="1:11" ht="15" thickBot="1" x14ac:dyDescent="0.35">
      <c r="A58" s="81"/>
      <c r="B58" s="99"/>
      <c r="C58" s="5" t="s">
        <v>20</v>
      </c>
      <c r="D58" s="52" t="s">
        <v>17</v>
      </c>
      <c r="E58" s="67" t="s">
        <v>17</v>
      </c>
      <c r="F58" s="60" t="s">
        <v>17</v>
      </c>
      <c r="G58" s="99"/>
      <c r="H58" s="88"/>
      <c r="I58" s="88"/>
      <c r="J58" s="99"/>
      <c r="K58" s="99"/>
    </row>
    <row r="59" spans="1:11" ht="22.5" customHeight="1" thickBot="1" x14ac:dyDescent="0.35">
      <c r="A59" s="81"/>
      <c r="B59" s="99"/>
      <c r="C59" s="5" t="s">
        <v>22</v>
      </c>
      <c r="D59" s="52" t="s">
        <v>17</v>
      </c>
      <c r="E59" s="67" t="s">
        <v>17</v>
      </c>
      <c r="F59" s="60" t="s">
        <v>17</v>
      </c>
      <c r="G59" s="99"/>
      <c r="H59" s="88"/>
      <c r="I59" s="88"/>
      <c r="J59" s="99"/>
      <c r="K59" s="99"/>
    </row>
    <row r="60" spans="1:11" ht="26.25" customHeight="1" thickBot="1" x14ac:dyDescent="0.35">
      <c r="A60" s="81"/>
      <c r="B60" s="100"/>
      <c r="C60" s="5" t="s">
        <v>24</v>
      </c>
      <c r="D60" s="52" t="s">
        <v>17</v>
      </c>
      <c r="E60" s="67" t="s">
        <v>17</v>
      </c>
      <c r="F60" s="60" t="s">
        <v>17</v>
      </c>
      <c r="G60" s="100"/>
      <c r="H60" s="89"/>
      <c r="I60" s="89"/>
      <c r="J60" s="100"/>
      <c r="K60" s="100"/>
    </row>
    <row r="61" spans="1:11" ht="57.6" customHeight="1" thickBot="1" x14ac:dyDescent="0.35">
      <c r="A61" s="94" t="s">
        <v>57</v>
      </c>
      <c r="B61" s="90" t="s">
        <v>59</v>
      </c>
      <c r="C61" s="9" t="s">
        <v>15</v>
      </c>
      <c r="D61" s="41">
        <f>D63</f>
        <v>48830.3</v>
      </c>
      <c r="E61" s="68">
        <f>E63</f>
        <v>0</v>
      </c>
      <c r="F61" s="62" t="s">
        <v>17</v>
      </c>
      <c r="G61" s="90" t="s">
        <v>60</v>
      </c>
      <c r="H61" s="90" t="s">
        <v>31</v>
      </c>
      <c r="I61" s="90" t="s">
        <v>61</v>
      </c>
      <c r="J61" s="90" t="s">
        <v>53</v>
      </c>
      <c r="K61" s="90" t="s">
        <v>62</v>
      </c>
    </row>
    <row r="62" spans="1:11" ht="15" thickBot="1" x14ac:dyDescent="0.35">
      <c r="A62" s="95"/>
      <c r="B62" s="91"/>
      <c r="C62" s="5" t="s">
        <v>18</v>
      </c>
      <c r="D62" s="42" t="s">
        <v>17</v>
      </c>
      <c r="E62" s="67" t="s">
        <v>17</v>
      </c>
      <c r="F62" s="60" t="s">
        <v>17</v>
      </c>
      <c r="G62" s="99"/>
      <c r="H62" s="99"/>
      <c r="I62" s="99"/>
      <c r="J62" s="99"/>
      <c r="K62" s="99"/>
    </row>
    <row r="63" spans="1:11" ht="15" thickBot="1" x14ac:dyDescent="0.35">
      <c r="A63" s="95"/>
      <c r="B63" s="91"/>
      <c r="C63" s="5" t="s">
        <v>20</v>
      </c>
      <c r="D63" s="42">
        <v>48830.3</v>
      </c>
      <c r="E63" s="67">
        <v>0</v>
      </c>
      <c r="F63" s="60" t="s">
        <v>17</v>
      </c>
      <c r="G63" s="99"/>
      <c r="H63" s="99"/>
      <c r="I63" s="99"/>
      <c r="J63" s="99"/>
      <c r="K63" s="99"/>
    </row>
    <row r="64" spans="1:11" ht="24" customHeight="1" thickBot="1" x14ac:dyDescent="0.35">
      <c r="A64" s="95"/>
      <c r="B64" s="91"/>
      <c r="C64" s="5" t="s">
        <v>22</v>
      </c>
      <c r="D64" s="52" t="s">
        <v>17</v>
      </c>
      <c r="E64" s="67" t="s">
        <v>17</v>
      </c>
      <c r="F64" s="60" t="s">
        <v>17</v>
      </c>
      <c r="G64" s="99"/>
      <c r="H64" s="99"/>
      <c r="I64" s="99"/>
      <c r="J64" s="99"/>
      <c r="K64" s="99"/>
    </row>
    <row r="65" spans="1:11" ht="52.2" customHeight="1" thickBot="1" x14ac:dyDescent="0.35">
      <c r="A65" s="96"/>
      <c r="B65" s="92"/>
      <c r="C65" s="5" t="s">
        <v>24</v>
      </c>
      <c r="D65" s="52" t="s">
        <v>17</v>
      </c>
      <c r="E65" s="67" t="s">
        <v>17</v>
      </c>
      <c r="F65" s="60" t="s">
        <v>17</v>
      </c>
      <c r="G65" s="99"/>
      <c r="H65" s="99"/>
      <c r="I65" s="99"/>
      <c r="J65" s="99"/>
      <c r="K65" s="99"/>
    </row>
    <row r="66" spans="1:11" ht="59.4" customHeight="1" thickBot="1" x14ac:dyDescent="0.35">
      <c r="A66" s="167" t="s">
        <v>58</v>
      </c>
      <c r="B66" s="90" t="s">
        <v>56</v>
      </c>
      <c r="C66" s="5" t="s">
        <v>15</v>
      </c>
      <c r="D66" s="42">
        <f>D67</f>
        <v>493.2</v>
      </c>
      <c r="E66" s="67">
        <f>E67</f>
        <v>0</v>
      </c>
      <c r="F66" s="60" t="s">
        <v>17</v>
      </c>
      <c r="G66" s="99"/>
      <c r="H66" s="99"/>
      <c r="I66" s="99"/>
      <c r="J66" s="99"/>
      <c r="K66" s="99"/>
    </row>
    <row r="67" spans="1:11" ht="15" thickBot="1" x14ac:dyDescent="0.35">
      <c r="A67" s="168"/>
      <c r="B67" s="99"/>
      <c r="C67" s="5" t="s">
        <v>18</v>
      </c>
      <c r="D67" s="42">
        <v>493.2</v>
      </c>
      <c r="E67" s="67">
        <v>0</v>
      </c>
      <c r="F67" s="60" t="s">
        <v>17</v>
      </c>
      <c r="G67" s="99"/>
      <c r="H67" s="99"/>
      <c r="I67" s="99"/>
      <c r="J67" s="99"/>
      <c r="K67" s="99"/>
    </row>
    <row r="68" spans="1:11" ht="15" thickBot="1" x14ac:dyDescent="0.35">
      <c r="A68" s="168"/>
      <c r="B68" s="99"/>
      <c r="C68" s="5" t="s">
        <v>20</v>
      </c>
      <c r="D68" s="42" t="s">
        <v>17</v>
      </c>
      <c r="E68" s="67" t="s">
        <v>17</v>
      </c>
      <c r="F68" s="60" t="s">
        <v>17</v>
      </c>
      <c r="G68" s="99"/>
      <c r="H68" s="99"/>
      <c r="I68" s="99"/>
      <c r="J68" s="99"/>
      <c r="K68" s="99"/>
    </row>
    <row r="69" spans="1:11" ht="15" thickBot="1" x14ac:dyDescent="0.35">
      <c r="A69" s="168"/>
      <c r="B69" s="99"/>
      <c r="C69" s="5" t="s">
        <v>22</v>
      </c>
      <c r="D69" s="42" t="s">
        <v>17</v>
      </c>
      <c r="E69" s="67" t="s">
        <v>17</v>
      </c>
      <c r="F69" s="60" t="s">
        <v>17</v>
      </c>
      <c r="G69" s="99"/>
      <c r="H69" s="99"/>
      <c r="I69" s="99"/>
      <c r="J69" s="99"/>
      <c r="K69" s="99"/>
    </row>
    <row r="70" spans="1:11" ht="72" customHeight="1" thickBot="1" x14ac:dyDescent="0.35">
      <c r="A70" s="169"/>
      <c r="B70" s="100"/>
      <c r="C70" s="5" t="s">
        <v>24</v>
      </c>
      <c r="D70" s="52" t="s">
        <v>17</v>
      </c>
      <c r="E70" s="67" t="s">
        <v>17</v>
      </c>
      <c r="F70" s="60" t="s">
        <v>17</v>
      </c>
      <c r="G70" s="100"/>
      <c r="H70" s="100"/>
      <c r="I70" s="100"/>
      <c r="J70" s="100"/>
      <c r="K70" s="100"/>
    </row>
    <row r="71" spans="1:11" ht="33" customHeight="1" thickBot="1" x14ac:dyDescent="0.35">
      <c r="A71" s="94" t="s">
        <v>64</v>
      </c>
      <c r="B71" s="90" t="s">
        <v>66</v>
      </c>
      <c r="C71" s="9" t="s">
        <v>15</v>
      </c>
      <c r="D71" s="41">
        <f>D73</f>
        <v>15000</v>
      </c>
      <c r="E71" s="68">
        <f>E73</f>
        <v>0</v>
      </c>
      <c r="F71" s="62" t="s">
        <v>17</v>
      </c>
      <c r="G71" s="90" t="s">
        <v>67</v>
      </c>
      <c r="H71" s="87" t="s">
        <v>17</v>
      </c>
      <c r="I71" s="87" t="s">
        <v>52</v>
      </c>
      <c r="J71" s="87" t="s">
        <v>68</v>
      </c>
      <c r="K71" s="90" t="s">
        <v>229</v>
      </c>
    </row>
    <row r="72" spans="1:11" ht="15" thickBot="1" x14ac:dyDescent="0.35">
      <c r="A72" s="95"/>
      <c r="B72" s="91"/>
      <c r="C72" s="5" t="s">
        <v>18</v>
      </c>
      <c r="D72" s="42" t="s">
        <v>17</v>
      </c>
      <c r="E72" s="67" t="s">
        <v>17</v>
      </c>
      <c r="F72" s="60" t="s">
        <v>17</v>
      </c>
      <c r="G72" s="99"/>
      <c r="H72" s="88"/>
      <c r="I72" s="88"/>
      <c r="J72" s="88"/>
      <c r="K72" s="91"/>
    </row>
    <row r="73" spans="1:11" ht="15" thickBot="1" x14ac:dyDescent="0.35">
      <c r="A73" s="95"/>
      <c r="B73" s="91"/>
      <c r="C73" s="5" t="s">
        <v>20</v>
      </c>
      <c r="D73" s="42">
        <v>15000</v>
      </c>
      <c r="E73" s="67">
        <v>0</v>
      </c>
      <c r="F73" s="60" t="s">
        <v>17</v>
      </c>
      <c r="G73" s="99"/>
      <c r="H73" s="88"/>
      <c r="I73" s="88"/>
      <c r="J73" s="88"/>
      <c r="K73" s="91"/>
    </row>
    <row r="74" spans="1:11" ht="30" customHeight="1" thickBot="1" x14ac:dyDescent="0.35">
      <c r="A74" s="95"/>
      <c r="B74" s="91"/>
      <c r="C74" s="5" t="s">
        <v>22</v>
      </c>
      <c r="D74" s="42" t="s">
        <v>17</v>
      </c>
      <c r="E74" s="67" t="s">
        <v>17</v>
      </c>
      <c r="F74" s="60" t="s">
        <v>17</v>
      </c>
      <c r="G74" s="99"/>
      <c r="H74" s="88"/>
      <c r="I74" s="88"/>
      <c r="J74" s="88"/>
      <c r="K74" s="91"/>
    </row>
    <row r="75" spans="1:11" ht="31.5" customHeight="1" thickBot="1" x14ac:dyDescent="0.35">
      <c r="A75" s="96"/>
      <c r="B75" s="92"/>
      <c r="C75" s="5" t="s">
        <v>24</v>
      </c>
      <c r="D75" s="42" t="s">
        <v>17</v>
      </c>
      <c r="E75" s="67"/>
      <c r="F75" s="60"/>
      <c r="G75" s="99"/>
      <c r="H75" s="88"/>
      <c r="I75" s="88"/>
      <c r="J75" s="88"/>
      <c r="K75" s="91"/>
    </row>
    <row r="76" spans="1:11" ht="62.4" customHeight="1" thickBot="1" x14ac:dyDescent="0.35">
      <c r="A76" s="94" t="s">
        <v>65</v>
      </c>
      <c r="B76" s="90" t="s">
        <v>63</v>
      </c>
      <c r="C76" s="5" t="s">
        <v>15</v>
      </c>
      <c r="D76" s="42">
        <f>D77</f>
        <v>15000</v>
      </c>
      <c r="E76" s="69">
        <f>E77</f>
        <v>0</v>
      </c>
      <c r="F76" s="60"/>
      <c r="G76" s="99"/>
      <c r="H76" s="88"/>
      <c r="I76" s="88"/>
      <c r="J76" s="88"/>
      <c r="K76" s="91"/>
    </row>
    <row r="77" spans="1:11" ht="36" customHeight="1" thickBot="1" x14ac:dyDescent="0.35">
      <c r="A77" s="95"/>
      <c r="B77" s="99"/>
      <c r="C77" s="5" t="s">
        <v>18</v>
      </c>
      <c r="D77" s="42">
        <v>15000</v>
      </c>
      <c r="E77" s="67">
        <v>0</v>
      </c>
      <c r="F77" s="60"/>
      <c r="G77" s="99"/>
      <c r="H77" s="88"/>
      <c r="I77" s="88"/>
      <c r="J77" s="88"/>
      <c r="K77" s="91"/>
    </row>
    <row r="78" spans="1:11" ht="20.25" customHeight="1" thickBot="1" x14ac:dyDescent="0.35">
      <c r="A78" s="95"/>
      <c r="B78" s="99"/>
      <c r="C78" s="5" t="s">
        <v>20</v>
      </c>
      <c r="D78" s="42" t="s">
        <v>17</v>
      </c>
      <c r="E78" s="67"/>
      <c r="F78" s="60"/>
      <c r="G78" s="99"/>
      <c r="H78" s="88"/>
      <c r="I78" s="88"/>
      <c r="J78" s="88"/>
      <c r="K78" s="91"/>
    </row>
    <row r="79" spans="1:11" ht="22.5" customHeight="1" thickBot="1" x14ac:dyDescent="0.35">
      <c r="A79" s="95"/>
      <c r="B79" s="99"/>
      <c r="C79" s="5" t="s">
        <v>22</v>
      </c>
      <c r="D79" s="42" t="s">
        <v>17</v>
      </c>
      <c r="E79" s="67"/>
      <c r="F79" s="60"/>
      <c r="G79" s="99"/>
      <c r="H79" s="88"/>
      <c r="I79" s="88"/>
      <c r="J79" s="88"/>
      <c r="K79" s="91"/>
    </row>
    <row r="80" spans="1:11" ht="20.25" customHeight="1" thickBot="1" x14ac:dyDescent="0.35">
      <c r="A80" s="96"/>
      <c r="B80" s="100"/>
      <c r="C80" s="5" t="s">
        <v>24</v>
      </c>
      <c r="D80" s="42" t="s">
        <v>17</v>
      </c>
      <c r="E80" s="67"/>
      <c r="F80" s="60"/>
      <c r="G80" s="100"/>
      <c r="H80" s="89"/>
      <c r="I80" s="89"/>
      <c r="J80" s="89"/>
      <c r="K80" s="92"/>
    </row>
    <row r="81" spans="1:11" ht="31.2" customHeight="1" x14ac:dyDescent="0.3">
      <c r="A81" s="94" t="s">
        <v>72</v>
      </c>
      <c r="B81" s="90" t="s">
        <v>69</v>
      </c>
      <c r="C81" s="87" t="s">
        <v>15</v>
      </c>
      <c r="D81" s="170">
        <f>SUM(D83:D86)</f>
        <v>32000</v>
      </c>
      <c r="E81" s="157">
        <f>SUM(E83:E86)</f>
        <v>23247.8</v>
      </c>
      <c r="F81" s="151">
        <v>72.599999999999994</v>
      </c>
      <c r="G81" s="90" t="s">
        <v>70</v>
      </c>
      <c r="H81" s="90" t="s">
        <v>183</v>
      </c>
      <c r="I81" s="87"/>
      <c r="J81" s="87" t="s">
        <v>53</v>
      </c>
      <c r="K81" s="90" t="s">
        <v>104</v>
      </c>
    </row>
    <row r="82" spans="1:11" ht="15" thickBot="1" x14ac:dyDescent="0.35">
      <c r="A82" s="95"/>
      <c r="B82" s="99"/>
      <c r="C82" s="89"/>
      <c r="D82" s="171"/>
      <c r="E82" s="158"/>
      <c r="F82" s="152"/>
      <c r="G82" s="99"/>
      <c r="H82" s="165"/>
      <c r="I82" s="89"/>
      <c r="J82" s="88"/>
      <c r="K82" s="99"/>
    </row>
    <row r="83" spans="1:11" ht="38.4" customHeight="1" thickBot="1" x14ac:dyDescent="0.35">
      <c r="A83" s="95"/>
      <c r="B83" s="99"/>
      <c r="C83" s="12" t="s">
        <v>18</v>
      </c>
      <c r="D83" s="40">
        <f>D93</f>
        <v>16000</v>
      </c>
      <c r="E83" s="70">
        <f>E93+E108</f>
        <v>4822.2</v>
      </c>
      <c r="F83" s="64">
        <v>30.1</v>
      </c>
      <c r="G83" s="99"/>
      <c r="H83" s="14" t="s">
        <v>30</v>
      </c>
      <c r="I83" s="12"/>
      <c r="J83" s="88"/>
      <c r="K83" s="99"/>
    </row>
    <row r="84" spans="1:11" ht="29.4" customHeight="1" thickBot="1" x14ac:dyDescent="0.35">
      <c r="A84" s="95"/>
      <c r="B84" s="99"/>
      <c r="C84" s="12" t="s">
        <v>20</v>
      </c>
      <c r="D84" s="40">
        <f>D89</f>
        <v>16000</v>
      </c>
      <c r="E84" s="70">
        <f>E89+E99+E104</f>
        <v>18425.599999999999</v>
      </c>
      <c r="F84" s="64">
        <v>115.2</v>
      </c>
      <c r="G84" s="99"/>
      <c r="H84" s="14" t="s">
        <v>31</v>
      </c>
      <c r="I84" s="12"/>
      <c r="J84" s="88"/>
      <c r="K84" s="99"/>
    </row>
    <row r="85" spans="1:11" ht="32.4" customHeight="1" thickBot="1" x14ac:dyDescent="0.35">
      <c r="A85" s="95"/>
      <c r="B85" s="99"/>
      <c r="C85" s="12" t="s">
        <v>22</v>
      </c>
      <c r="D85" s="40" t="s">
        <v>17</v>
      </c>
      <c r="E85" s="70" t="s">
        <v>17</v>
      </c>
      <c r="F85" s="64" t="s">
        <v>17</v>
      </c>
      <c r="G85" s="99"/>
      <c r="H85" s="14" t="s">
        <v>32</v>
      </c>
      <c r="I85" s="12"/>
      <c r="J85" s="88"/>
      <c r="K85" s="99"/>
    </row>
    <row r="86" spans="1:11" ht="112.8" customHeight="1" thickBot="1" x14ac:dyDescent="0.35">
      <c r="A86" s="163"/>
      <c r="B86" s="156"/>
      <c r="C86" s="8" t="s">
        <v>24</v>
      </c>
      <c r="D86" s="43" t="s">
        <v>17</v>
      </c>
      <c r="E86" s="71" t="s">
        <v>17</v>
      </c>
      <c r="F86" s="65" t="s">
        <v>17</v>
      </c>
      <c r="G86" s="156"/>
      <c r="H86" s="13" t="s">
        <v>33</v>
      </c>
      <c r="I86" s="8"/>
      <c r="J86" s="156"/>
      <c r="K86" s="156"/>
    </row>
    <row r="87" spans="1:11" ht="15" thickBot="1" x14ac:dyDescent="0.35">
      <c r="A87" s="94" t="s">
        <v>75</v>
      </c>
      <c r="B87" s="90" t="s">
        <v>66</v>
      </c>
      <c r="C87" s="9" t="s">
        <v>15</v>
      </c>
      <c r="D87" s="41">
        <f>SUM(D88:D91)</f>
        <v>16000</v>
      </c>
      <c r="E87" s="72">
        <f>SUM(E88:E91)</f>
        <v>4804</v>
      </c>
      <c r="F87" s="62">
        <v>30</v>
      </c>
      <c r="G87" s="90" t="s">
        <v>74</v>
      </c>
      <c r="H87" s="87" t="s">
        <v>17</v>
      </c>
      <c r="I87" s="87" t="s">
        <v>52</v>
      </c>
      <c r="J87" s="87" t="s">
        <v>53</v>
      </c>
      <c r="K87" s="90" t="s">
        <v>230</v>
      </c>
    </row>
    <row r="88" spans="1:11" ht="15" thickBot="1" x14ac:dyDescent="0.35">
      <c r="A88" s="95"/>
      <c r="B88" s="91"/>
      <c r="C88" s="5" t="s">
        <v>18</v>
      </c>
      <c r="D88" s="42" t="s">
        <v>17</v>
      </c>
      <c r="E88" s="67" t="s">
        <v>17</v>
      </c>
      <c r="F88" s="60" t="s">
        <v>17</v>
      </c>
      <c r="G88" s="99"/>
      <c r="H88" s="88"/>
      <c r="I88" s="88"/>
      <c r="J88" s="88"/>
      <c r="K88" s="99"/>
    </row>
    <row r="89" spans="1:11" ht="15" thickBot="1" x14ac:dyDescent="0.35">
      <c r="A89" s="95"/>
      <c r="B89" s="91"/>
      <c r="C89" s="5" t="s">
        <v>20</v>
      </c>
      <c r="D89" s="42">
        <v>16000</v>
      </c>
      <c r="E89" s="67">
        <v>4804</v>
      </c>
      <c r="F89" s="60">
        <v>30</v>
      </c>
      <c r="G89" s="99"/>
      <c r="H89" s="88"/>
      <c r="I89" s="88"/>
      <c r="J89" s="88"/>
      <c r="K89" s="99"/>
    </row>
    <row r="90" spans="1:11" ht="33" customHeight="1" thickBot="1" x14ac:dyDescent="0.35">
      <c r="A90" s="95"/>
      <c r="B90" s="91"/>
      <c r="C90" s="5" t="s">
        <v>22</v>
      </c>
      <c r="D90" s="42" t="s">
        <v>17</v>
      </c>
      <c r="E90" s="67" t="s">
        <v>17</v>
      </c>
      <c r="F90" s="60" t="s">
        <v>17</v>
      </c>
      <c r="G90" s="99"/>
      <c r="H90" s="88"/>
      <c r="I90" s="88"/>
      <c r="J90" s="88"/>
      <c r="K90" s="99"/>
    </row>
    <row r="91" spans="1:11" ht="42" customHeight="1" thickBot="1" x14ac:dyDescent="0.35">
      <c r="A91" s="96"/>
      <c r="B91" s="92"/>
      <c r="C91" s="5" t="s">
        <v>24</v>
      </c>
      <c r="D91" s="42" t="s">
        <v>17</v>
      </c>
      <c r="E91" s="67" t="s">
        <v>17</v>
      </c>
      <c r="F91" s="60" t="s">
        <v>17</v>
      </c>
      <c r="G91" s="99"/>
      <c r="H91" s="88"/>
      <c r="I91" s="88"/>
      <c r="J91" s="88"/>
      <c r="K91" s="99"/>
    </row>
    <row r="92" spans="1:11" ht="62.4" customHeight="1" thickBot="1" x14ac:dyDescent="0.35">
      <c r="A92" s="94" t="s">
        <v>76</v>
      </c>
      <c r="B92" s="90" t="s">
        <v>63</v>
      </c>
      <c r="C92" s="5" t="s">
        <v>15</v>
      </c>
      <c r="D92" s="42">
        <f>SUM(D93:D96)</f>
        <v>16000</v>
      </c>
      <c r="E92" s="67">
        <f>SUM(E93:E96)</f>
        <v>4804</v>
      </c>
      <c r="F92" s="60">
        <v>30</v>
      </c>
      <c r="G92" s="99"/>
      <c r="H92" s="88"/>
      <c r="I92" s="88"/>
      <c r="J92" s="88"/>
      <c r="K92" s="99"/>
    </row>
    <row r="93" spans="1:11" ht="27" customHeight="1" thickBot="1" x14ac:dyDescent="0.35">
      <c r="A93" s="95"/>
      <c r="B93" s="99"/>
      <c r="C93" s="5" t="s">
        <v>18</v>
      </c>
      <c r="D93" s="42">
        <v>16000</v>
      </c>
      <c r="E93" s="67">
        <v>4804</v>
      </c>
      <c r="F93" s="60">
        <v>30</v>
      </c>
      <c r="G93" s="99"/>
      <c r="H93" s="88"/>
      <c r="I93" s="88"/>
      <c r="J93" s="88"/>
      <c r="K93" s="99"/>
    </row>
    <row r="94" spans="1:11" ht="28.2" customHeight="1" thickBot="1" x14ac:dyDescent="0.35">
      <c r="A94" s="95"/>
      <c r="B94" s="99"/>
      <c r="C94" s="5" t="s">
        <v>20</v>
      </c>
      <c r="D94" s="16" t="s">
        <v>17</v>
      </c>
      <c r="E94" s="66" t="s">
        <v>17</v>
      </c>
      <c r="F94" s="60" t="s">
        <v>17</v>
      </c>
      <c r="G94" s="99"/>
      <c r="H94" s="88"/>
      <c r="I94" s="88"/>
      <c r="J94" s="88"/>
      <c r="K94" s="99"/>
    </row>
    <row r="95" spans="1:11" ht="33" customHeight="1" thickBot="1" x14ac:dyDescent="0.35">
      <c r="A95" s="95"/>
      <c r="B95" s="99"/>
      <c r="C95" s="5" t="s">
        <v>22</v>
      </c>
      <c r="D95" s="16" t="s">
        <v>17</v>
      </c>
      <c r="E95" s="66" t="s">
        <v>17</v>
      </c>
      <c r="F95" s="60" t="s">
        <v>17</v>
      </c>
      <c r="G95" s="99"/>
      <c r="H95" s="88"/>
      <c r="I95" s="88"/>
      <c r="J95" s="88"/>
      <c r="K95" s="99"/>
    </row>
    <row r="96" spans="1:11" ht="48" customHeight="1" thickBot="1" x14ac:dyDescent="0.35">
      <c r="A96" s="96"/>
      <c r="B96" s="100"/>
      <c r="C96" s="5" t="s">
        <v>24</v>
      </c>
      <c r="D96" s="16" t="s">
        <v>17</v>
      </c>
      <c r="E96" s="66" t="s">
        <v>17</v>
      </c>
      <c r="F96" s="60" t="s">
        <v>17</v>
      </c>
      <c r="G96" s="100"/>
      <c r="H96" s="89"/>
      <c r="I96" s="89"/>
      <c r="J96" s="89"/>
      <c r="K96" s="100"/>
    </row>
    <row r="97" spans="1:11" ht="31.2" customHeight="1" thickBot="1" x14ac:dyDescent="0.35">
      <c r="A97" s="94" t="s">
        <v>78</v>
      </c>
      <c r="B97" s="90" t="s">
        <v>77</v>
      </c>
      <c r="C97" s="9" t="s">
        <v>15</v>
      </c>
      <c r="D97" s="15" t="s">
        <v>17</v>
      </c>
      <c r="E97" s="73">
        <f>SUM(E99:E101)</f>
        <v>11816.1</v>
      </c>
      <c r="F97" s="62" t="s">
        <v>17</v>
      </c>
      <c r="G97" s="90" t="s">
        <v>79</v>
      </c>
      <c r="H97" s="87" t="s">
        <v>17</v>
      </c>
      <c r="I97" s="87" t="s">
        <v>61</v>
      </c>
      <c r="J97" s="90" t="s">
        <v>53</v>
      </c>
      <c r="K97" s="90" t="s">
        <v>231</v>
      </c>
    </row>
    <row r="98" spans="1:11" ht="36" customHeight="1" thickBot="1" x14ac:dyDescent="0.35">
      <c r="A98" s="95"/>
      <c r="B98" s="91"/>
      <c r="C98" s="5" t="s">
        <v>18</v>
      </c>
      <c r="D98" s="16" t="s">
        <v>17</v>
      </c>
      <c r="E98" s="66" t="s">
        <v>17</v>
      </c>
      <c r="F98" s="60" t="s">
        <v>17</v>
      </c>
      <c r="G98" s="99"/>
      <c r="H98" s="88"/>
      <c r="I98" s="88"/>
      <c r="J98" s="99"/>
      <c r="K98" s="99"/>
    </row>
    <row r="99" spans="1:11" ht="15" thickBot="1" x14ac:dyDescent="0.35">
      <c r="A99" s="95"/>
      <c r="B99" s="91"/>
      <c r="C99" s="5" t="s">
        <v>20</v>
      </c>
      <c r="D99" s="16" t="s">
        <v>17</v>
      </c>
      <c r="E99" s="67">
        <v>11816.1</v>
      </c>
      <c r="F99" s="60" t="s">
        <v>17</v>
      </c>
      <c r="G99" s="99"/>
      <c r="H99" s="88"/>
      <c r="I99" s="88"/>
      <c r="J99" s="99"/>
      <c r="K99" s="99"/>
    </row>
    <row r="100" spans="1:11" ht="23.25" customHeight="1" thickBot="1" x14ac:dyDescent="0.35">
      <c r="A100" s="95"/>
      <c r="B100" s="91"/>
      <c r="C100" s="5" t="s">
        <v>22</v>
      </c>
      <c r="D100" s="16" t="s">
        <v>17</v>
      </c>
      <c r="E100" s="66" t="s">
        <v>17</v>
      </c>
      <c r="F100" s="60" t="s">
        <v>17</v>
      </c>
      <c r="G100" s="99"/>
      <c r="H100" s="88"/>
      <c r="I100" s="88"/>
      <c r="J100" s="99"/>
      <c r="K100" s="99"/>
    </row>
    <row r="101" spans="1:11" ht="45" customHeight="1" thickBot="1" x14ac:dyDescent="0.35">
      <c r="A101" s="96"/>
      <c r="B101" s="92"/>
      <c r="C101" s="5" t="s">
        <v>24</v>
      </c>
      <c r="D101" s="16" t="s">
        <v>17</v>
      </c>
      <c r="E101" s="66" t="s">
        <v>17</v>
      </c>
      <c r="F101" s="60" t="s">
        <v>17</v>
      </c>
      <c r="G101" s="100"/>
      <c r="H101" s="89"/>
      <c r="I101" s="89"/>
      <c r="J101" s="100"/>
      <c r="K101" s="100"/>
    </row>
    <row r="102" spans="1:11" ht="23.25" customHeight="1" thickBot="1" x14ac:dyDescent="0.35">
      <c r="A102" s="94" t="s">
        <v>216</v>
      </c>
      <c r="B102" s="90" t="s">
        <v>89</v>
      </c>
      <c r="C102" s="9" t="s">
        <v>15</v>
      </c>
      <c r="D102" s="15" t="s">
        <v>17</v>
      </c>
      <c r="E102" s="73">
        <f>SUM(E104:E106)</f>
        <v>1805.5</v>
      </c>
      <c r="F102" s="62" t="s">
        <v>17</v>
      </c>
      <c r="G102" s="90"/>
      <c r="H102" s="87" t="s">
        <v>17</v>
      </c>
      <c r="I102" s="87" t="s">
        <v>52</v>
      </c>
      <c r="J102" s="90" t="s">
        <v>53</v>
      </c>
      <c r="K102" s="90" t="s">
        <v>80</v>
      </c>
    </row>
    <row r="103" spans="1:11" ht="25.8" customHeight="1" thickBot="1" x14ac:dyDescent="0.35">
      <c r="A103" s="95"/>
      <c r="B103" s="91"/>
      <c r="C103" s="5" t="s">
        <v>18</v>
      </c>
      <c r="D103" s="16" t="s">
        <v>17</v>
      </c>
      <c r="E103" s="66" t="s">
        <v>17</v>
      </c>
      <c r="F103" s="60" t="s">
        <v>17</v>
      </c>
      <c r="G103" s="99"/>
      <c r="H103" s="88"/>
      <c r="I103" s="88"/>
      <c r="J103" s="99"/>
      <c r="K103" s="99"/>
    </row>
    <row r="104" spans="1:11" ht="27.6" customHeight="1" thickBot="1" x14ac:dyDescent="0.35">
      <c r="A104" s="95"/>
      <c r="B104" s="91"/>
      <c r="C104" s="5" t="s">
        <v>20</v>
      </c>
      <c r="D104" s="16" t="s">
        <v>17</v>
      </c>
      <c r="E104" s="67">
        <v>1805.5</v>
      </c>
      <c r="F104" s="60" t="s">
        <v>17</v>
      </c>
      <c r="G104" s="99"/>
      <c r="H104" s="88"/>
      <c r="I104" s="88"/>
      <c r="J104" s="99"/>
      <c r="K104" s="99"/>
    </row>
    <row r="105" spans="1:11" ht="31.5" customHeight="1" thickBot="1" x14ac:dyDescent="0.35">
      <c r="A105" s="95"/>
      <c r="B105" s="91"/>
      <c r="C105" s="5" t="s">
        <v>22</v>
      </c>
      <c r="D105" s="16" t="s">
        <v>17</v>
      </c>
      <c r="E105" s="66" t="s">
        <v>17</v>
      </c>
      <c r="F105" s="60" t="s">
        <v>17</v>
      </c>
      <c r="G105" s="99"/>
      <c r="H105" s="88"/>
      <c r="I105" s="88"/>
      <c r="J105" s="99"/>
      <c r="K105" s="99"/>
    </row>
    <row r="106" spans="1:11" ht="24" customHeight="1" thickBot="1" x14ac:dyDescent="0.35">
      <c r="A106" s="96"/>
      <c r="B106" s="92"/>
      <c r="C106" s="5" t="s">
        <v>24</v>
      </c>
      <c r="D106" s="16" t="s">
        <v>17</v>
      </c>
      <c r="E106" s="66" t="s">
        <v>17</v>
      </c>
      <c r="F106" s="60" t="s">
        <v>17</v>
      </c>
      <c r="G106" s="100"/>
      <c r="H106" s="89"/>
      <c r="I106" s="89"/>
      <c r="J106" s="100"/>
      <c r="K106" s="100"/>
    </row>
    <row r="107" spans="1:11" ht="24" customHeight="1" thickBot="1" x14ac:dyDescent="0.35">
      <c r="A107" s="94" t="s">
        <v>217</v>
      </c>
      <c r="B107" s="90" t="s">
        <v>92</v>
      </c>
      <c r="C107" s="9" t="s">
        <v>15</v>
      </c>
      <c r="D107" s="15" t="s">
        <v>17</v>
      </c>
      <c r="E107" s="73">
        <f>SUM(E108:E111)</f>
        <v>18.2</v>
      </c>
      <c r="F107" s="62" t="s">
        <v>17</v>
      </c>
      <c r="G107" s="90"/>
      <c r="H107" s="87" t="s">
        <v>17</v>
      </c>
      <c r="I107" s="87" t="s">
        <v>52</v>
      </c>
      <c r="J107" s="90" t="s">
        <v>53</v>
      </c>
      <c r="K107" s="90" t="s">
        <v>80</v>
      </c>
    </row>
    <row r="108" spans="1:11" ht="24" customHeight="1" thickBot="1" x14ac:dyDescent="0.35">
      <c r="A108" s="95"/>
      <c r="B108" s="91"/>
      <c r="C108" s="5" t="s">
        <v>18</v>
      </c>
      <c r="D108" s="16" t="s">
        <v>17</v>
      </c>
      <c r="E108" s="67">
        <v>18.2</v>
      </c>
      <c r="F108" s="60" t="s">
        <v>17</v>
      </c>
      <c r="G108" s="99"/>
      <c r="H108" s="88"/>
      <c r="I108" s="88"/>
      <c r="J108" s="99"/>
      <c r="K108" s="99"/>
    </row>
    <row r="109" spans="1:11" ht="28.5" customHeight="1" thickBot="1" x14ac:dyDescent="0.35">
      <c r="A109" s="95"/>
      <c r="B109" s="91"/>
      <c r="C109" s="5" t="s">
        <v>20</v>
      </c>
      <c r="D109" s="16" t="s">
        <v>17</v>
      </c>
      <c r="E109" s="67">
        <v>0</v>
      </c>
      <c r="F109" s="60" t="s">
        <v>17</v>
      </c>
      <c r="G109" s="99"/>
      <c r="H109" s="88"/>
      <c r="I109" s="88"/>
      <c r="J109" s="99"/>
      <c r="K109" s="99"/>
    </row>
    <row r="110" spans="1:11" ht="31.5" customHeight="1" thickBot="1" x14ac:dyDescent="0.35">
      <c r="A110" s="95"/>
      <c r="B110" s="91"/>
      <c r="C110" s="5" t="s">
        <v>22</v>
      </c>
      <c r="D110" s="16" t="s">
        <v>17</v>
      </c>
      <c r="E110" s="66" t="s">
        <v>17</v>
      </c>
      <c r="F110" s="5" t="s">
        <v>17</v>
      </c>
      <c r="G110" s="99"/>
      <c r="H110" s="88"/>
      <c r="I110" s="88"/>
      <c r="J110" s="99"/>
      <c r="K110" s="99"/>
    </row>
    <row r="111" spans="1:11" ht="31.5" customHeight="1" thickBot="1" x14ac:dyDescent="0.35">
      <c r="A111" s="96"/>
      <c r="B111" s="92"/>
      <c r="C111" s="5" t="s">
        <v>24</v>
      </c>
      <c r="D111" s="16" t="s">
        <v>17</v>
      </c>
      <c r="E111" s="66" t="s">
        <v>17</v>
      </c>
      <c r="F111" s="5" t="s">
        <v>17</v>
      </c>
      <c r="G111" s="100"/>
      <c r="H111" s="89"/>
      <c r="I111" s="89"/>
      <c r="J111" s="100"/>
      <c r="K111" s="100"/>
    </row>
    <row r="112" spans="1:11" ht="67.5" customHeight="1" thickBot="1" x14ac:dyDescent="0.35">
      <c r="A112" s="94" t="s">
        <v>84</v>
      </c>
      <c r="B112" s="90" t="s">
        <v>83</v>
      </c>
      <c r="C112" s="87" t="s">
        <v>15</v>
      </c>
      <c r="D112" s="170">
        <f>SUM(D114:D117)</f>
        <v>8000</v>
      </c>
      <c r="E112" s="157">
        <f>SUM(E114:E117)</f>
        <v>186007.8</v>
      </c>
      <c r="F112" s="87"/>
      <c r="G112" s="90" t="s">
        <v>81</v>
      </c>
      <c r="H112" s="90" t="s">
        <v>183</v>
      </c>
      <c r="I112" s="112"/>
      <c r="J112" s="87" t="s">
        <v>53</v>
      </c>
      <c r="K112" s="90" t="s">
        <v>233</v>
      </c>
    </row>
    <row r="113" spans="1:11" ht="27" customHeight="1" thickBot="1" x14ac:dyDescent="0.35">
      <c r="A113" s="95"/>
      <c r="B113" s="91"/>
      <c r="C113" s="89"/>
      <c r="D113" s="171"/>
      <c r="E113" s="158"/>
      <c r="F113" s="89"/>
      <c r="G113" s="99"/>
      <c r="H113" s="165"/>
      <c r="I113" s="110"/>
      <c r="J113" s="88"/>
      <c r="K113" s="99"/>
    </row>
    <row r="114" spans="1:11" ht="29.25" customHeight="1" thickBot="1" x14ac:dyDescent="0.35">
      <c r="A114" s="95"/>
      <c r="B114" s="91"/>
      <c r="C114" s="5" t="s">
        <v>18</v>
      </c>
      <c r="D114" s="39">
        <f>D124</f>
        <v>4000</v>
      </c>
      <c r="E114" s="66">
        <f>E124+E134</f>
        <v>771.5</v>
      </c>
      <c r="F114" s="5">
        <v>19.3</v>
      </c>
      <c r="G114" s="99"/>
      <c r="H114" s="4" t="s">
        <v>30</v>
      </c>
      <c r="I114" s="11"/>
      <c r="J114" s="88"/>
      <c r="K114" s="99"/>
    </row>
    <row r="115" spans="1:11" ht="15" thickBot="1" x14ac:dyDescent="0.35">
      <c r="A115" s="95"/>
      <c r="B115" s="91"/>
      <c r="C115" s="5" t="s">
        <v>20</v>
      </c>
      <c r="D115" s="39">
        <f>D120</f>
        <v>4000</v>
      </c>
      <c r="E115" s="66">
        <f>E120+E130+E140</f>
        <v>185236.3</v>
      </c>
      <c r="F115" s="5"/>
      <c r="G115" s="99"/>
      <c r="H115" s="4" t="s">
        <v>232</v>
      </c>
      <c r="I115" s="11"/>
      <c r="J115" s="88"/>
      <c r="K115" s="99"/>
    </row>
    <row r="116" spans="1:11" ht="36.6" customHeight="1" thickBot="1" x14ac:dyDescent="0.35">
      <c r="A116" s="95"/>
      <c r="B116" s="91"/>
      <c r="C116" s="5" t="s">
        <v>22</v>
      </c>
      <c r="D116" s="5" t="s">
        <v>17</v>
      </c>
      <c r="E116" s="66" t="s">
        <v>17</v>
      </c>
      <c r="F116" s="5" t="s">
        <v>17</v>
      </c>
      <c r="G116" s="99"/>
      <c r="H116" s="4" t="s">
        <v>32</v>
      </c>
      <c r="I116" s="11"/>
      <c r="J116" s="88"/>
      <c r="K116" s="99"/>
    </row>
    <row r="117" spans="1:11" ht="46.2" customHeight="1" thickBot="1" x14ac:dyDescent="0.35">
      <c r="A117" s="156"/>
      <c r="B117" s="156"/>
      <c r="C117" s="8" t="s">
        <v>24</v>
      </c>
      <c r="D117" s="9" t="s">
        <v>17</v>
      </c>
      <c r="E117" s="73" t="s">
        <v>17</v>
      </c>
      <c r="F117" s="9" t="s">
        <v>17</v>
      </c>
      <c r="G117" s="156"/>
      <c r="H117" s="13" t="s">
        <v>33</v>
      </c>
      <c r="I117" s="9"/>
      <c r="J117" s="156"/>
      <c r="K117" s="156"/>
    </row>
    <row r="118" spans="1:11" ht="15" thickBot="1" x14ac:dyDescent="0.35">
      <c r="A118" s="94" t="s">
        <v>86</v>
      </c>
      <c r="B118" s="90" t="s">
        <v>66</v>
      </c>
      <c r="C118" s="9" t="s">
        <v>15</v>
      </c>
      <c r="D118" s="41">
        <f>SUM(D119:D122)</f>
        <v>4000</v>
      </c>
      <c r="E118" s="72">
        <f>SUM(E119:E122)</f>
        <v>0</v>
      </c>
      <c r="F118" s="9" t="s">
        <v>17</v>
      </c>
      <c r="G118" s="90" t="s">
        <v>88</v>
      </c>
      <c r="H118" s="87" t="s">
        <v>17</v>
      </c>
      <c r="I118" s="87" t="s">
        <v>52</v>
      </c>
      <c r="J118" s="87" t="s">
        <v>53</v>
      </c>
      <c r="K118" s="90" t="s">
        <v>234</v>
      </c>
    </row>
    <row r="119" spans="1:11" ht="15" thickBot="1" x14ac:dyDescent="0.35">
      <c r="A119" s="95"/>
      <c r="B119" s="91"/>
      <c r="C119" s="5" t="s">
        <v>18</v>
      </c>
      <c r="D119" s="42" t="s">
        <v>17</v>
      </c>
      <c r="E119" s="67" t="s">
        <v>17</v>
      </c>
      <c r="F119" s="5" t="s">
        <v>17</v>
      </c>
      <c r="G119" s="99"/>
      <c r="H119" s="88"/>
      <c r="I119" s="88"/>
      <c r="J119" s="88"/>
      <c r="K119" s="99"/>
    </row>
    <row r="120" spans="1:11" ht="15" thickBot="1" x14ac:dyDescent="0.35">
      <c r="A120" s="95"/>
      <c r="B120" s="91"/>
      <c r="C120" s="5" t="s">
        <v>20</v>
      </c>
      <c r="D120" s="42">
        <v>4000</v>
      </c>
      <c r="E120" s="67">
        <v>0</v>
      </c>
      <c r="F120" s="5" t="s">
        <v>17</v>
      </c>
      <c r="G120" s="99"/>
      <c r="H120" s="88"/>
      <c r="I120" s="88"/>
      <c r="J120" s="88"/>
      <c r="K120" s="99"/>
    </row>
    <row r="121" spans="1:11" ht="15" thickBot="1" x14ac:dyDescent="0.35">
      <c r="A121" s="95"/>
      <c r="B121" s="91"/>
      <c r="C121" s="5" t="s">
        <v>22</v>
      </c>
      <c r="D121" s="16" t="s">
        <v>17</v>
      </c>
      <c r="E121" s="67" t="s">
        <v>17</v>
      </c>
      <c r="F121" s="5" t="s">
        <v>17</v>
      </c>
      <c r="G121" s="99"/>
      <c r="H121" s="88"/>
      <c r="I121" s="88"/>
      <c r="J121" s="88"/>
      <c r="K121" s="99"/>
    </row>
    <row r="122" spans="1:11" ht="58.2" customHeight="1" thickBot="1" x14ac:dyDescent="0.35">
      <c r="A122" s="96"/>
      <c r="B122" s="92"/>
      <c r="C122" s="5" t="s">
        <v>24</v>
      </c>
      <c r="D122" s="16" t="s">
        <v>17</v>
      </c>
      <c r="E122" s="66" t="s">
        <v>17</v>
      </c>
      <c r="F122" s="5" t="s">
        <v>17</v>
      </c>
      <c r="G122" s="99"/>
      <c r="H122" s="88"/>
      <c r="I122" s="88"/>
      <c r="J122" s="88"/>
      <c r="K122" s="99"/>
    </row>
    <row r="123" spans="1:11" ht="62.4" customHeight="1" thickBot="1" x14ac:dyDescent="0.35">
      <c r="A123" s="94" t="s">
        <v>87</v>
      </c>
      <c r="B123" s="90" t="s">
        <v>63</v>
      </c>
      <c r="C123" s="5" t="s">
        <v>15</v>
      </c>
      <c r="D123" s="42">
        <f>SUM(D124:D127)</f>
        <v>4000</v>
      </c>
      <c r="E123" s="67">
        <f>SUM(E124:E127)</f>
        <v>0</v>
      </c>
      <c r="F123" s="5" t="s">
        <v>17</v>
      </c>
      <c r="G123" s="99"/>
      <c r="H123" s="88"/>
      <c r="I123" s="88"/>
      <c r="J123" s="88"/>
      <c r="K123" s="99"/>
    </row>
    <row r="124" spans="1:11" ht="15" thickBot="1" x14ac:dyDescent="0.35">
      <c r="A124" s="95"/>
      <c r="B124" s="99"/>
      <c r="C124" s="5" t="s">
        <v>18</v>
      </c>
      <c r="D124" s="42">
        <v>4000</v>
      </c>
      <c r="E124" s="67">
        <v>0</v>
      </c>
      <c r="F124" s="5" t="s">
        <v>17</v>
      </c>
      <c r="G124" s="99"/>
      <c r="H124" s="88"/>
      <c r="I124" s="88"/>
      <c r="J124" s="88"/>
      <c r="K124" s="99"/>
    </row>
    <row r="125" spans="1:11" ht="15" thickBot="1" x14ac:dyDescent="0.35">
      <c r="A125" s="95"/>
      <c r="B125" s="99"/>
      <c r="C125" s="5" t="s">
        <v>20</v>
      </c>
      <c r="D125" s="16" t="s">
        <v>17</v>
      </c>
      <c r="E125" s="66" t="s">
        <v>17</v>
      </c>
      <c r="F125" s="5" t="s">
        <v>17</v>
      </c>
      <c r="G125" s="99"/>
      <c r="H125" s="88"/>
      <c r="I125" s="88"/>
      <c r="J125" s="88"/>
      <c r="K125" s="99"/>
    </row>
    <row r="126" spans="1:11" ht="15" thickBot="1" x14ac:dyDescent="0.35">
      <c r="A126" s="95"/>
      <c r="B126" s="99"/>
      <c r="C126" s="5" t="s">
        <v>22</v>
      </c>
      <c r="D126" s="16" t="s">
        <v>17</v>
      </c>
      <c r="E126" s="66" t="s">
        <v>17</v>
      </c>
      <c r="F126" s="5" t="s">
        <v>17</v>
      </c>
      <c r="G126" s="99"/>
      <c r="H126" s="88"/>
      <c r="I126" s="88"/>
      <c r="J126" s="88"/>
      <c r="K126" s="99"/>
    </row>
    <row r="127" spans="1:11" ht="43.8" customHeight="1" thickBot="1" x14ac:dyDescent="0.35">
      <c r="A127" s="96"/>
      <c r="B127" s="100"/>
      <c r="C127" s="5" t="s">
        <v>24</v>
      </c>
      <c r="D127" s="16" t="s">
        <v>17</v>
      </c>
      <c r="E127" s="66" t="s">
        <v>17</v>
      </c>
      <c r="F127" s="5" t="s">
        <v>17</v>
      </c>
      <c r="G127" s="100"/>
      <c r="H127" s="89"/>
      <c r="I127" s="89"/>
      <c r="J127" s="89"/>
      <c r="K127" s="100"/>
    </row>
    <row r="128" spans="1:11" ht="15" thickBot="1" x14ac:dyDescent="0.35">
      <c r="A128" s="94" t="s">
        <v>90</v>
      </c>
      <c r="B128" s="90" t="s">
        <v>89</v>
      </c>
      <c r="C128" s="9" t="s">
        <v>15</v>
      </c>
      <c r="D128" s="15" t="s">
        <v>17</v>
      </c>
      <c r="E128" s="72">
        <f>SUM(E129:E132)</f>
        <v>76375.899999999994</v>
      </c>
      <c r="F128" s="9" t="s">
        <v>17</v>
      </c>
      <c r="G128" s="90" t="s">
        <v>93</v>
      </c>
      <c r="H128" s="90" t="s">
        <v>104</v>
      </c>
      <c r="I128" s="87" t="s">
        <v>61</v>
      </c>
      <c r="J128" s="87" t="s">
        <v>53</v>
      </c>
      <c r="K128" s="90" t="s">
        <v>94</v>
      </c>
    </row>
    <row r="129" spans="1:11" ht="15" thickBot="1" x14ac:dyDescent="0.35">
      <c r="A129" s="95"/>
      <c r="B129" s="91"/>
      <c r="C129" s="5" t="s">
        <v>18</v>
      </c>
      <c r="D129" s="16" t="s">
        <v>17</v>
      </c>
      <c r="E129" s="67" t="s">
        <v>17</v>
      </c>
      <c r="F129" s="5" t="s">
        <v>17</v>
      </c>
      <c r="G129" s="99"/>
      <c r="H129" s="99"/>
      <c r="I129" s="88"/>
      <c r="J129" s="88"/>
      <c r="K129" s="91"/>
    </row>
    <row r="130" spans="1:11" ht="15" thickBot="1" x14ac:dyDescent="0.35">
      <c r="A130" s="95"/>
      <c r="B130" s="91"/>
      <c r="C130" s="5" t="s">
        <v>20</v>
      </c>
      <c r="D130" s="16" t="s">
        <v>17</v>
      </c>
      <c r="E130" s="67">
        <v>76375.899999999994</v>
      </c>
      <c r="F130" s="5" t="s">
        <v>17</v>
      </c>
      <c r="G130" s="99"/>
      <c r="H130" s="99"/>
      <c r="I130" s="88"/>
      <c r="J130" s="88"/>
      <c r="K130" s="91"/>
    </row>
    <row r="131" spans="1:11" ht="15" thickBot="1" x14ac:dyDescent="0.35">
      <c r="A131" s="95"/>
      <c r="B131" s="91"/>
      <c r="C131" s="5" t="s">
        <v>22</v>
      </c>
      <c r="D131" s="16" t="s">
        <v>17</v>
      </c>
      <c r="E131" s="66" t="s">
        <v>17</v>
      </c>
      <c r="F131" s="5" t="s">
        <v>17</v>
      </c>
      <c r="G131" s="99"/>
      <c r="H131" s="99"/>
      <c r="I131" s="88"/>
      <c r="J131" s="88"/>
      <c r="K131" s="91"/>
    </row>
    <row r="132" spans="1:11" ht="51.6" customHeight="1" thickBot="1" x14ac:dyDescent="0.35">
      <c r="A132" s="96"/>
      <c r="B132" s="92"/>
      <c r="C132" s="5" t="s">
        <v>24</v>
      </c>
      <c r="D132" s="16" t="s">
        <v>17</v>
      </c>
      <c r="E132" s="66" t="s">
        <v>17</v>
      </c>
      <c r="F132" s="5" t="s">
        <v>17</v>
      </c>
      <c r="G132" s="99"/>
      <c r="H132" s="99"/>
      <c r="I132" s="88"/>
      <c r="J132" s="88"/>
      <c r="K132" s="91"/>
    </row>
    <row r="133" spans="1:11" ht="15" thickBot="1" x14ac:dyDescent="0.35">
      <c r="A133" s="94" t="s">
        <v>91</v>
      </c>
      <c r="B133" s="90" t="s">
        <v>92</v>
      </c>
      <c r="C133" s="5" t="s">
        <v>15</v>
      </c>
      <c r="D133" s="16" t="s">
        <v>17</v>
      </c>
      <c r="E133" s="67">
        <f>SUM(E134:E137)</f>
        <v>771.5</v>
      </c>
      <c r="F133" s="5" t="s">
        <v>17</v>
      </c>
      <c r="G133" s="99"/>
      <c r="H133" s="99"/>
      <c r="I133" s="88"/>
      <c r="J133" s="88"/>
      <c r="K133" s="91"/>
    </row>
    <row r="134" spans="1:11" ht="15" thickBot="1" x14ac:dyDescent="0.35">
      <c r="A134" s="95"/>
      <c r="B134" s="91"/>
      <c r="C134" s="5" t="s">
        <v>18</v>
      </c>
      <c r="D134" s="16" t="s">
        <v>17</v>
      </c>
      <c r="E134" s="67">
        <v>771.5</v>
      </c>
      <c r="F134" s="5" t="s">
        <v>17</v>
      </c>
      <c r="G134" s="99"/>
      <c r="H134" s="99"/>
      <c r="I134" s="88"/>
      <c r="J134" s="88"/>
      <c r="K134" s="91"/>
    </row>
    <row r="135" spans="1:11" ht="15" thickBot="1" x14ac:dyDescent="0.35">
      <c r="A135" s="95"/>
      <c r="B135" s="91"/>
      <c r="C135" s="5" t="s">
        <v>20</v>
      </c>
      <c r="D135" s="16" t="s">
        <v>17</v>
      </c>
      <c r="E135" s="66" t="s">
        <v>17</v>
      </c>
      <c r="F135" s="5" t="s">
        <v>17</v>
      </c>
      <c r="G135" s="99"/>
      <c r="H135" s="99"/>
      <c r="I135" s="88"/>
      <c r="J135" s="88"/>
      <c r="K135" s="91"/>
    </row>
    <row r="136" spans="1:11" ht="15" thickBot="1" x14ac:dyDescent="0.35">
      <c r="A136" s="95"/>
      <c r="B136" s="91"/>
      <c r="C136" s="5" t="s">
        <v>22</v>
      </c>
      <c r="D136" s="16" t="s">
        <v>17</v>
      </c>
      <c r="E136" s="66" t="s">
        <v>17</v>
      </c>
      <c r="F136" s="5" t="s">
        <v>17</v>
      </c>
      <c r="G136" s="99"/>
      <c r="H136" s="99"/>
      <c r="I136" s="88"/>
      <c r="J136" s="88"/>
      <c r="K136" s="91"/>
    </row>
    <row r="137" spans="1:11" ht="80.400000000000006" customHeight="1" thickBot="1" x14ac:dyDescent="0.35">
      <c r="A137" s="96"/>
      <c r="B137" s="92"/>
      <c r="C137" s="5" t="s">
        <v>24</v>
      </c>
      <c r="D137" s="16" t="s">
        <v>17</v>
      </c>
      <c r="E137" s="66" t="s">
        <v>17</v>
      </c>
      <c r="F137" s="5" t="s">
        <v>17</v>
      </c>
      <c r="G137" s="100"/>
      <c r="H137" s="100"/>
      <c r="I137" s="89"/>
      <c r="J137" s="89"/>
      <c r="K137" s="92"/>
    </row>
    <row r="138" spans="1:11" ht="15" thickBot="1" x14ac:dyDescent="0.35">
      <c r="A138" s="94" t="s">
        <v>95</v>
      </c>
      <c r="B138" s="90" t="s">
        <v>96</v>
      </c>
      <c r="C138" s="9" t="s">
        <v>15</v>
      </c>
      <c r="D138" s="15" t="s">
        <v>17</v>
      </c>
      <c r="E138" s="72">
        <f>SUM(E139:E142)</f>
        <v>108860.4</v>
      </c>
      <c r="F138" s="9" t="s">
        <v>17</v>
      </c>
      <c r="G138" s="90" t="s">
        <v>74</v>
      </c>
      <c r="H138" s="90" t="s">
        <v>104</v>
      </c>
      <c r="I138" s="87" t="s">
        <v>61</v>
      </c>
      <c r="J138" s="87" t="s">
        <v>53</v>
      </c>
      <c r="K138" s="90" t="s">
        <v>97</v>
      </c>
    </row>
    <row r="139" spans="1:11" ht="15" thickBot="1" x14ac:dyDescent="0.35">
      <c r="A139" s="95"/>
      <c r="B139" s="91"/>
      <c r="C139" s="5" t="s">
        <v>18</v>
      </c>
      <c r="D139" s="16" t="s">
        <v>17</v>
      </c>
      <c r="E139" s="66" t="s">
        <v>17</v>
      </c>
      <c r="F139" s="5" t="s">
        <v>17</v>
      </c>
      <c r="G139" s="99"/>
      <c r="H139" s="99"/>
      <c r="I139" s="88"/>
      <c r="J139" s="88"/>
      <c r="K139" s="99"/>
    </row>
    <row r="140" spans="1:11" ht="25.8" customHeight="1" thickBot="1" x14ac:dyDescent="0.35">
      <c r="A140" s="95"/>
      <c r="B140" s="91"/>
      <c r="C140" s="5" t="s">
        <v>20</v>
      </c>
      <c r="D140" s="16" t="s">
        <v>17</v>
      </c>
      <c r="E140" s="67">
        <v>108860.4</v>
      </c>
      <c r="F140" s="5" t="s">
        <v>17</v>
      </c>
      <c r="G140" s="99"/>
      <c r="H140" s="99"/>
      <c r="I140" s="88"/>
      <c r="J140" s="88"/>
      <c r="K140" s="99"/>
    </row>
    <row r="141" spans="1:11" ht="25.2" customHeight="1" thickBot="1" x14ac:dyDescent="0.35">
      <c r="A141" s="95"/>
      <c r="B141" s="91"/>
      <c r="C141" s="5" t="s">
        <v>22</v>
      </c>
      <c r="D141" s="16" t="s">
        <v>17</v>
      </c>
      <c r="E141" s="66" t="s">
        <v>17</v>
      </c>
      <c r="F141" s="5" t="s">
        <v>17</v>
      </c>
      <c r="G141" s="99"/>
      <c r="H141" s="99"/>
      <c r="I141" s="88"/>
      <c r="J141" s="88"/>
      <c r="K141" s="99"/>
    </row>
    <row r="142" spans="1:11" ht="63" customHeight="1" thickBot="1" x14ac:dyDescent="0.35">
      <c r="A142" s="96"/>
      <c r="B142" s="92"/>
      <c r="C142" s="5" t="s">
        <v>24</v>
      </c>
      <c r="D142" s="16" t="s">
        <v>17</v>
      </c>
      <c r="E142" s="66" t="s">
        <v>17</v>
      </c>
      <c r="F142" s="5" t="s">
        <v>17</v>
      </c>
      <c r="G142" s="100"/>
      <c r="H142" s="100"/>
      <c r="I142" s="89"/>
      <c r="J142" s="89"/>
      <c r="K142" s="100"/>
    </row>
    <row r="143" spans="1:11" ht="204.6" customHeight="1" thickBot="1" x14ac:dyDescent="0.35">
      <c r="A143" s="81" t="s">
        <v>101</v>
      </c>
      <c r="B143" s="82" t="s">
        <v>100</v>
      </c>
      <c r="C143" s="84" t="s">
        <v>15</v>
      </c>
      <c r="D143" s="137">
        <f>SUM(D145:D148)</f>
        <v>600000</v>
      </c>
      <c r="E143" s="143">
        <f>SUM(E145:E148)</f>
        <v>543032.4</v>
      </c>
      <c r="F143" s="84">
        <v>90.5</v>
      </c>
      <c r="G143" s="82" t="s">
        <v>98</v>
      </c>
      <c r="H143" s="82" t="s">
        <v>102</v>
      </c>
      <c r="I143" s="112"/>
      <c r="J143" s="135" t="s">
        <v>103</v>
      </c>
      <c r="K143" s="135" t="s">
        <v>104</v>
      </c>
    </row>
    <row r="144" spans="1:11" ht="15" thickBot="1" x14ac:dyDescent="0.35">
      <c r="A144" s="81"/>
      <c r="B144" s="83"/>
      <c r="C144" s="84"/>
      <c r="D144" s="137"/>
      <c r="E144" s="143"/>
      <c r="F144" s="84"/>
      <c r="G144" s="82"/>
      <c r="H144" s="132"/>
      <c r="I144" s="110"/>
      <c r="J144" s="135"/>
      <c r="K144" s="135"/>
    </row>
    <row r="145" spans="1:11" ht="21" thickBot="1" x14ac:dyDescent="0.35">
      <c r="A145" s="81"/>
      <c r="B145" s="83"/>
      <c r="C145" s="8" t="s">
        <v>18</v>
      </c>
      <c r="D145" s="38">
        <f>D155</f>
        <v>60000</v>
      </c>
      <c r="E145" s="71">
        <f>E154</f>
        <v>54303.199999999997</v>
      </c>
      <c r="F145" s="75">
        <v>90.5</v>
      </c>
      <c r="G145" s="82"/>
      <c r="H145" s="13" t="s">
        <v>30</v>
      </c>
      <c r="I145" s="110"/>
      <c r="J145" s="135"/>
      <c r="K145" s="135"/>
    </row>
    <row r="146" spans="1:11" ht="21" thickBot="1" x14ac:dyDescent="0.35">
      <c r="A146" s="81"/>
      <c r="B146" s="83"/>
      <c r="C146" s="8" t="s">
        <v>20</v>
      </c>
      <c r="D146" s="38">
        <f>D151</f>
        <v>540000</v>
      </c>
      <c r="E146" s="38">
        <f>E151</f>
        <v>488729.2</v>
      </c>
      <c r="F146" s="74">
        <v>90.5</v>
      </c>
      <c r="G146" s="82"/>
      <c r="H146" s="13" t="s">
        <v>82</v>
      </c>
      <c r="I146" s="110"/>
      <c r="J146" s="135"/>
      <c r="K146" s="135"/>
    </row>
    <row r="147" spans="1:11" ht="15" thickBot="1" x14ac:dyDescent="0.35">
      <c r="A147" s="81"/>
      <c r="B147" s="83"/>
      <c r="C147" s="8" t="s">
        <v>22</v>
      </c>
      <c r="D147" s="44" t="s">
        <v>17</v>
      </c>
      <c r="E147" s="38"/>
      <c r="F147" s="38" t="s">
        <v>17</v>
      </c>
      <c r="G147" s="82"/>
      <c r="H147" s="13" t="s">
        <v>99</v>
      </c>
      <c r="I147" s="110"/>
      <c r="J147" s="135"/>
      <c r="K147" s="135"/>
    </row>
    <row r="148" spans="1:11" ht="28.2" customHeight="1" thickBot="1" x14ac:dyDescent="0.35">
      <c r="A148" s="110"/>
      <c r="B148" s="110"/>
      <c r="C148" s="8" t="s">
        <v>24</v>
      </c>
      <c r="D148" s="44" t="s">
        <v>17</v>
      </c>
      <c r="E148" s="38" t="s">
        <v>17</v>
      </c>
      <c r="F148" s="38" t="s">
        <v>17</v>
      </c>
      <c r="G148" s="110"/>
      <c r="H148" s="17" t="s">
        <v>33</v>
      </c>
      <c r="I148" s="110"/>
      <c r="J148" s="135"/>
      <c r="K148" s="135"/>
    </row>
    <row r="149" spans="1:11" ht="27" customHeight="1" thickBot="1" x14ac:dyDescent="0.35">
      <c r="A149" s="94" t="s">
        <v>107</v>
      </c>
      <c r="B149" s="90" t="s">
        <v>106</v>
      </c>
      <c r="C149" s="9" t="s">
        <v>15</v>
      </c>
      <c r="D149" s="41">
        <f>SUM(D150:D153)</f>
        <v>540000</v>
      </c>
      <c r="E149" s="34">
        <f>SUM(E150:E153)</f>
        <v>488729.2</v>
      </c>
      <c r="F149" s="34">
        <v>90.5</v>
      </c>
      <c r="G149" s="90" t="s">
        <v>109</v>
      </c>
      <c r="H149" s="90" t="s">
        <v>262</v>
      </c>
      <c r="I149" s="87" t="s">
        <v>61</v>
      </c>
      <c r="J149" s="87" t="s">
        <v>53</v>
      </c>
      <c r="K149" s="90" t="s">
        <v>235</v>
      </c>
    </row>
    <row r="150" spans="1:11" ht="25.8" customHeight="1" thickBot="1" x14ac:dyDescent="0.35">
      <c r="A150" s="95"/>
      <c r="B150" s="91"/>
      <c r="C150" s="5" t="s">
        <v>18</v>
      </c>
      <c r="D150" s="42" t="s">
        <v>17</v>
      </c>
      <c r="E150" s="35" t="s">
        <v>17</v>
      </c>
      <c r="F150" s="35" t="s">
        <v>17</v>
      </c>
      <c r="G150" s="99"/>
      <c r="H150" s="99"/>
      <c r="I150" s="88"/>
      <c r="J150" s="88"/>
      <c r="K150" s="99"/>
    </row>
    <row r="151" spans="1:11" ht="24" customHeight="1" thickBot="1" x14ac:dyDescent="0.35">
      <c r="A151" s="95"/>
      <c r="B151" s="91"/>
      <c r="C151" s="5" t="s">
        <v>20</v>
      </c>
      <c r="D151" s="42">
        <v>540000</v>
      </c>
      <c r="E151" s="35">
        <v>488729.2</v>
      </c>
      <c r="F151" s="35">
        <v>90.5</v>
      </c>
      <c r="G151" s="99"/>
      <c r="H151" s="99"/>
      <c r="I151" s="88"/>
      <c r="J151" s="88"/>
      <c r="K151" s="99"/>
    </row>
    <row r="152" spans="1:11" ht="22.8" customHeight="1" thickBot="1" x14ac:dyDescent="0.35">
      <c r="A152" s="95"/>
      <c r="B152" s="91"/>
      <c r="C152" s="5" t="s">
        <v>22</v>
      </c>
      <c r="D152" s="42" t="s">
        <v>17</v>
      </c>
      <c r="E152" s="35" t="s">
        <v>17</v>
      </c>
      <c r="F152" s="35" t="s">
        <v>17</v>
      </c>
      <c r="G152" s="99"/>
      <c r="H152" s="99"/>
      <c r="I152" s="88"/>
      <c r="J152" s="88"/>
      <c r="K152" s="99"/>
    </row>
    <row r="153" spans="1:11" ht="43.95" customHeight="1" thickBot="1" x14ac:dyDescent="0.35">
      <c r="A153" s="96"/>
      <c r="B153" s="92"/>
      <c r="C153" s="5" t="s">
        <v>24</v>
      </c>
      <c r="D153" s="42" t="s">
        <v>17</v>
      </c>
      <c r="E153" s="35" t="s">
        <v>17</v>
      </c>
      <c r="F153" s="35" t="s">
        <v>17</v>
      </c>
      <c r="G153" s="99"/>
      <c r="H153" s="99"/>
      <c r="I153" s="88"/>
      <c r="J153" s="88"/>
      <c r="K153" s="99"/>
    </row>
    <row r="154" spans="1:11" ht="72.599999999999994" customHeight="1" thickBot="1" x14ac:dyDescent="0.35">
      <c r="A154" s="94" t="s">
        <v>108</v>
      </c>
      <c r="B154" s="90" t="s">
        <v>105</v>
      </c>
      <c r="C154" s="5" t="s">
        <v>15</v>
      </c>
      <c r="D154" s="42">
        <f>SUM(D155:D158)</f>
        <v>60000</v>
      </c>
      <c r="E154" s="35">
        <f>E155</f>
        <v>54303.199999999997</v>
      </c>
      <c r="F154" s="35">
        <v>90.5</v>
      </c>
      <c r="G154" s="99"/>
      <c r="H154" s="99"/>
      <c r="I154" s="88"/>
      <c r="J154" s="88"/>
      <c r="K154" s="99"/>
    </row>
    <row r="155" spans="1:11" ht="31.2" customHeight="1" thickBot="1" x14ac:dyDescent="0.35">
      <c r="A155" s="95"/>
      <c r="B155" s="99"/>
      <c r="C155" s="5" t="s">
        <v>18</v>
      </c>
      <c r="D155" s="42">
        <v>60000</v>
      </c>
      <c r="E155" s="35">
        <v>54303.199999999997</v>
      </c>
      <c r="F155" s="35">
        <v>90.5</v>
      </c>
      <c r="G155" s="99"/>
      <c r="H155" s="99"/>
      <c r="I155" s="88"/>
      <c r="J155" s="88"/>
      <c r="K155" s="99"/>
    </row>
    <row r="156" spans="1:11" ht="28.2" customHeight="1" thickBot="1" x14ac:dyDescent="0.35">
      <c r="A156" s="95"/>
      <c r="B156" s="99"/>
      <c r="C156" s="5" t="s">
        <v>20</v>
      </c>
      <c r="D156" s="42" t="s">
        <v>17</v>
      </c>
      <c r="E156" s="35" t="s">
        <v>17</v>
      </c>
      <c r="F156" s="35" t="s">
        <v>17</v>
      </c>
      <c r="G156" s="99"/>
      <c r="H156" s="99"/>
      <c r="I156" s="88"/>
      <c r="J156" s="88"/>
      <c r="K156" s="99"/>
    </row>
    <row r="157" spans="1:11" ht="18" customHeight="1" thickBot="1" x14ac:dyDescent="0.35">
      <c r="A157" s="95"/>
      <c r="B157" s="99"/>
      <c r="C157" s="5" t="s">
        <v>22</v>
      </c>
      <c r="D157" s="42" t="s">
        <v>17</v>
      </c>
      <c r="E157" s="35" t="s">
        <v>17</v>
      </c>
      <c r="F157" s="35" t="s">
        <v>17</v>
      </c>
      <c r="G157" s="99"/>
      <c r="H157" s="99"/>
      <c r="I157" s="88"/>
      <c r="J157" s="88"/>
      <c r="K157" s="99"/>
    </row>
    <row r="158" spans="1:11" ht="15" thickBot="1" x14ac:dyDescent="0.35">
      <c r="A158" s="96"/>
      <c r="B158" s="100"/>
      <c r="C158" s="5" t="s">
        <v>24</v>
      </c>
      <c r="D158" s="42" t="s">
        <v>17</v>
      </c>
      <c r="E158" s="35" t="s">
        <v>17</v>
      </c>
      <c r="F158" s="35" t="s">
        <v>17</v>
      </c>
      <c r="G158" s="100"/>
      <c r="H158" s="100"/>
      <c r="I158" s="89"/>
      <c r="J158" s="89"/>
      <c r="K158" s="100"/>
    </row>
    <row r="159" spans="1:11" ht="15" thickBot="1" x14ac:dyDescent="0.35">
      <c r="A159" s="84">
        <v>2</v>
      </c>
      <c r="B159" s="139" t="s">
        <v>110</v>
      </c>
      <c r="C159" s="8" t="s">
        <v>15</v>
      </c>
      <c r="D159" s="50">
        <f>SUM(D160:D164)</f>
        <v>101983.1</v>
      </c>
      <c r="E159" s="50">
        <f>SUM(E160:E164)</f>
        <v>47309</v>
      </c>
      <c r="F159" s="8">
        <v>46.4</v>
      </c>
      <c r="G159" s="112"/>
      <c r="H159" s="82" t="s">
        <v>113</v>
      </c>
      <c r="I159" s="84"/>
      <c r="J159" s="84" t="s">
        <v>111</v>
      </c>
      <c r="K159" s="82" t="s">
        <v>239</v>
      </c>
    </row>
    <row r="160" spans="1:11" ht="15" thickBot="1" x14ac:dyDescent="0.35">
      <c r="A160" s="84"/>
      <c r="B160" s="140"/>
      <c r="C160" s="8" t="s">
        <v>18</v>
      </c>
      <c r="D160" s="50">
        <f>D166+D177</f>
        <v>52983.1</v>
      </c>
      <c r="E160" s="50">
        <f>E166+E177</f>
        <v>25531.3</v>
      </c>
      <c r="F160" s="8">
        <v>48.2</v>
      </c>
      <c r="G160" s="110"/>
      <c r="H160" s="132"/>
      <c r="I160" s="84"/>
      <c r="J160" s="84"/>
      <c r="K160" s="83"/>
    </row>
    <row r="161" spans="1:11" ht="21" thickBot="1" x14ac:dyDescent="0.35">
      <c r="A161" s="84"/>
      <c r="B161" s="140"/>
      <c r="C161" s="8" t="s">
        <v>20</v>
      </c>
      <c r="D161" s="50">
        <f>D178</f>
        <v>49000</v>
      </c>
      <c r="E161" s="50">
        <f>E178</f>
        <v>21777.7</v>
      </c>
      <c r="F161" s="8">
        <v>44.4</v>
      </c>
      <c r="G161" s="110"/>
      <c r="H161" s="13" t="s">
        <v>236</v>
      </c>
      <c r="I161" s="8"/>
      <c r="J161" s="84"/>
      <c r="K161" s="83"/>
    </row>
    <row r="162" spans="1:11" ht="15" thickBot="1" x14ac:dyDescent="0.35">
      <c r="A162" s="84"/>
      <c r="B162" s="140"/>
      <c r="C162" s="8" t="s">
        <v>22</v>
      </c>
      <c r="D162" s="50" t="s">
        <v>17</v>
      </c>
      <c r="E162" s="50" t="s">
        <v>17</v>
      </c>
      <c r="F162" s="8" t="s">
        <v>17</v>
      </c>
      <c r="G162" s="110"/>
      <c r="H162" s="13" t="s">
        <v>237</v>
      </c>
      <c r="I162" s="8"/>
      <c r="J162" s="84"/>
      <c r="K162" s="83"/>
    </row>
    <row r="163" spans="1:11" ht="15" thickBot="1" x14ac:dyDescent="0.35">
      <c r="A163" s="84"/>
      <c r="B163" s="140"/>
      <c r="C163" s="84" t="s">
        <v>24</v>
      </c>
      <c r="D163" s="141" t="s">
        <v>17</v>
      </c>
      <c r="E163" s="141" t="s">
        <v>17</v>
      </c>
      <c r="F163" s="84" t="s">
        <v>17</v>
      </c>
      <c r="G163" s="110"/>
      <c r="H163" s="13" t="s">
        <v>112</v>
      </c>
      <c r="I163" s="8"/>
      <c r="J163" s="84"/>
      <c r="K163" s="83"/>
    </row>
    <row r="164" spans="1:11" ht="21" thickBot="1" x14ac:dyDescent="0.35">
      <c r="A164" s="110"/>
      <c r="B164" s="110"/>
      <c r="C164" s="110"/>
      <c r="D164" s="142"/>
      <c r="E164" s="142"/>
      <c r="F164" s="110"/>
      <c r="G164" s="110"/>
      <c r="H164" s="13" t="s">
        <v>238</v>
      </c>
      <c r="I164" s="8"/>
      <c r="J164" s="110"/>
      <c r="K164" s="110"/>
    </row>
    <row r="165" spans="1:11" ht="81" customHeight="1" thickBot="1" x14ac:dyDescent="0.35">
      <c r="A165" s="81" t="s">
        <v>116</v>
      </c>
      <c r="B165" s="82" t="s">
        <v>114</v>
      </c>
      <c r="C165" s="8" t="s">
        <v>15</v>
      </c>
      <c r="D165" s="43">
        <f>SUM(D166:D170)</f>
        <v>240</v>
      </c>
      <c r="E165" s="43">
        <f>SUM(E166:E170)</f>
        <v>0</v>
      </c>
      <c r="F165" s="8" t="s">
        <v>17</v>
      </c>
      <c r="G165" s="82" t="s">
        <v>118</v>
      </c>
      <c r="H165" s="82" t="s">
        <v>44</v>
      </c>
      <c r="I165" s="84"/>
      <c r="J165" s="84" t="s">
        <v>117</v>
      </c>
      <c r="K165" s="108" t="s">
        <v>240</v>
      </c>
    </row>
    <row r="166" spans="1:11" ht="30" customHeight="1" thickBot="1" x14ac:dyDescent="0.35">
      <c r="A166" s="81"/>
      <c r="B166" s="82"/>
      <c r="C166" s="8" t="s">
        <v>18</v>
      </c>
      <c r="D166" s="43">
        <f>D172</f>
        <v>240</v>
      </c>
      <c r="E166" s="43">
        <f>E172</f>
        <v>0</v>
      </c>
      <c r="F166" s="8" t="s">
        <v>17</v>
      </c>
      <c r="G166" s="132"/>
      <c r="H166" s="132"/>
      <c r="I166" s="84"/>
      <c r="J166" s="84"/>
      <c r="K166" s="108"/>
    </row>
    <row r="167" spans="1:11" ht="21" thickBot="1" x14ac:dyDescent="0.35">
      <c r="A167" s="81"/>
      <c r="B167" s="82"/>
      <c r="C167" s="8" t="s">
        <v>20</v>
      </c>
      <c r="D167" s="43" t="s">
        <v>17</v>
      </c>
      <c r="E167" s="43" t="s">
        <v>17</v>
      </c>
      <c r="F167" s="8" t="s">
        <v>17</v>
      </c>
      <c r="G167" s="132"/>
      <c r="H167" s="13" t="s">
        <v>30</v>
      </c>
      <c r="I167" s="8"/>
      <c r="J167" s="84"/>
      <c r="K167" s="108"/>
    </row>
    <row r="168" spans="1:11" ht="15" thickBot="1" x14ac:dyDescent="0.35">
      <c r="A168" s="81"/>
      <c r="B168" s="82"/>
      <c r="C168" s="8" t="s">
        <v>22</v>
      </c>
      <c r="D168" s="43" t="s">
        <v>17</v>
      </c>
      <c r="E168" s="43" t="s">
        <v>17</v>
      </c>
      <c r="F168" s="8" t="s">
        <v>17</v>
      </c>
      <c r="G168" s="132"/>
      <c r="H168" s="13" t="s">
        <v>31</v>
      </c>
      <c r="I168" s="8"/>
      <c r="J168" s="84"/>
      <c r="K168" s="108"/>
    </row>
    <row r="169" spans="1:11" ht="15" thickBot="1" x14ac:dyDescent="0.35">
      <c r="A169" s="81"/>
      <c r="B169" s="82"/>
      <c r="C169" s="84" t="s">
        <v>24</v>
      </c>
      <c r="D169" s="137" t="s">
        <v>17</v>
      </c>
      <c r="E169" s="137" t="s">
        <v>17</v>
      </c>
      <c r="F169" s="84" t="s">
        <v>17</v>
      </c>
      <c r="G169" s="132"/>
      <c r="H169" s="13" t="s">
        <v>36</v>
      </c>
      <c r="I169" s="8"/>
      <c r="J169" s="84"/>
      <c r="K169" s="108"/>
    </row>
    <row r="170" spans="1:11" ht="54" customHeight="1" thickBot="1" x14ac:dyDescent="0.35">
      <c r="A170" s="111"/>
      <c r="B170" s="110"/>
      <c r="C170" s="110"/>
      <c r="D170" s="138"/>
      <c r="E170" s="138"/>
      <c r="F170" s="110"/>
      <c r="G170" s="110"/>
      <c r="H170" s="13" t="s">
        <v>115</v>
      </c>
      <c r="I170" s="8"/>
      <c r="J170" s="84"/>
      <c r="K170" s="108"/>
    </row>
    <row r="171" spans="1:11" ht="28.2" customHeight="1" thickBot="1" x14ac:dyDescent="0.35">
      <c r="A171" s="94" t="s">
        <v>119</v>
      </c>
      <c r="B171" s="90" t="s">
        <v>120</v>
      </c>
      <c r="C171" s="9" t="s">
        <v>15</v>
      </c>
      <c r="D171" s="34">
        <f>D172</f>
        <v>240</v>
      </c>
      <c r="E171" s="34">
        <f>SUM(E172:E175)</f>
        <v>0</v>
      </c>
      <c r="F171" s="9"/>
      <c r="G171" s="90" t="s">
        <v>121</v>
      </c>
      <c r="H171" s="87" t="s">
        <v>17</v>
      </c>
      <c r="I171" s="87" t="s">
        <v>52</v>
      </c>
      <c r="J171" s="87" t="s">
        <v>117</v>
      </c>
      <c r="K171" s="90" t="s">
        <v>240</v>
      </c>
    </row>
    <row r="172" spans="1:11" ht="19.8" customHeight="1" thickBot="1" x14ac:dyDescent="0.35">
      <c r="A172" s="95"/>
      <c r="B172" s="91"/>
      <c r="C172" s="5" t="s">
        <v>18</v>
      </c>
      <c r="D172" s="35">
        <v>240</v>
      </c>
      <c r="E172" s="35">
        <v>0</v>
      </c>
      <c r="F172" s="5"/>
      <c r="G172" s="99"/>
      <c r="H172" s="88"/>
      <c r="I172" s="88"/>
      <c r="J172" s="88"/>
      <c r="K172" s="99"/>
    </row>
    <row r="173" spans="1:11" ht="15" thickBot="1" x14ac:dyDescent="0.35">
      <c r="A173" s="95"/>
      <c r="B173" s="91"/>
      <c r="C173" s="5" t="s">
        <v>20</v>
      </c>
      <c r="D173" s="35" t="s">
        <v>17</v>
      </c>
      <c r="E173" s="35"/>
      <c r="F173" s="5"/>
      <c r="G173" s="99"/>
      <c r="H173" s="88"/>
      <c r="I173" s="88"/>
      <c r="J173" s="88"/>
      <c r="K173" s="99"/>
    </row>
    <row r="174" spans="1:11" ht="15" thickBot="1" x14ac:dyDescent="0.35">
      <c r="A174" s="95"/>
      <c r="B174" s="91"/>
      <c r="C174" s="5" t="s">
        <v>22</v>
      </c>
      <c r="D174" s="35" t="s">
        <v>17</v>
      </c>
      <c r="E174" s="35"/>
      <c r="F174" s="5"/>
      <c r="G174" s="99"/>
      <c r="H174" s="88"/>
      <c r="I174" s="88"/>
      <c r="J174" s="88"/>
      <c r="K174" s="99"/>
    </row>
    <row r="175" spans="1:11" ht="36.6" customHeight="1" thickBot="1" x14ac:dyDescent="0.35">
      <c r="A175" s="96"/>
      <c r="B175" s="92"/>
      <c r="C175" s="5" t="s">
        <v>24</v>
      </c>
      <c r="D175" s="5" t="s">
        <v>17</v>
      </c>
      <c r="E175" s="5"/>
      <c r="F175" s="5"/>
      <c r="G175" s="100"/>
      <c r="H175" s="89"/>
      <c r="I175" s="89"/>
      <c r="J175" s="89"/>
      <c r="K175" s="100"/>
    </row>
    <row r="176" spans="1:11" ht="97.95" customHeight="1" thickBot="1" x14ac:dyDescent="0.35">
      <c r="A176" s="81" t="s">
        <v>123</v>
      </c>
      <c r="B176" s="82" t="s">
        <v>122</v>
      </c>
      <c r="C176" s="8" t="s">
        <v>15</v>
      </c>
      <c r="D176" s="43">
        <f>SUM(D177:D178)</f>
        <v>101743.1</v>
      </c>
      <c r="E176" s="48">
        <f>SUM(E177:E178)</f>
        <v>47309</v>
      </c>
      <c r="F176" s="8">
        <v>46.5</v>
      </c>
      <c r="G176" s="133" t="s">
        <v>241</v>
      </c>
      <c r="H176" s="82" t="s">
        <v>73</v>
      </c>
      <c r="I176" s="84"/>
      <c r="J176" s="84" t="s">
        <v>124</v>
      </c>
      <c r="K176" s="93" t="s">
        <v>240</v>
      </c>
    </row>
    <row r="177" spans="1:11" ht="78" customHeight="1" thickBot="1" x14ac:dyDescent="0.35">
      <c r="A177" s="81"/>
      <c r="B177" s="82"/>
      <c r="C177" s="8" t="s">
        <v>18</v>
      </c>
      <c r="D177" s="48">
        <f>D183+D193</f>
        <v>52743.1</v>
      </c>
      <c r="E177" s="48">
        <f>E183+E193</f>
        <v>25531.3</v>
      </c>
      <c r="F177" s="8">
        <v>48.4</v>
      </c>
      <c r="G177" s="134"/>
      <c r="H177" s="132"/>
      <c r="I177" s="84"/>
      <c r="J177" s="84"/>
      <c r="K177" s="93"/>
    </row>
    <row r="178" spans="1:11" ht="74.400000000000006" customHeight="1" thickBot="1" x14ac:dyDescent="0.35">
      <c r="A178" s="81"/>
      <c r="B178" s="82"/>
      <c r="C178" s="8" t="s">
        <v>20</v>
      </c>
      <c r="D178" s="49">
        <f>D189</f>
        <v>49000</v>
      </c>
      <c r="E178" s="49">
        <f>E189</f>
        <v>21777.7</v>
      </c>
      <c r="F178" s="8">
        <v>44.4</v>
      </c>
      <c r="G178" s="134"/>
      <c r="H178" s="13" t="s">
        <v>242</v>
      </c>
      <c r="I178" s="8"/>
      <c r="J178" s="84"/>
      <c r="K178" s="93"/>
    </row>
    <row r="179" spans="1:11" ht="106.2" customHeight="1" thickBot="1" x14ac:dyDescent="0.35">
      <c r="A179" s="81"/>
      <c r="B179" s="82"/>
      <c r="C179" s="8" t="s">
        <v>22</v>
      </c>
      <c r="D179" s="8" t="s">
        <v>17</v>
      </c>
      <c r="E179" s="8" t="s">
        <v>17</v>
      </c>
      <c r="F179" s="8" t="s">
        <v>17</v>
      </c>
      <c r="G179" s="134"/>
      <c r="H179" s="13" t="s">
        <v>237</v>
      </c>
      <c r="I179" s="8"/>
      <c r="J179" s="84"/>
      <c r="K179" s="93"/>
    </row>
    <row r="180" spans="1:11" ht="42" customHeight="1" thickBot="1" x14ac:dyDescent="0.35">
      <c r="A180" s="81"/>
      <c r="B180" s="82"/>
      <c r="C180" s="84" t="s">
        <v>24</v>
      </c>
      <c r="D180" s="84" t="s">
        <v>17</v>
      </c>
      <c r="E180" s="84" t="s">
        <v>17</v>
      </c>
      <c r="F180" s="84" t="s">
        <v>17</v>
      </c>
      <c r="G180" s="134"/>
      <c r="H180" s="13" t="s">
        <v>99</v>
      </c>
      <c r="I180" s="8"/>
      <c r="J180" s="84"/>
      <c r="K180" s="93"/>
    </row>
    <row r="181" spans="1:11" ht="36" customHeight="1" thickBot="1" x14ac:dyDescent="0.35">
      <c r="A181" s="110"/>
      <c r="B181" s="110"/>
      <c r="C181" s="110"/>
      <c r="D181" s="110"/>
      <c r="E181" s="110"/>
      <c r="F181" s="110"/>
      <c r="G181" s="134"/>
      <c r="H181" s="13" t="s">
        <v>243</v>
      </c>
      <c r="I181" s="8"/>
      <c r="J181" s="135"/>
      <c r="K181" s="136"/>
    </row>
    <row r="182" spans="1:11" ht="28.8" customHeight="1" thickBot="1" x14ac:dyDescent="0.35">
      <c r="A182" s="94" t="s">
        <v>125</v>
      </c>
      <c r="B182" s="90" t="s">
        <v>120</v>
      </c>
      <c r="C182" s="9" t="s">
        <v>15</v>
      </c>
      <c r="D182" s="41">
        <f>SUM(D183:D186)</f>
        <v>3743.1</v>
      </c>
      <c r="E182" s="41">
        <f>SUM(E183:E186)</f>
        <v>3743.1</v>
      </c>
      <c r="F182" s="62">
        <v>100</v>
      </c>
      <c r="G182" s="90" t="s">
        <v>126</v>
      </c>
      <c r="H182" s="90" t="s">
        <v>244</v>
      </c>
      <c r="I182" s="87" t="s">
        <v>144</v>
      </c>
      <c r="J182" s="90" t="s">
        <v>127</v>
      </c>
      <c r="K182" s="87"/>
    </row>
    <row r="183" spans="1:11" ht="22.2" customHeight="1" thickBot="1" x14ac:dyDescent="0.35">
      <c r="A183" s="95"/>
      <c r="B183" s="91"/>
      <c r="C183" s="5" t="s">
        <v>18</v>
      </c>
      <c r="D183" s="42">
        <v>3743.1</v>
      </c>
      <c r="E183" s="42">
        <v>3743.1</v>
      </c>
      <c r="F183" s="60">
        <v>100</v>
      </c>
      <c r="G183" s="99"/>
      <c r="H183" s="99"/>
      <c r="I183" s="88"/>
      <c r="J183" s="99"/>
      <c r="K183" s="88"/>
    </row>
    <row r="184" spans="1:11" ht="22.2" customHeight="1" thickBot="1" x14ac:dyDescent="0.35">
      <c r="A184" s="95"/>
      <c r="B184" s="91"/>
      <c r="C184" s="5" t="s">
        <v>20</v>
      </c>
      <c r="D184" s="16" t="s">
        <v>17</v>
      </c>
      <c r="E184" s="16" t="s">
        <v>17</v>
      </c>
      <c r="F184" s="76" t="s">
        <v>17</v>
      </c>
      <c r="G184" s="99"/>
      <c r="H184" s="99"/>
      <c r="I184" s="88"/>
      <c r="J184" s="99"/>
      <c r="K184" s="88"/>
    </row>
    <row r="185" spans="1:11" ht="15" thickBot="1" x14ac:dyDescent="0.35">
      <c r="A185" s="95"/>
      <c r="B185" s="91"/>
      <c r="C185" s="5" t="s">
        <v>22</v>
      </c>
      <c r="D185" s="16" t="s">
        <v>17</v>
      </c>
      <c r="E185" s="16" t="s">
        <v>17</v>
      </c>
      <c r="F185" s="76" t="s">
        <v>17</v>
      </c>
      <c r="G185" s="99"/>
      <c r="H185" s="99"/>
      <c r="I185" s="88"/>
      <c r="J185" s="99"/>
      <c r="K185" s="88"/>
    </row>
    <row r="186" spans="1:11" ht="24.6" customHeight="1" thickBot="1" x14ac:dyDescent="0.35">
      <c r="A186" s="96"/>
      <c r="B186" s="92"/>
      <c r="C186" s="5" t="s">
        <v>24</v>
      </c>
      <c r="D186" s="16" t="s">
        <v>17</v>
      </c>
      <c r="E186" s="16" t="s">
        <v>17</v>
      </c>
      <c r="F186" s="76" t="s">
        <v>17</v>
      </c>
      <c r="G186" s="100"/>
      <c r="H186" s="100"/>
      <c r="I186" s="89"/>
      <c r="J186" s="100"/>
      <c r="K186" s="89"/>
    </row>
    <row r="187" spans="1:11" ht="28.8" customHeight="1" thickBot="1" x14ac:dyDescent="0.35">
      <c r="A187" s="94" t="s">
        <v>129</v>
      </c>
      <c r="B187" s="90" t="s">
        <v>131</v>
      </c>
      <c r="C187" s="9" t="s">
        <v>15</v>
      </c>
      <c r="D187" s="41">
        <f>SUM(D188:D191)</f>
        <v>49000</v>
      </c>
      <c r="E187" s="34">
        <f>SUM(E188:E191)</f>
        <v>21777.7</v>
      </c>
      <c r="F187" s="9">
        <v>44.4</v>
      </c>
      <c r="G187" s="128" t="s">
        <v>133</v>
      </c>
      <c r="H187" s="130" t="s">
        <v>245</v>
      </c>
      <c r="I187" s="87" t="s">
        <v>61</v>
      </c>
      <c r="J187" s="87" t="s">
        <v>132</v>
      </c>
      <c r="K187" s="90" t="s">
        <v>239</v>
      </c>
    </row>
    <row r="188" spans="1:11" ht="15" thickBot="1" x14ac:dyDescent="0.35">
      <c r="A188" s="95"/>
      <c r="B188" s="91"/>
      <c r="C188" s="5" t="s">
        <v>18</v>
      </c>
      <c r="D188" s="42" t="s">
        <v>17</v>
      </c>
      <c r="E188" s="35" t="s">
        <v>17</v>
      </c>
      <c r="F188" s="5" t="s">
        <v>17</v>
      </c>
      <c r="G188" s="129"/>
      <c r="H188" s="131"/>
      <c r="I188" s="88"/>
      <c r="J188" s="88"/>
      <c r="K188" s="91"/>
    </row>
    <row r="189" spans="1:11" ht="22.8" customHeight="1" thickBot="1" x14ac:dyDescent="0.35">
      <c r="A189" s="95"/>
      <c r="B189" s="91"/>
      <c r="C189" s="5" t="s">
        <v>20</v>
      </c>
      <c r="D189" s="42">
        <v>49000</v>
      </c>
      <c r="E189" s="35">
        <v>21777.7</v>
      </c>
      <c r="F189" s="5">
        <v>44.4</v>
      </c>
      <c r="G189" s="129"/>
      <c r="H189" s="131"/>
      <c r="I189" s="88"/>
      <c r="J189" s="88"/>
      <c r="K189" s="91"/>
    </row>
    <row r="190" spans="1:11" ht="15" thickBot="1" x14ac:dyDescent="0.35">
      <c r="A190" s="95"/>
      <c r="B190" s="91"/>
      <c r="C190" s="5" t="s">
        <v>22</v>
      </c>
      <c r="D190" s="42" t="s">
        <v>17</v>
      </c>
      <c r="E190" s="35" t="s">
        <v>17</v>
      </c>
      <c r="F190" s="5" t="s">
        <v>17</v>
      </c>
      <c r="G190" s="129"/>
      <c r="H190" s="131"/>
      <c r="I190" s="88"/>
      <c r="J190" s="88"/>
      <c r="K190" s="91"/>
    </row>
    <row r="191" spans="1:11" ht="27.6" customHeight="1" thickBot="1" x14ac:dyDescent="0.35">
      <c r="A191" s="96"/>
      <c r="B191" s="92"/>
      <c r="C191" s="5" t="s">
        <v>24</v>
      </c>
      <c r="D191" s="42" t="s">
        <v>17</v>
      </c>
      <c r="E191" s="35" t="s">
        <v>17</v>
      </c>
      <c r="F191" s="5" t="s">
        <v>17</v>
      </c>
      <c r="G191" s="129"/>
      <c r="H191" s="131"/>
      <c r="I191" s="88"/>
      <c r="J191" s="88"/>
      <c r="K191" s="91"/>
    </row>
    <row r="192" spans="1:11" ht="41.4" customHeight="1" thickBot="1" x14ac:dyDescent="0.35">
      <c r="A192" s="94" t="s">
        <v>130</v>
      </c>
      <c r="B192" s="90" t="s">
        <v>128</v>
      </c>
      <c r="C192" s="5" t="s">
        <v>15</v>
      </c>
      <c r="D192" s="46">
        <f>SUM(D193:D196)</f>
        <v>49000</v>
      </c>
      <c r="E192" s="46">
        <f>SUM(E193:E196)</f>
        <v>21788.2</v>
      </c>
      <c r="F192" s="5">
        <v>44.5</v>
      </c>
      <c r="G192" s="129"/>
      <c r="H192" s="131"/>
      <c r="I192" s="88"/>
      <c r="J192" s="88"/>
      <c r="K192" s="91"/>
    </row>
    <row r="193" spans="1:12" ht="28.2" customHeight="1" thickBot="1" x14ac:dyDescent="0.35">
      <c r="A193" s="95"/>
      <c r="B193" s="99"/>
      <c r="C193" s="5" t="s">
        <v>18</v>
      </c>
      <c r="D193" s="46">
        <v>49000</v>
      </c>
      <c r="E193" s="47">
        <v>21788.2</v>
      </c>
      <c r="F193" s="5">
        <v>44.5</v>
      </c>
      <c r="G193" s="129"/>
      <c r="H193" s="131"/>
      <c r="I193" s="88"/>
      <c r="J193" s="88"/>
      <c r="K193" s="91"/>
    </row>
    <row r="194" spans="1:12" ht="25.2" customHeight="1" thickBot="1" x14ac:dyDescent="0.35">
      <c r="A194" s="95"/>
      <c r="B194" s="99"/>
      <c r="C194" s="5" t="s">
        <v>20</v>
      </c>
      <c r="D194" s="42" t="s">
        <v>17</v>
      </c>
      <c r="E194" s="42" t="s">
        <v>17</v>
      </c>
      <c r="F194" s="16" t="s">
        <v>17</v>
      </c>
      <c r="G194" s="129"/>
      <c r="H194" s="131"/>
      <c r="I194" s="88"/>
      <c r="J194" s="88"/>
      <c r="K194" s="91"/>
    </row>
    <row r="195" spans="1:12" ht="21.6" customHeight="1" thickBot="1" x14ac:dyDescent="0.35">
      <c r="A195" s="95"/>
      <c r="B195" s="99"/>
      <c r="C195" s="5" t="s">
        <v>22</v>
      </c>
      <c r="D195" s="42" t="s">
        <v>17</v>
      </c>
      <c r="E195" s="42" t="s">
        <v>17</v>
      </c>
      <c r="F195" s="16" t="s">
        <v>17</v>
      </c>
      <c r="G195" s="129"/>
      <c r="H195" s="131"/>
      <c r="I195" s="88"/>
      <c r="J195" s="88"/>
      <c r="K195" s="91"/>
    </row>
    <row r="196" spans="1:12" ht="27.6" customHeight="1" thickBot="1" x14ac:dyDescent="0.35">
      <c r="A196" s="95"/>
      <c r="B196" s="99"/>
      <c r="C196" s="7" t="s">
        <v>24</v>
      </c>
      <c r="D196" s="45" t="s">
        <v>17</v>
      </c>
      <c r="E196" s="45" t="s">
        <v>17</v>
      </c>
      <c r="F196" s="18" t="s">
        <v>17</v>
      </c>
      <c r="G196" s="129"/>
      <c r="H196" s="131"/>
      <c r="I196" s="88"/>
      <c r="J196" s="88"/>
      <c r="K196" s="91"/>
    </row>
    <row r="197" spans="1:12" ht="31.2" thickBot="1" x14ac:dyDescent="0.35">
      <c r="A197" s="87">
        <v>3</v>
      </c>
      <c r="B197" s="90" t="s">
        <v>134</v>
      </c>
      <c r="C197" s="8" t="s">
        <v>15</v>
      </c>
      <c r="D197" s="43">
        <f>SUM(D198:D201)</f>
        <v>1699666.3999999997</v>
      </c>
      <c r="E197" s="43">
        <f>SUM(E198:E201)</f>
        <v>1240079.2000000002</v>
      </c>
      <c r="F197" s="65">
        <v>73</v>
      </c>
      <c r="G197" s="122"/>
      <c r="H197" s="13" t="s">
        <v>137</v>
      </c>
      <c r="I197" s="87"/>
      <c r="J197" s="101" t="s">
        <v>138</v>
      </c>
      <c r="K197" s="107"/>
      <c r="L197" s="20"/>
    </row>
    <row r="198" spans="1:12" ht="21" thickBot="1" x14ac:dyDescent="0.35">
      <c r="A198" s="88"/>
      <c r="B198" s="91"/>
      <c r="C198" s="12" t="s">
        <v>18</v>
      </c>
      <c r="D198" s="40">
        <f>D203+D238+D268</f>
        <v>1449478.8999999997</v>
      </c>
      <c r="E198" s="40">
        <f>E203+E238+E268</f>
        <v>1043890.6000000001</v>
      </c>
      <c r="F198" s="64">
        <v>72</v>
      </c>
      <c r="G198" s="123"/>
      <c r="H198" s="14" t="s">
        <v>246</v>
      </c>
      <c r="I198" s="89"/>
      <c r="J198" s="125"/>
      <c r="K198" s="91"/>
      <c r="L198" s="20"/>
    </row>
    <row r="199" spans="1:12" ht="15" thickBot="1" x14ac:dyDescent="0.35">
      <c r="A199" s="88"/>
      <c r="B199" s="91"/>
      <c r="C199" s="12" t="s">
        <v>20</v>
      </c>
      <c r="D199" s="40">
        <f>D204+D239+D269</f>
        <v>250187.5</v>
      </c>
      <c r="E199" s="40">
        <f>E204+E239+E269</f>
        <v>196188.6</v>
      </c>
      <c r="F199" s="64">
        <v>78.400000000000006</v>
      </c>
      <c r="G199" s="123"/>
      <c r="H199" s="14" t="s">
        <v>136</v>
      </c>
      <c r="I199" s="12"/>
      <c r="J199" s="125"/>
      <c r="K199" s="91"/>
      <c r="L199" s="20"/>
    </row>
    <row r="200" spans="1:12" ht="15" thickBot="1" x14ac:dyDescent="0.35">
      <c r="A200" s="88"/>
      <c r="B200" s="91"/>
      <c r="C200" s="12" t="s">
        <v>22</v>
      </c>
      <c r="D200" s="58" t="s">
        <v>17</v>
      </c>
      <c r="E200" s="58" t="s">
        <v>17</v>
      </c>
      <c r="F200" s="77" t="s">
        <v>17</v>
      </c>
      <c r="G200" s="123"/>
      <c r="H200" s="14" t="s">
        <v>247</v>
      </c>
      <c r="I200" s="12"/>
      <c r="J200" s="125"/>
      <c r="K200" s="91"/>
      <c r="L200" s="20"/>
    </row>
    <row r="201" spans="1:12" ht="21" thickBot="1" x14ac:dyDescent="0.35">
      <c r="A201" s="89"/>
      <c r="B201" s="92"/>
      <c r="C201" s="12" t="s">
        <v>24</v>
      </c>
      <c r="D201" s="58" t="s">
        <v>17</v>
      </c>
      <c r="E201" s="58" t="s">
        <v>17</v>
      </c>
      <c r="F201" s="77" t="s">
        <v>17</v>
      </c>
      <c r="G201" s="124"/>
      <c r="H201" s="14" t="s">
        <v>248</v>
      </c>
      <c r="I201" s="12"/>
      <c r="J201" s="126"/>
      <c r="K201" s="92"/>
      <c r="L201" s="20"/>
    </row>
    <row r="202" spans="1:12" ht="31.2" thickBot="1" x14ac:dyDescent="0.35">
      <c r="A202" s="81" t="s">
        <v>142</v>
      </c>
      <c r="B202" s="82" t="s">
        <v>139</v>
      </c>
      <c r="C202" s="8" t="s">
        <v>15</v>
      </c>
      <c r="D202" s="43">
        <f>SUM(D203:D206)</f>
        <v>1358570.4</v>
      </c>
      <c r="E202" s="59">
        <f>SUM(E203:E206)</f>
        <v>1033375.9</v>
      </c>
      <c r="F202" s="65">
        <v>76.2</v>
      </c>
      <c r="G202" s="93" t="s">
        <v>140</v>
      </c>
      <c r="H202" s="82" t="s">
        <v>140</v>
      </c>
      <c r="I202" s="13" t="s">
        <v>47</v>
      </c>
      <c r="J202" s="93" t="s">
        <v>141</v>
      </c>
      <c r="K202" s="85"/>
    </row>
    <row r="203" spans="1:12" ht="31.2" thickBot="1" x14ac:dyDescent="0.35">
      <c r="A203" s="81"/>
      <c r="B203" s="82"/>
      <c r="C203" s="8" t="s">
        <v>18</v>
      </c>
      <c r="D203" s="43">
        <f>D208+D218+D228</f>
        <v>1122514.2999999998</v>
      </c>
      <c r="E203" s="48">
        <f>E208+E218+E228</f>
        <v>846787.3</v>
      </c>
      <c r="F203" s="65">
        <v>76.2</v>
      </c>
      <c r="G203" s="93"/>
      <c r="H203" s="82"/>
      <c r="I203" s="13" t="s">
        <v>135</v>
      </c>
      <c r="J203" s="127"/>
      <c r="K203" s="83"/>
    </row>
    <row r="204" spans="1:12" ht="21" thickBot="1" x14ac:dyDescent="0.35">
      <c r="A204" s="81"/>
      <c r="B204" s="82"/>
      <c r="C204" s="8" t="s">
        <v>20</v>
      </c>
      <c r="D204" s="43">
        <f>D214+D224+D234</f>
        <v>236056.1</v>
      </c>
      <c r="E204" s="48">
        <f>E214+E224+E234</f>
        <v>186588.6</v>
      </c>
      <c r="F204" s="65"/>
      <c r="G204" s="93"/>
      <c r="H204" s="82"/>
      <c r="I204" s="13" t="s">
        <v>31</v>
      </c>
      <c r="J204" s="127"/>
      <c r="K204" s="83"/>
    </row>
    <row r="205" spans="1:12" ht="15" thickBot="1" x14ac:dyDescent="0.35">
      <c r="A205" s="81"/>
      <c r="B205" s="82"/>
      <c r="C205" s="8" t="s">
        <v>22</v>
      </c>
      <c r="D205" s="21" t="s">
        <v>17</v>
      </c>
      <c r="E205" s="21" t="s">
        <v>17</v>
      </c>
      <c r="F205" s="78" t="s">
        <v>17</v>
      </c>
      <c r="G205" s="93"/>
      <c r="H205" s="82"/>
      <c r="I205" s="13" t="s">
        <v>249</v>
      </c>
      <c r="J205" s="127"/>
      <c r="K205" s="83"/>
    </row>
    <row r="206" spans="1:12" ht="42.6" thickBot="1" x14ac:dyDescent="0.35">
      <c r="A206" s="81"/>
      <c r="B206" s="82"/>
      <c r="C206" s="8" t="s">
        <v>24</v>
      </c>
      <c r="D206" s="21" t="s">
        <v>17</v>
      </c>
      <c r="E206" s="21" t="s">
        <v>17</v>
      </c>
      <c r="F206" s="78" t="s">
        <v>17</v>
      </c>
      <c r="G206" s="93"/>
      <c r="H206" s="82"/>
      <c r="I206" s="22" t="s">
        <v>250</v>
      </c>
      <c r="J206" s="127"/>
      <c r="K206" s="83"/>
    </row>
    <row r="207" spans="1:12" ht="15" thickBot="1" x14ac:dyDescent="0.35">
      <c r="A207" s="94" t="s">
        <v>143</v>
      </c>
      <c r="B207" s="90" t="s">
        <v>120</v>
      </c>
      <c r="C207" s="9" t="s">
        <v>15</v>
      </c>
      <c r="D207" s="41">
        <f>D208</f>
        <v>950727.2</v>
      </c>
      <c r="E207" s="34">
        <f>SUM(E208)</f>
        <v>724266.4</v>
      </c>
      <c r="F207" s="9">
        <v>76.2</v>
      </c>
      <c r="G207" s="90" t="s">
        <v>145</v>
      </c>
      <c r="H207" s="90" t="s">
        <v>146</v>
      </c>
      <c r="I207" s="87" t="s">
        <v>144</v>
      </c>
      <c r="J207" s="90" t="s">
        <v>132</v>
      </c>
      <c r="K207" s="120" t="s">
        <v>251</v>
      </c>
    </row>
    <row r="208" spans="1:12" ht="15" thickBot="1" x14ac:dyDescent="0.35">
      <c r="A208" s="95"/>
      <c r="B208" s="91"/>
      <c r="C208" s="5" t="s">
        <v>18</v>
      </c>
      <c r="D208" s="42">
        <v>950727.2</v>
      </c>
      <c r="E208" s="35">
        <v>724266.4</v>
      </c>
      <c r="F208" s="5">
        <v>76.2</v>
      </c>
      <c r="G208" s="91"/>
      <c r="H208" s="91"/>
      <c r="I208" s="88"/>
      <c r="J208" s="99"/>
      <c r="K208" s="121"/>
    </row>
    <row r="209" spans="1:11" ht="15" thickBot="1" x14ac:dyDescent="0.35">
      <c r="A209" s="95"/>
      <c r="B209" s="91"/>
      <c r="C209" s="5" t="s">
        <v>20</v>
      </c>
      <c r="D209" s="16" t="s">
        <v>17</v>
      </c>
      <c r="E209" s="16" t="s">
        <v>17</v>
      </c>
      <c r="F209" s="16" t="s">
        <v>17</v>
      </c>
      <c r="G209" s="91"/>
      <c r="H209" s="91"/>
      <c r="I209" s="88"/>
      <c r="J209" s="99"/>
      <c r="K209" s="121"/>
    </row>
    <row r="210" spans="1:11" ht="15" thickBot="1" x14ac:dyDescent="0.35">
      <c r="A210" s="95"/>
      <c r="B210" s="91"/>
      <c r="C210" s="5" t="s">
        <v>22</v>
      </c>
      <c r="D210" s="16" t="s">
        <v>17</v>
      </c>
      <c r="E210" s="16" t="s">
        <v>17</v>
      </c>
      <c r="F210" s="16" t="s">
        <v>17</v>
      </c>
      <c r="G210" s="91"/>
      <c r="H210" s="91"/>
      <c r="I210" s="88"/>
      <c r="J210" s="99"/>
      <c r="K210" s="121"/>
    </row>
    <row r="211" spans="1:11" ht="60" customHeight="1" thickBot="1" x14ac:dyDescent="0.35">
      <c r="A211" s="96"/>
      <c r="B211" s="92"/>
      <c r="C211" s="5" t="s">
        <v>24</v>
      </c>
      <c r="D211" s="16" t="s">
        <v>17</v>
      </c>
      <c r="E211" s="16" t="s">
        <v>17</v>
      </c>
      <c r="F211" s="16" t="s">
        <v>17</v>
      </c>
      <c r="G211" s="91"/>
      <c r="H211" s="91"/>
      <c r="I211" s="88"/>
      <c r="J211" s="99"/>
      <c r="K211" s="121"/>
    </row>
    <row r="212" spans="1:11" ht="22.2" customHeight="1" thickBot="1" x14ac:dyDescent="0.35">
      <c r="A212" s="94" t="s">
        <v>147</v>
      </c>
      <c r="B212" s="90" t="s">
        <v>131</v>
      </c>
      <c r="C212" s="9" t="s">
        <v>15</v>
      </c>
      <c r="D212" s="41">
        <f>D214</f>
        <v>171572.2</v>
      </c>
      <c r="E212" s="34">
        <f>SUM(E213:E216)</f>
        <v>122308.1</v>
      </c>
      <c r="F212" s="9">
        <v>71.3</v>
      </c>
      <c r="G212" s="101" t="s">
        <v>149</v>
      </c>
      <c r="H212" s="101" t="s">
        <v>149</v>
      </c>
      <c r="I212" s="87" t="s">
        <v>144</v>
      </c>
      <c r="J212" s="87" t="s">
        <v>103</v>
      </c>
      <c r="K212" s="87" t="s">
        <v>251</v>
      </c>
    </row>
    <row r="213" spans="1:11" ht="21" customHeight="1" thickBot="1" x14ac:dyDescent="0.35">
      <c r="A213" s="95"/>
      <c r="B213" s="91"/>
      <c r="C213" s="5" t="s">
        <v>18</v>
      </c>
      <c r="D213" s="42" t="s">
        <v>17</v>
      </c>
      <c r="E213" s="16" t="s">
        <v>17</v>
      </c>
      <c r="F213" s="16" t="s">
        <v>17</v>
      </c>
      <c r="G213" s="102"/>
      <c r="H213" s="102"/>
      <c r="I213" s="88"/>
      <c r="J213" s="88"/>
      <c r="K213" s="88"/>
    </row>
    <row r="214" spans="1:11" ht="24" customHeight="1" thickBot="1" x14ac:dyDescent="0.35">
      <c r="A214" s="95"/>
      <c r="B214" s="91"/>
      <c r="C214" s="5" t="s">
        <v>20</v>
      </c>
      <c r="D214" s="42">
        <v>171572.2</v>
      </c>
      <c r="E214" s="35">
        <v>122308.1</v>
      </c>
      <c r="F214" s="5">
        <v>71.3</v>
      </c>
      <c r="G214" s="102"/>
      <c r="H214" s="102"/>
      <c r="I214" s="88"/>
      <c r="J214" s="88"/>
      <c r="K214" s="88"/>
    </row>
    <row r="215" spans="1:11" ht="15" thickBot="1" x14ac:dyDescent="0.35">
      <c r="A215" s="95"/>
      <c r="B215" s="91"/>
      <c r="C215" s="5" t="s">
        <v>22</v>
      </c>
      <c r="D215" s="16" t="s">
        <v>17</v>
      </c>
      <c r="E215" s="16" t="s">
        <v>17</v>
      </c>
      <c r="F215" s="16" t="s">
        <v>17</v>
      </c>
      <c r="G215" s="102"/>
      <c r="H215" s="102"/>
      <c r="I215" s="88"/>
      <c r="J215" s="88"/>
      <c r="K215" s="88"/>
    </row>
    <row r="216" spans="1:11" ht="24" customHeight="1" thickBot="1" x14ac:dyDescent="0.35">
      <c r="A216" s="96"/>
      <c r="B216" s="92"/>
      <c r="C216" s="5" t="s">
        <v>24</v>
      </c>
      <c r="D216" s="16" t="s">
        <v>17</v>
      </c>
      <c r="E216" s="16" t="s">
        <v>17</v>
      </c>
      <c r="F216" s="16" t="s">
        <v>17</v>
      </c>
      <c r="G216" s="102"/>
      <c r="H216" s="102"/>
      <c r="I216" s="88"/>
      <c r="J216" s="88"/>
      <c r="K216" s="88"/>
    </row>
    <row r="217" spans="1:11" ht="40.950000000000003" customHeight="1" thickBot="1" x14ac:dyDescent="0.35">
      <c r="A217" s="94" t="s">
        <v>148</v>
      </c>
      <c r="B217" s="90" t="s">
        <v>128</v>
      </c>
      <c r="C217" s="5" t="s">
        <v>15</v>
      </c>
      <c r="D217" s="42">
        <f>D218</f>
        <v>171572.2</v>
      </c>
      <c r="E217" s="36">
        <f>E218</f>
        <v>122308</v>
      </c>
      <c r="F217" s="5">
        <v>71.3</v>
      </c>
      <c r="G217" s="102"/>
      <c r="H217" s="102"/>
      <c r="I217" s="88"/>
      <c r="J217" s="88"/>
      <c r="K217" s="88"/>
    </row>
    <row r="218" spans="1:11" ht="33" customHeight="1" thickBot="1" x14ac:dyDescent="0.35">
      <c r="A218" s="95"/>
      <c r="B218" s="99"/>
      <c r="C218" s="5" t="s">
        <v>18</v>
      </c>
      <c r="D218" s="42">
        <v>171572.2</v>
      </c>
      <c r="E218" s="35">
        <v>122308</v>
      </c>
      <c r="F218" s="5">
        <v>71.3</v>
      </c>
      <c r="G218" s="102"/>
      <c r="H218" s="102"/>
      <c r="I218" s="88"/>
      <c r="J218" s="88"/>
      <c r="K218" s="88"/>
    </row>
    <row r="219" spans="1:11" ht="18" customHeight="1" thickBot="1" x14ac:dyDescent="0.35">
      <c r="A219" s="95"/>
      <c r="B219" s="99"/>
      <c r="C219" s="5" t="s">
        <v>20</v>
      </c>
      <c r="D219" s="16" t="s">
        <v>17</v>
      </c>
      <c r="E219" s="16" t="s">
        <v>17</v>
      </c>
      <c r="F219" s="16" t="s">
        <v>17</v>
      </c>
      <c r="G219" s="102"/>
      <c r="H219" s="102"/>
      <c r="I219" s="88"/>
      <c r="J219" s="88"/>
      <c r="K219" s="88"/>
    </row>
    <row r="220" spans="1:11" ht="28.8" customHeight="1" thickBot="1" x14ac:dyDescent="0.35">
      <c r="A220" s="95"/>
      <c r="B220" s="99"/>
      <c r="C220" s="5" t="s">
        <v>22</v>
      </c>
      <c r="D220" s="16" t="s">
        <v>17</v>
      </c>
      <c r="E220" s="16" t="s">
        <v>17</v>
      </c>
      <c r="F220" s="16" t="s">
        <v>17</v>
      </c>
      <c r="G220" s="102"/>
      <c r="H220" s="102"/>
      <c r="I220" s="88"/>
      <c r="J220" s="88"/>
      <c r="K220" s="88"/>
    </row>
    <row r="221" spans="1:11" ht="24" customHeight="1" thickBot="1" x14ac:dyDescent="0.35">
      <c r="A221" s="96"/>
      <c r="B221" s="100"/>
      <c r="C221" s="5" t="s">
        <v>24</v>
      </c>
      <c r="D221" s="16" t="s">
        <v>17</v>
      </c>
      <c r="E221" s="16" t="s">
        <v>17</v>
      </c>
      <c r="F221" s="16" t="s">
        <v>17</v>
      </c>
      <c r="G221" s="103"/>
      <c r="H221" s="103"/>
      <c r="I221" s="89"/>
      <c r="J221" s="89"/>
      <c r="K221" s="89"/>
    </row>
    <row r="222" spans="1:11" ht="15" thickBot="1" x14ac:dyDescent="0.35">
      <c r="A222" s="94" t="s">
        <v>152</v>
      </c>
      <c r="B222" s="90" t="s">
        <v>150</v>
      </c>
      <c r="C222" s="9" t="s">
        <v>15</v>
      </c>
      <c r="D222" s="34">
        <f>SUM(D223:D226)</f>
        <v>21280.799999999999</v>
      </c>
      <c r="E222" s="34">
        <f>SUM(E223:E226)</f>
        <v>21077.4</v>
      </c>
      <c r="F222" s="62">
        <v>99</v>
      </c>
      <c r="G222" s="90" t="s">
        <v>154</v>
      </c>
      <c r="H222" s="90" t="s">
        <v>155</v>
      </c>
      <c r="I222" s="87" t="s">
        <v>144</v>
      </c>
      <c r="J222" s="87" t="s">
        <v>103</v>
      </c>
      <c r="K222" s="117"/>
    </row>
    <row r="223" spans="1:11" ht="15" thickBot="1" x14ac:dyDescent="0.35">
      <c r="A223" s="95"/>
      <c r="B223" s="91"/>
      <c r="C223" s="5" t="s">
        <v>18</v>
      </c>
      <c r="D223" s="33" t="s">
        <v>17</v>
      </c>
      <c r="E223" s="5" t="s">
        <v>17</v>
      </c>
      <c r="F223" s="60" t="s">
        <v>17</v>
      </c>
      <c r="G223" s="99"/>
      <c r="H223" s="99"/>
      <c r="I223" s="88"/>
      <c r="J223" s="88"/>
      <c r="K223" s="118"/>
    </row>
    <row r="224" spans="1:11" ht="15" thickBot="1" x14ac:dyDescent="0.35">
      <c r="A224" s="95"/>
      <c r="B224" s="91"/>
      <c r="C224" s="5" t="s">
        <v>20</v>
      </c>
      <c r="D224" s="35">
        <v>21280.799999999999</v>
      </c>
      <c r="E224" s="35">
        <v>21077.4</v>
      </c>
      <c r="F224" s="60">
        <v>99</v>
      </c>
      <c r="G224" s="99"/>
      <c r="H224" s="99"/>
      <c r="I224" s="88"/>
      <c r="J224" s="88"/>
      <c r="K224" s="118"/>
    </row>
    <row r="225" spans="1:108" ht="15" thickBot="1" x14ac:dyDescent="0.35">
      <c r="A225" s="95"/>
      <c r="B225" s="91"/>
      <c r="C225" s="5" t="s">
        <v>22</v>
      </c>
      <c r="D225" s="33" t="s">
        <v>17</v>
      </c>
      <c r="E225" s="5" t="s">
        <v>17</v>
      </c>
      <c r="F225" s="60" t="s">
        <v>17</v>
      </c>
      <c r="G225" s="99"/>
      <c r="H225" s="99"/>
      <c r="I225" s="88"/>
      <c r="J225" s="88"/>
      <c r="K225" s="118"/>
    </row>
    <row r="226" spans="1:108" ht="15" thickBot="1" x14ac:dyDescent="0.35">
      <c r="A226" s="96"/>
      <c r="B226" s="92"/>
      <c r="C226" s="5" t="s">
        <v>24</v>
      </c>
      <c r="D226" s="33" t="s">
        <v>17</v>
      </c>
      <c r="E226" s="5" t="s">
        <v>17</v>
      </c>
      <c r="F226" s="60" t="s">
        <v>17</v>
      </c>
      <c r="G226" s="99"/>
      <c r="H226" s="99"/>
      <c r="I226" s="88"/>
      <c r="J226" s="88"/>
      <c r="K226" s="118"/>
    </row>
    <row r="227" spans="1:108" ht="19.8" customHeight="1" thickBot="1" x14ac:dyDescent="0.35">
      <c r="A227" s="94" t="s">
        <v>153</v>
      </c>
      <c r="B227" s="90" t="s">
        <v>151</v>
      </c>
      <c r="C227" s="5" t="s">
        <v>15</v>
      </c>
      <c r="D227" s="35">
        <v>214.9</v>
      </c>
      <c r="E227" s="35">
        <f>E228</f>
        <v>212.9</v>
      </c>
      <c r="F227" s="60">
        <v>99.1</v>
      </c>
      <c r="G227" s="99"/>
      <c r="H227" s="99"/>
      <c r="I227" s="88"/>
      <c r="J227" s="88"/>
      <c r="K227" s="118"/>
    </row>
    <row r="228" spans="1:108" ht="21" customHeight="1" thickBot="1" x14ac:dyDescent="0.35">
      <c r="A228" s="95"/>
      <c r="B228" s="91"/>
      <c r="C228" s="5" t="s">
        <v>18</v>
      </c>
      <c r="D228" s="35">
        <v>214.9</v>
      </c>
      <c r="E228" s="35">
        <v>212.9</v>
      </c>
      <c r="F228" s="60">
        <v>99.1</v>
      </c>
      <c r="G228" s="99"/>
      <c r="H228" s="99"/>
      <c r="I228" s="88"/>
      <c r="J228" s="88"/>
      <c r="K228" s="118"/>
    </row>
    <row r="229" spans="1:108" ht="22.2" customHeight="1" thickBot="1" x14ac:dyDescent="0.35">
      <c r="A229" s="95"/>
      <c r="B229" s="91"/>
      <c r="C229" s="5" t="s">
        <v>20</v>
      </c>
      <c r="D229" s="35" t="s">
        <v>17</v>
      </c>
      <c r="E229" s="33" t="s">
        <v>17</v>
      </c>
      <c r="F229" s="60" t="s">
        <v>17</v>
      </c>
      <c r="G229" s="99"/>
      <c r="H229" s="99"/>
      <c r="I229" s="88"/>
      <c r="J229" s="88"/>
      <c r="K229" s="118"/>
    </row>
    <row r="230" spans="1:108" ht="27" customHeight="1" thickBot="1" x14ac:dyDescent="0.35">
      <c r="A230" s="95"/>
      <c r="B230" s="91"/>
      <c r="C230" s="5" t="s">
        <v>22</v>
      </c>
      <c r="D230" s="35" t="s">
        <v>17</v>
      </c>
      <c r="E230" s="33" t="s">
        <v>17</v>
      </c>
      <c r="F230" s="60" t="s">
        <v>17</v>
      </c>
      <c r="G230" s="99"/>
      <c r="H230" s="99"/>
      <c r="I230" s="88"/>
      <c r="J230" s="88"/>
      <c r="K230" s="118"/>
    </row>
    <row r="231" spans="1:108" ht="30" customHeight="1" thickBot="1" x14ac:dyDescent="0.35">
      <c r="A231" s="96"/>
      <c r="B231" s="92"/>
      <c r="C231" s="7" t="s">
        <v>24</v>
      </c>
      <c r="D231" s="53" t="s">
        <v>17</v>
      </c>
      <c r="E231" s="7" t="s">
        <v>17</v>
      </c>
      <c r="F231" s="79" t="s">
        <v>17</v>
      </c>
      <c r="G231" s="100"/>
      <c r="H231" s="100"/>
      <c r="I231" s="89"/>
      <c r="J231" s="89"/>
      <c r="K231" s="119"/>
    </row>
    <row r="232" spans="1:108" s="23" customFormat="1" ht="40.799999999999997" customHeight="1" thickBot="1" x14ac:dyDescent="0.35">
      <c r="A232" s="81" t="s">
        <v>157</v>
      </c>
      <c r="B232" s="82" t="s">
        <v>156</v>
      </c>
      <c r="C232" s="8" t="s">
        <v>15</v>
      </c>
      <c r="D232" s="43">
        <f>SUM(D233:D236)</f>
        <v>43203.1</v>
      </c>
      <c r="E232" s="43">
        <f>SUM(E233:E236)</f>
        <v>43203.1</v>
      </c>
      <c r="F232" s="65">
        <v>100</v>
      </c>
      <c r="G232" s="113" t="s">
        <v>158</v>
      </c>
      <c r="H232" s="84" t="s">
        <v>252</v>
      </c>
      <c r="I232" s="84" t="s">
        <v>144</v>
      </c>
      <c r="J232" s="84" t="s">
        <v>103</v>
      </c>
      <c r="K232" s="93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</row>
    <row r="233" spans="1:108" s="23" customFormat="1" ht="30.6" customHeight="1" thickBot="1" x14ac:dyDescent="0.35">
      <c r="A233" s="81"/>
      <c r="B233" s="83"/>
      <c r="C233" s="8" t="s">
        <v>18</v>
      </c>
      <c r="D233" s="43" t="s">
        <v>17</v>
      </c>
      <c r="E233" s="43" t="s">
        <v>17</v>
      </c>
      <c r="F233" s="65" t="s">
        <v>17</v>
      </c>
      <c r="G233" s="114"/>
      <c r="H233" s="84"/>
      <c r="I233" s="84"/>
      <c r="J233" s="84"/>
      <c r="K233" s="93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DD233" s="25"/>
    </row>
    <row r="234" spans="1:108" s="23" customFormat="1" ht="40.200000000000003" customHeight="1" thickBot="1" x14ac:dyDescent="0.35">
      <c r="A234" s="81"/>
      <c r="B234" s="83"/>
      <c r="C234" s="8" t="s">
        <v>20</v>
      </c>
      <c r="D234" s="43">
        <v>43203.1</v>
      </c>
      <c r="E234" s="43">
        <v>43203.1</v>
      </c>
      <c r="F234" s="65">
        <v>100</v>
      </c>
      <c r="G234" s="114"/>
      <c r="H234" s="84"/>
      <c r="I234" s="84"/>
      <c r="J234" s="84"/>
      <c r="K234" s="93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DD234" s="25"/>
    </row>
    <row r="235" spans="1:108" s="23" customFormat="1" ht="43.2" customHeight="1" thickBot="1" x14ac:dyDescent="0.35">
      <c r="A235" s="81"/>
      <c r="B235" s="83"/>
      <c r="C235" s="8" t="s">
        <v>22</v>
      </c>
      <c r="D235" s="8" t="s">
        <v>17</v>
      </c>
      <c r="E235" s="8" t="s">
        <v>17</v>
      </c>
      <c r="F235" s="65" t="s">
        <v>17</v>
      </c>
      <c r="G235" s="114"/>
      <c r="H235" s="84"/>
      <c r="I235" s="84"/>
      <c r="J235" s="84"/>
      <c r="K235" s="93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DD235" s="25"/>
    </row>
    <row r="236" spans="1:108" s="23" customFormat="1" ht="59.4" customHeight="1" thickBot="1" x14ac:dyDescent="0.35">
      <c r="A236" s="81"/>
      <c r="B236" s="83"/>
      <c r="C236" s="8" t="s">
        <v>24</v>
      </c>
      <c r="D236" s="8" t="s">
        <v>17</v>
      </c>
      <c r="E236" s="8" t="s">
        <v>17</v>
      </c>
      <c r="F236" s="65" t="s">
        <v>17</v>
      </c>
      <c r="G236" s="114"/>
      <c r="H236" s="84"/>
      <c r="I236" s="84"/>
      <c r="J236" s="84"/>
      <c r="K236" s="93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7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26"/>
    </row>
    <row r="237" spans="1:108" ht="31.2" thickBot="1" x14ac:dyDescent="0.35">
      <c r="A237" s="94" t="s">
        <v>160</v>
      </c>
      <c r="B237" s="90" t="s">
        <v>159</v>
      </c>
      <c r="C237" s="9" t="s">
        <v>15</v>
      </c>
      <c r="D237" s="32">
        <f>SUM(D238:D239)</f>
        <v>330273.2</v>
      </c>
      <c r="E237" s="57">
        <f>SUM(E238:E241)</f>
        <v>206703.3</v>
      </c>
      <c r="F237" s="62">
        <v>62.6</v>
      </c>
      <c r="G237" s="101" t="s">
        <v>161</v>
      </c>
      <c r="H237" s="13" t="s">
        <v>85</v>
      </c>
      <c r="I237" s="87"/>
      <c r="J237" s="87" t="s">
        <v>164</v>
      </c>
      <c r="K237" s="107"/>
    </row>
    <row r="238" spans="1:108" ht="21" thickBot="1" x14ac:dyDescent="0.35">
      <c r="A238" s="95"/>
      <c r="B238" s="99"/>
      <c r="C238" s="5" t="s">
        <v>18</v>
      </c>
      <c r="D238" s="35">
        <f>D243+D248+D253+D263</f>
        <v>321553.2</v>
      </c>
      <c r="E238" s="39">
        <f>E243+E248+E253+E263</f>
        <v>197103.3</v>
      </c>
      <c r="F238" s="60">
        <v>61.3</v>
      </c>
      <c r="G238" s="115"/>
      <c r="H238" s="13" t="s">
        <v>162</v>
      </c>
      <c r="I238" s="89"/>
      <c r="J238" s="88"/>
      <c r="K238" s="91"/>
    </row>
    <row r="239" spans="1:108" ht="15" thickBot="1" x14ac:dyDescent="0.35">
      <c r="A239" s="95"/>
      <c r="B239" s="99"/>
      <c r="C239" s="5" t="s">
        <v>20</v>
      </c>
      <c r="D239" s="35">
        <f>D259</f>
        <v>8720</v>
      </c>
      <c r="E239" s="36">
        <f>E259</f>
        <v>9600</v>
      </c>
      <c r="F239" s="5">
        <v>11</v>
      </c>
      <c r="G239" s="115"/>
      <c r="H239" s="13" t="s">
        <v>136</v>
      </c>
      <c r="I239" s="5"/>
      <c r="J239" s="88"/>
      <c r="K239" s="91"/>
    </row>
    <row r="240" spans="1:108" ht="15" thickBot="1" x14ac:dyDescent="0.35">
      <c r="A240" s="95"/>
      <c r="B240" s="99"/>
      <c r="C240" s="5" t="s">
        <v>22</v>
      </c>
      <c r="D240" s="5" t="s">
        <v>17</v>
      </c>
      <c r="E240" s="5" t="s">
        <v>17</v>
      </c>
      <c r="F240" s="5" t="s">
        <v>17</v>
      </c>
      <c r="G240" s="115"/>
      <c r="H240" s="13" t="s">
        <v>71</v>
      </c>
      <c r="I240" s="5"/>
      <c r="J240" s="88"/>
      <c r="K240" s="91"/>
    </row>
    <row r="241" spans="1:11" ht="52.2" customHeight="1" thickBot="1" x14ac:dyDescent="0.35">
      <c r="A241" s="96"/>
      <c r="B241" s="100"/>
      <c r="C241" s="5" t="s">
        <v>24</v>
      </c>
      <c r="D241" s="5" t="s">
        <v>17</v>
      </c>
      <c r="E241" s="5" t="s">
        <v>17</v>
      </c>
      <c r="F241" s="5" t="s">
        <v>17</v>
      </c>
      <c r="G241" s="116"/>
      <c r="H241" s="13" t="s">
        <v>163</v>
      </c>
      <c r="I241" s="9"/>
      <c r="J241" s="89"/>
      <c r="K241" s="92"/>
    </row>
    <row r="242" spans="1:11" ht="33.6" customHeight="1" thickBot="1" x14ac:dyDescent="0.35">
      <c r="A242" s="94" t="s">
        <v>165</v>
      </c>
      <c r="B242" s="90" t="s">
        <v>120</v>
      </c>
      <c r="C242" s="9" t="s">
        <v>15</v>
      </c>
      <c r="D242" s="41">
        <f>SUM(D243:D246)</f>
        <v>307086.90000000002</v>
      </c>
      <c r="E242" s="37">
        <f>SUM(E243:E246)</f>
        <v>186100</v>
      </c>
      <c r="F242" s="9">
        <v>60.6</v>
      </c>
      <c r="G242" s="90" t="s">
        <v>166</v>
      </c>
      <c r="H242" s="90" t="s">
        <v>253</v>
      </c>
      <c r="I242" s="84" t="s">
        <v>61</v>
      </c>
      <c r="J242" s="87" t="s">
        <v>167</v>
      </c>
      <c r="K242" s="101" t="s">
        <v>168</v>
      </c>
    </row>
    <row r="243" spans="1:11" ht="45" customHeight="1" thickBot="1" x14ac:dyDescent="0.35">
      <c r="A243" s="95"/>
      <c r="B243" s="91"/>
      <c r="C243" s="5" t="s">
        <v>18</v>
      </c>
      <c r="D243" s="42">
        <v>307086.90000000002</v>
      </c>
      <c r="E243" s="35">
        <v>186100</v>
      </c>
      <c r="F243" s="5">
        <v>60.6</v>
      </c>
      <c r="G243" s="109"/>
      <c r="H243" s="91"/>
      <c r="I243" s="84"/>
      <c r="J243" s="88"/>
      <c r="K243" s="102"/>
    </row>
    <row r="244" spans="1:11" ht="42.6" customHeight="1" thickBot="1" x14ac:dyDescent="0.35">
      <c r="A244" s="95"/>
      <c r="B244" s="91"/>
      <c r="C244" s="5" t="s">
        <v>20</v>
      </c>
      <c r="D244" s="16" t="s">
        <v>17</v>
      </c>
      <c r="E244" s="16" t="s">
        <v>17</v>
      </c>
      <c r="F244" s="16" t="s">
        <v>17</v>
      </c>
      <c r="G244" s="109"/>
      <c r="H244" s="91"/>
      <c r="I244" s="84"/>
      <c r="J244" s="88"/>
      <c r="K244" s="102"/>
    </row>
    <row r="245" spans="1:11" ht="40.950000000000003" customHeight="1" thickBot="1" x14ac:dyDescent="0.35">
      <c r="A245" s="95"/>
      <c r="B245" s="91"/>
      <c r="C245" s="5" t="s">
        <v>22</v>
      </c>
      <c r="D245" s="16" t="s">
        <v>17</v>
      </c>
      <c r="E245" s="16" t="s">
        <v>17</v>
      </c>
      <c r="F245" s="16" t="s">
        <v>17</v>
      </c>
      <c r="G245" s="91"/>
      <c r="H245" s="91"/>
      <c r="I245" s="84"/>
      <c r="J245" s="88"/>
      <c r="K245" s="102"/>
    </row>
    <row r="246" spans="1:11" ht="108" customHeight="1" thickBot="1" x14ac:dyDescent="0.35">
      <c r="A246" s="96"/>
      <c r="B246" s="92"/>
      <c r="C246" s="5" t="s">
        <v>24</v>
      </c>
      <c r="D246" s="16" t="s">
        <v>17</v>
      </c>
      <c r="E246" s="16" t="s">
        <v>17</v>
      </c>
      <c r="F246" s="16" t="s">
        <v>17</v>
      </c>
      <c r="G246" s="92"/>
      <c r="H246" s="92"/>
      <c r="I246" s="84"/>
      <c r="J246" s="89"/>
      <c r="K246" s="103"/>
    </row>
    <row r="247" spans="1:11" ht="22.95" customHeight="1" thickBot="1" x14ac:dyDescent="0.35">
      <c r="A247" s="81" t="s">
        <v>170</v>
      </c>
      <c r="B247" s="82" t="s">
        <v>169</v>
      </c>
      <c r="C247" s="8" t="s">
        <v>15</v>
      </c>
      <c r="D247" s="54">
        <f>D248</f>
        <v>300</v>
      </c>
      <c r="E247" s="49">
        <f>E248</f>
        <v>203.3</v>
      </c>
      <c r="F247" s="8">
        <v>67.8</v>
      </c>
      <c r="G247" s="93" t="s">
        <v>171</v>
      </c>
      <c r="H247" s="93" t="s">
        <v>254</v>
      </c>
      <c r="I247" s="84" t="s">
        <v>61</v>
      </c>
      <c r="J247" s="84" t="s">
        <v>172</v>
      </c>
      <c r="K247" s="112"/>
    </row>
    <row r="248" spans="1:11" ht="15" thickBot="1" x14ac:dyDescent="0.35">
      <c r="A248" s="81"/>
      <c r="B248" s="110"/>
      <c r="C248" s="8" t="s">
        <v>18</v>
      </c>
      <c r="D248" s="54">
        <v>300</v>
      </c>
      <c r="E248" s="43">
        <v>203.3</v>
      </c>
      <c r="F248" s="8">
        <v>67.8</v>
      </c>
      <c r="G248" s="93"/>
      <c r="H248" s="93"/>
      <c r="I248" s="84"/>
      <c r="J248" s="86"/>
      <c r="K248" s="110"/>
    </row>
    <row r="249" spans="1:11" ht="15" thickBot="1" x14ac:dyDescent="0.35">
      <c r="A249" s="81"/>
      <c r="B249" s="110"/>
      <c r="C249" s="8" t="s">
        <v>20</v>
      </c>
      <c r="D249" s="21" t="s">
        <v>17</v>
      </c>
      <c r="E249" s="21" t="s">
        <v>17</v>
      </c>
      <c r="F249" s="21" t="s">
        <v>17</v>
      </c>
      <c r="G249" s="93"/>
      <c r="H249" s="93"/>
      <c r="I249" s="84"/>
      <c r="J249" s="86"/>
      <c r="K249" s="110"/>
    </row>
    <row r="250" spans="1:11" ht="15" thickBot="1" x14ac:dyDescent="0.35">
      <c r="A250" s="81"/>
      <c r="B250" s="110"/>
      <c r="C250" s="8" t="s">
        <v>22</v>
      </c>
      <c r="D250" s="21" t="s">
        <v>17</v>
      </c>
      <c r="E250" s="21" t="s">
        <v>17</v>
      </c>
      <c r="F250" s="21" t="s">
        <v>17</v>
      </c>
      <c r="G250" s="93"/>
      <c r="H250" s="93"/>
      <c r="I250" s="84"/>
      <c r="J250" s="86"/>
      <c r="K250" s="110"/>
    </row>
    <row r="251" spans="1:11" ht="15" thickBot="1" x14ac:dyDescent="0.35">
      <c r="A251" s="111"/>
      <c r="B251" s="110"/>
      <c r="C251" s="8" t="s">
        <v>24</v>
      </c>
      <c r="D251" s="21" t="s">
        <v>17</v>
      </c>
      <c r="E251" s="21" t="s">
        <v>17</v>
      </c>
      <c r="F251" s="21" t="s">
        <v>17</v>
      </c>
      <c r="G251" s="93"/>
      <c r="H251" s="93"/>
      <c r="I251" s="84"/>
      <c r="J251" s="86"/>
      <c r="K251" s="110"/>
    </row>
    <row r="252" spans="1:11" ht="15" thickBot="1" x14ac:dyDescent="0.35">
      <c r="A252" s="81" t="s">
        <v>174</v>
      </c>
      <c r="B252" s="82" t="s">
        <v>173</v>
      </c>
      <c r="C252" s="8" t="s">
        <v>15</v>
      </c>
      <c r="D252" s="54">
        <f>SUM(D253:D256)</f>
        <v>5446.3</v>
      </c>
      <c r="E252" s="49">
        <f>SUM(E253:E256)</f>
        <v>1200</v>
      </c>
      <c r="F252" s="65">
        <v>22</v>
      </c>
      <c r="G252" s="108" t="s">
        <v>175</v>
      </c>
      <c r="H252" s="108" t="s">
        <v>263</v>
      </c>
      <c r="I252" s="84" t="s">
        <v>52</v>
      </c>
      <c r="J252" s="84" t="s">
        <v>103</v>
      </c>
      <c r="K252" s="93" t="s">
        <v>176</v>
      </c>
    </row>
    <row r="253" spans="1:11" ht="15" thickBot="1" x14ac:dyDescent="0.35">
      <c r="A253" s="81"/>
      <c r="B253" s="83"/>
      <c r="C253" s="8" t="s">
        <v>18</v>
      </c>
      <c r="D253" s="54">
        <v>5446.3</v>
      </c>
      <c r="E253" s="43">
        <v>1200</v>
      </c>
      <c r="F253" s="65">
        <v>22</v>
      </c>
      <c r="G253" s="108"/>
      <c r="H253" s="108"/>
      <c r="I253" s="84"/>
      <c r="J253" s="86"/>
      <c r="K253" s="93"/>
    </row>
    <row r="254" spans="1:11" ht="15" thickBot="1" x14ac:dyDescent="0.35">
      <c r="A254" s="81"/>
      <c r="B254" s="83"/>
      <c r="C254" s="8" t="s">
        <v>20</v>
      </c>
      <c r="D254" s="54" t="s">
        <v>17</v>
      </c>
      <c r="E254" s="21" t="s">
        <v>17</v>
      </c>
      <c r="F254" s="78" t="s">
        <v>17</v>
      </c>
      <c r="G254" s="108"/>
      <c r="H254" s="108"/>
      <c r="I254" s="84"/>
      <c r="J254" s="86"/>
      <c r="K254" s="93"/>
    </row>
    <row r="255" spans="1:11" ht="15" thickBot="1" x14ac:dyDescent="0.35">
      <c r="A255" s="81"/>
      <c r="B255" s="83"/>
      <c r="C255" s="8" t="s">
        <v>22</v>
      </c>
      <c r="D255" s="54" t="s">
        <v>17</v>
      </c>
      <c r="E255" s="21" t="s">
        <v>17</v>
      </c>
      <c r="F255" s="78" t="s">
        <v>17</v>
      </c>
      <c r="G255" s="108"/>
      <c r="H255" s="108"/>
      <c r="I255" s="84"/>
      <c r="J255" s="86"/>
      <c r="K255" s="93"/>
    </row>
    <row r="256" spans="1:11" ht="42.6" customHeight="1" thickBot="1" x14ac:dyDescent="0.35">
      <c r="A256" s="81"/>
      <c r="B256" s="83"/>
      <c r="C256" s="8" t="s">
        <v>24</v>
      </c>
      <c r="D256" s="54" t="s">
        <v>17</v>
      </c>
      <c r="E256" s="21" t="s">
        <v>17</v>
      </c>
      <c r="F256" s="78" t="s">
        <v>17</v>
      </c>
      <c r="G256" s="108"/>
      <c r="H256" s="108"/>
      <c r="I256" s="84"/>
      <c r="J256" s="86"/>
      <c r="K256" s="93"/>
    </row>
    <row r="257" spans="1:11" ht="28.8" customHeight="1" thickBot="1" x14ac:dyDescent="0.35">
      <c r="A257" s="94" t="s">
        <v>177</v>
      </c>
      <c r="B257" s="90" t="s">
        <v>131</v>
      </c>
      <c r="C257" s="9" t="s">
        <v>15</v>
      </c>
      <c r="D257" s="55">
        <f>SUM(D258:D261)</f>
        <v>8720</v>
      </c>
      <c r="E257" s="41">
        <f>SUM(E258:E261)</f>
        <v>9600</v>
      </c>
      <c r="F257" s="80">
        <v>110.1</v>
      </c>
      <c r="G257" s="87" t="s">
        <v>255</v>
      </c>
      <c r="H257" s="87" t="s">
        <v>264</v>
      </c>
      <c r="I257" s="104" t="s">
        <v>52</v>
      </c>
      <c r="J257" s="87" t="s">
        <v>103</v>
      </c>
      <c r="K257" s="87" t="s">
        <v>256</v>
      </c>
    </row>
    <row r="258" spans="1:11" ht="22.8" customHeight="1" thickBot="1" x14ac:dyDescent="0.35">
      <c r="A258" s="95"/>
      <c r="B258" s="91"/>
      <c r="C258" s="5" t="s">
        <v>18</v>
      </c>
      <c r="D258" s="56" t="s">
        <v>17</v>
      </c>
      <c r="E258" s="42" t="s">
        <v>17</v>
      </c>
      <c r="F258" s="76" t="s">
        <v>17</v>
      </c>
      <c r="G258" s="88"/>
      <c r="H258" s="88"/>
      <c r="I258" s="105"/>
      <c r="J258" s="88"/>
      <c r="K258" s="88"/>
    </row>
    <row r="259" spans="1:11" ht="27" customHeight="1" thickBot="1" x14ac:dyDescent="0.35">
      <c r="A259" s="95"/>
      <c r="B259" s="91"/>
      <c r="C259" s="5" t="s">
        <v>20</v>
      </c>
      <c r="D259" s="56">
        <v>8720</v>
      </c>
      <c r="E259" s="42">
        <v>9600</v>
      </c>
      <c r="F259" s="76">
        <v>110.1</v>
      </c>
      <c r="G259" s="88"/>
      <c r="H259" s="88"/>
      <c r="I259" s="105"/>
      <c r="J259" s="88"/>
      <c r="K259" s="88"/>
    </row>
    <row r="260" spans="1:11" ht="15" thickBot="1" x14ac:dyDescent="0.35">
      <c r="A260" s="95"/>
      <c r="B260" s="91"/>
      <c r="C260" s="5" t="s">
        <v>22</v>
      </c>
      <c r="D260" s="56" t="s">
        <v>17</v>
      </c>
      <c r="E260" s="42" t="s">
        <v>17</v>
      </c>
      <c r="F260" s="76" t="s">
        <v>17</v>
      </c>
      <c r="G260" s="88"/>
      <c r="H260" s="88"/>
      <c r="I260" s="105"/>
      <c r="J260" s="88"/>
      <c r="K260" s="88"/>
    </row>
    <row r="261" spans="1:11" ht="26.4" customHeight="1" thickBot="1" x14ac:dyDescent="0.35">
      <c r="A261" s="96"/>
      <c r="B261" s="92"/>
      <c r="C261" s="5" t="s">
        <v>24</v>
      </c>
      <c r="D261" s="56" t="s">
        <v>17</v>
      </c>
      <c r="E261" s="42" t="s">
        <v>17</v>
      </c>
      <c r="F261" s="76" t="s">
        <v>17</v>
      </c>
      <c r="G261" s="88"/>
      <c r="H261" s="88"/>
      <c r="I261" s="105"/>
      <c r="J261" s="88"/>
      <c r="K261" s="88"/>
    </row>
    <row r="262" spans="1:11" ht="52.2" customHeight="1" thickBot="1" x14ac:dyDescent="0.35">
      <c r="A262" s="94" t="s">
        <v>178</v>
      </c>
      <c r="B262" s="90" t="s">
        <v>128</v>
      </c>
      <c r="C262" s="5" t="s">
        <v>15</v>
      </c>
      <c r="D262" s="42">
        <f>SUM(D263:D266)</f>
        <v>8720</v>
      </c>
      <c r="E262" s="42">
        <f>SUM(E263:E266)</f>
        <v>9600</v>
      </c>
      <c r="F262" s="76">
        <v>110.1</v>
      </c>
      <c r="G262" s="88"/>
      <c r="H262" s="88"/>
      <c r="I262" s="105"/>
      <c r="J262" s="88"/>
      <c r="K262" s="88"/>
    </row>
    <row r="263" spans="1:11" ht="24" customHeight="1" thickBot="1" x14ac:dyDescent="0.35">
      <c r="A263" s="95"/>
      <c r="B263" s="99"/>
      <c r="C263" s="5" t="s">
        <v>18</v>
      </c>
      <c r="D263" s="42">
        <v>8720</v>
      </c>
      <c r="E263" s="42">
        <v>9600</v>
      </c>
      <c r="F263" s="76">
        <v>110.1</v>
      </c>
      <c r="G263" s="88"/>
      <c r="H263" s="88"/>
      <c r="I263" s="105"/>
      <c r="J263" s="88"/>
      <c r="K263" s="88"/>
    </row>
    <row r="264" spans="1:11" ht="22.2" customHeight="1" thickBot="1" x14ac:dyDescent="0.35">
      <c r="A264" s="95"/>
      <c r="B264" s="99"/>
      <c r="C264" s="5" t="s">
        <v>20</v>
      </c>
      <c r="D264" s="42" t="s">
        <v>17</v>
      </c>
      <c r="E264" s="42" t="s">
        <v>17</v>
      </c>
      <c r="F264" s="76" t="s">
        <v>17</v>
      </c>
      <c r="G264" s="88"/>
      <c r="H264" s="88"/>
      <c r="I264" s="105"/>
      <c r="J264" s="88"/>
      <c r="K264" s="88"/>
    </row>
    <row r="265" spans="1:11" ht="18" customHeight="1" thickBot="1" x14ac:dyDescent="0.35">
      <c r="A265" s="95"/>
      <c r="B265" s="99"/>
      <c r="C265" s="5" t="s">
        <v>22</v>
      </c>
      <c r="D265" s="42" t="s">
        <v>17</v>
      </c>
      <c r="E265" s="42" t="s">
        <v>17</v>
      </c>
      <c r="F265" s="76" t="s">
        <v>17</v>
      </c>
      <c r="G265" s="88"/>
      <c r="H265" s="88"/>
      <c r="I265" s="105"/>
      <c r="J265" s="88"/>
      <c r="K265" s="88"/>
    </row>
    <row r="266" spans="1:11" ht="42" customHeight="1" thickBot="1" x14ac:dyDescent="0.35">
      <c r="A266" s="96"/>
      <c r="B266" s="100"/>
      <c r="C266" s="5" t="s">
        <v>24</v>
      </c>
      <c r="D266" s="42" t="s">
        <v>17</v>
      </c>
      <c r="E266" s="42" t="s">
        <v>17</v>
      </c>
      <c r="F266" s="76" t="s">
        <v>17</v>
      </c>
      <c r="G266" s="89"/>
      <c r="H266" s="89"/>
      <c r="I266" s="106"/>
      <c r="J266" s="89"/>
      <c r="K266" s="89"/>
    </row>
    <row r="267" spans="1:11" ht="31.2" thickBot="1" x14ac:dyDescent="0.35">
      <c r="A267" s="94" t="s">
        <v>180</v>
      </c>
      <c r="B267" s="90" t="s">
        <v>179</v>
      </c>
      <c r="C267" s="9" t="s">
        <v>15</v>
      </c>
      <c r="D267" s="34">
        <f>SUM(D268:D271)</f>
        <v>10822.8</v>
      </c>
      <c r="E267" s="51">
        <f>SUM(E268:E271)</f>
        <v>0</v>
      </c>
      <c r="F267" s="80" t="s">
        <v>17</v>
      </c>
      <c r="G267" s="107"/>
      <c r="H267" s="6" t="s">
        <v>183</v>
      </c>
      <c r="I267" s="87"/>
      <c r="J267" s="107"/>
      <c r="K267" s="101" t="s">
        <v>184</v>
      </c>
    </row>
    <row r="268" spans="1:11" ht="21" thickBot="1" x14ac:dyDescent="0.35">
      <c r="A268" s="95"/>
      <c r="B268" s="99"/>
      <c r="C268" s="5" t="s">
        <v>18</v>
      </c>
      <c r="D268" s="35">
        <f>D278</f>
        <v>5411.4</v>
      </c>
      <c r="E268" s="52">
        <f>E278</f>
        <v>0</v>
      </c>
      <c r="F268" s="76" t="s">
        <v>17</v>
      </c>
      <c r="G268" s="91"/>
      <c r="H268" s="14" t="s">
        <v>30</v>
      </c>
      <c r="I268" s="89"/>
      <c r="J268" s="91"/>
      <c r="K268" s="102"/>
    </row>
    <row r="269" spans="1:11" ht="15" thickBot="1" x14ac:dyDescent="0.35">
      <c r="A269" s="95"/>
      <c r="B269" s="99"/>
      <c r="C269" s="5" t="s">
        <v>20</v>
      </c>
      <c r="D269" s="35">
        <f>D274</f>
        <v>5411.4</v>
      </c>
      <c r="E269" s="42">
        <f>E274</f>
        <v>0</v>
      </c>
      <c r="F269" s="76" t="s">
        <v>17</v>
      </c>
      <c r="G269" s="91"/>
      <c r="H269" s="14" t="s">
        <v>31</v>
      </c>
      <c r="I269" s="5"/>
      <c r="J269" s="91"/>
      <c r="K269" s="102"/>
    </row>
    <row r="270" spans="1:11" ht="15" thickBot="1" x14ac:dyDescent="0.35">
      <c r="A270" s="95"/>
      <c r="B270" s="99"/>
      <c r="C270" s="5" t="s">
        <v>22</v>
      </c>
      <c r="D270" s="35" t="s">
        <v>17</v>
      </c>
      <c r="E270" s="42" t="s">
        <v>17</v>
      </c>
      <c r="F270" s="76" t="s">
        <v>17</v>
      </c>
      <c r="G270" s="91"/>
      <c r="H270" s="14" t="s">
        <v>181</v>
      </c>
      <c r="I270" s="5"/>
      <c r="J270" s="91"/>
      <c r="K270" s="102"/>
    </row>
    <row r="271" spans="1:11" ht="21" thickBot="1" x14ac:dyDescent="0.35">
      <c r="A271" s="96"/>
      <c r="B271" s="100"/>
      <c r="C271" s="5" t="s">
        <v>24</v>
      </c>
      <c r="D271" s="35" t="s">
        <v>17</v>
      </c>
      <c r="E271" s="42" t="s">
        <v>17</v>
      </c>
      <c r="F271" s="76" t="s">
        <v>17</v>
      </c>
      <c r="G271" s="92"/>
      <c r="H271" s="14" t="s">
        <v>182</v>
      </c>
      <c r="I271" s="5"/>
      <c r="J271" s="92"/>
      <c r="K271" s="103"/>
    </row>
    <row r="272" spans="1:11" ht="28.8" customHeight="1" thickBot="1" x14ac:dyDescent="0.35">
      <c r="A272" s="94" t="s">
        <v>185</v>
      </c>
      <c r="B272" s="90" t="s">
        <v>131</v>
      </c>
      <c r="C272" s="9" t="s">
        <v>15</v>
      </c>
      <c r="D272" s="41">
        <f>SUM(D273:D276)</f>
        <v>5411.4</v>
      </c>
      <c r="E272" s="51">
        <f>SUM(E273:E276)</f>
        <v>0</v>
      </c>
      <c r="F272" s="80" t="s">
        <v>17</v>
      </c>
      <c r="G272" s="101" t="s">
        <v>187</v>
      </c>
      <c r="H272" s="90"/>
      <c r="I272" s="87"/>
      <c r="J272" s="87" t="s">
        <v>52</v>
      </c>
      <c r="K272" s="101" t="s">
        <v>184</v>
      </c>
    </row>
    <row r="273" spans="1:11" ht="25.8" customHeight="1" thickBot="1" x14ac:dyDescent="0.35">
      <c r="A273" s="95"/>
      <c r="B273" s="91"/>
      <c r="C273" s="5" t="s">
        <v>18</v>
      </c>
      <c r="D273" s="42" t="s">
        <v>17</v>
      </c>
      <c r="E273" s="52" t="s">
        <v>17</v>
      </c>
      <c r="F273" s="76" t="s">
        <v>17</v>
      </c>
      <c r="G273" s="102"/>
      <c r="H273" s="91"/>
      <c r="I273" s="91"/>
      <c r="J273" s="88"/>
      <c r="K273" s="102"/>
    </row>
    <row r="274" spans="1:11" ht="25.2" customHeight="1" thickBot="1" x14ac:dyDescent="0.35">
      <c r="A274" s="95"/>
      <c r="B274" s="91"/>
      <c r="C274" s="5" t="s">
        <v>20</v>
      </c>
      <c r="D274" s="42">
        <v>5411.4</v>
      </c>
      <c r="E274" s="52">
        <v>0</v>
      </c>
      <c r="F274" s="76" t="s">
        <v>17</v>
      </c>
      <c r="G274" s="102"/>
      <c r="H274" s="91"/>
      <c r="I274" s="91"/>
      <c r="J274" s="88"/>
      <c r="K274" s="102"/>
    </row>
    <row r="275" spans="1:11" ht="15" thickBot="1" x14ac:dyDescent="0.35">
      <c r="A275" s="95"/>
      <c r="B275" s="91"/>
      <c r="C275" s="5" t="s">
        <v>22</v>
      </c>
      <c r="D275" s="42" t="s">
        <v>17</v>
      </c>
      <c r="E275" s="52" t="s">
        <v>17</v>
      </c>
      <c r="F275" s="76" t="s">
        <v>17</v>
      </c>
      <c r="G275" s="102"/>
      <c r="H275" s="91"/>
      <c r="I275" s="91"/>
      <c r="J275" s="88"/>
      <c r="K275" s="102"/>
    </row>
    <row r="276" spans="1:11" ht="21.6" customHeight="1" thickBot="1" x14ac:dyDescent="0.35">
      <c r="A276" s="96"/>
      <c r="B276" s="92"/>
      <c r="C276" s="5" t="s">
        <v>24</v>
      </c>
      <c r="D276" s="42" t="s">
        <v>17</v>
      </c>
      <c r="E276" s="52" t="s">
        <v>17</v>
      </c>
      <c r="F276" s="76" t="s">
        <v>17</v>
      </c>
      <c r="G276" s="102"/>
      <c r="H276" s="91"/>
      <c r="I276" s="91"/>
      <c r="J276" s="88"/>
      <c r="K276" s="102"/>
    </row>
    <row r="277" spans="1:11" ht="52.2" customHeight="1" thickBot="1" x14ac:dyDescent="0.35">
      <c r="A277" s="94" t="s">
        <v>186</v>
      </c>
      <c r="B277" s="90" t="s">
        <v>128</v>
      </c>
      <c r="C277" s="5" t="s">
        <v>15</v>
      </c>
      <c r="D277" s="42">
        <f>SUM(D278:D281)</f>
        <v>5411.4</v>
      </c>
      <c r="E277" s="42">
        <f>SUM(E278:E281)</f>
        <v>0</v>
      </c>
      <c r="F277" s="76" t="s">
        <v>17</v>
      </c>
      <c r="G277" s="102"/>
      <c r="H277" s="91"/>
      <c r="I277" s="91"/>
      <c r="J277" s="88"/>
      <c r="K277" s="102"/>
    </row>
    <row r="278" spans="1:11" ht="25.8" customHeight="1" thickBot="1" x14ac:dyDescent="0.35">
      <c r="A278" s="95"/>
      <c r="B278" s="99"/>
      <c r="C278" s="5" t="s">
        <v>18</v>
      </c>
      <c r="D278" s="42">
        <v>5411.4</v>
      </c>
      <c r="E278" s="42">
        <v>0</v>
      </c>
      <c r="F278" s="76" t="s">
        <v>17</v>
      </c>
      <c r="G278" s="102"/>
      <c r="H278" s="91"/>
      <c r="I278" s="91"/>
      <c r="J278" s="88"/>
      <c r="K278" s="102"/>
    </row>
    <row r="279" spans="1:11" ht="22.8" customHeight="1" thickBot="1" x14ac:dyDescent="0.35">
      <c r="A279" s="95"/>
      <c r="B279" s="99"/>
      <c r="C279" s="5" t="s">
        <v>20</v>
      </c>
      <c r="D279" s="42" t="s">
        <v>17</v>
      </c>
      <c r="E279" s="42" t="s">
        <v>17</v>
      </c>
      <c r="F279" s="76" t="s">
        <v>17</v>
      </c>
      <c r="G279" s="102"/>
      <c r="H279" s="91"/>
      <c r="I279" s="91"/>
      <c r="J279" s="88"/>
      <c r="K279" s="102"/>
    </row>
    <row r="280" spans="1:11" ht="21" customHeight="1" thickBot="1" x14ac:dyDescent="0.35">
      <c r="A280" s="95"/>
      <c r="B280" s="99"/>
      <c r="C280" s="5" t="s">
        <v>22</v>
      </c>
      <c r="D280" s="42" t="s">
        <v>17</v>
      </c>
      <c r="E280" s="42" t="s">
        <v>17</v>
      </c>
      <c r="F280" s="76" t="s">
        <v>17</v>
      </c>
      <c r="G280" s="102"/>
      <c r="H280" s="91"/>
      <c r="I280" s="91"/>
      <c r="J280" s="88"/>
      <c r="K280" s="102"/>
    </row>
    <row r="281" spans="1:11" ht="24" customHeight="1" thickBot="1" x14ac:dyDescent="0.35">
      <c r="A281" s="96"/>
      <c r="B281" s="100"/>
      <c r="C281" s="5" t="s">
        <v>24</v>
      </c>
      <c r="D281" s="42" t="s">
        <v>17</v>
      </c>
      <c r="E281" s="42" t="s">
        <v>17</v>
      </c>
      <c r="F281" s="76" t="s">
        <v>17</v>
      </c>
      <c r="G281" s="103"/>
      <c r="H281" s="92"/>
      <c r="I281" s="92"/>
      <c r="J281" s="89"/>
      <c r="K281" s="103"/>
    </row>
    <row r="282" spans="1:11" ht="31.2" thickBot="1" x14ac:dyDescent="0.35">
      <c r="A282" s="87">
        <v>4</v>
      </c>
      <c r="B282" s="90" t="s">
        <v>188</v>
      </c>
      <c r="C282" s="9" t="s">
        <v>15</v>
      </c>
      <c r="D282" s="37">
        <f>SUM(D283:D286)</f>
        <v>42.4</v>
      </c>
      <c r="E282" s="37">
        <f>SUM(E283:E286)</f>
        <v>10.9</v>
      </c>
      <c r="F282" s="62">
        <v>25.7</v>
      </c>
      <c r="G282" s="85"/>
      <c r="H282" s="13" t="s">
        <v>44</v>
      </c>
      <c r="I282" s="8"/>
      <c r="J282" s="93" t="s">
        <v>190</v>
      </c>
      <c r="K282" s="93" t="s">
        <v>191</v>
      </c>
    </row>
    <row r="283" spans="1:11" ht="21" thickBot="1" x14ac:dyDescent="0.35">
      <c r="A283" s="88"/>
      <c r="B283" s="91"/>
      <c r="C283" s="5" t="s">
        <v>18</v>
      </c>
      <c r="D283" s="36">
        <f>D288</f>
        <v>42.4</v>
      </c>
      <c r="E283" s="36">
        <f>E288</f>
        <v>10.9</v>
      </c>
      <c r="F283" s="60">
        <v>25.7</v>
      </c>
      <c r="G283" s="83"/>
      <c r="H283" s="13" t="s">
        <v>30</v>
      </c>
      <c r="I283" s="8"/>
      <c r="J283" s="93"/>
      <c r="K283" s="93"/>
    </row>
    <row r="284" spans="1:11" ht="15" thickBot="1" x14ac:dyDescent="0.35">
      <c r="A284" s="88"/>
      <c r="B284" s="91"/>
      <c r="C284" s="5" t="s">
        <v>20</v>
      </c>
      <c r="D284" s="16" t="s">
        <v>17</v>
      </c>
      <c r="E284" s="16" t="s">
        <v>17</v>
      </c>
      <c r="F284" s="76" t="s">
        <v>17</v>
      </c>
      <c r="G284" s="83"/>
      <c r="H284" s="13" t="s">
        <v>136</v>
      </c>
      <c r="I284" s="8"/>
      <c r="J284" s="93"/>
      <c r="K284" s="93"/>
    </row>
    <row r="285" spans="1:11" ht="15" thickBot="1" x14ac:dyDescent="0.35">
      <c r="A285" s="88"/>
      <c r="B285" s="91"/>
      <c r="C285" s="5" t="s">
        <v>22</v>
      </c>
      <c r="D285" s="16" t="s">
        <v>17</v>
      </c>
      <c r="E285" s="16" t="s">
        <v>17</v>
      </c>
      <c r="F285" s="76" t="s">
        <v>17</v>
      </c>
      <c r="G285" s="83"/>
      <c r="H285" s="13" t="s">
        <v>99</v>
      </c>
      <c r="I285" s="8"/>
      <c r="J285" s="93"/>
      <c r="K285" s="93"/>
    </row>
    <row r="286" spans="1:11" ht="21" thickBot="1" x14ac:dyDescent="0.35">
      <c r="A286" s="89"/>
      <c r="B286" s="92"/>
      <c r="C286" s="5" t="s">
        <v>24</v>
      </c>
      <c r="D286" s="16" t="s">
        <v>17</v>
      </c>
      <c r="E286" s="16" t="s">
        <v>17</v>
      </c>
      <c r="F286" s="76" t="s">
        <v>17</v>
      </c>
      <c r="G286" s="83"/>
      <c r="H286" s="13" t="s">
        <v>189</v>
      </c>
      <c r="I286" s="8"/>
      <c r="J286" s="93"/>
      <c r="K286" s="93"/>
    </row>
    <row r="287" spans="1:11" ht="31.2" thickBot="1" x14ac:dyDescent="0.35">
      <c r="A287" s="94" t="s">
        <v>193</v>
      </c>
      <c r="B287" s="82" t="s">
        <v>192</v>
      </c>
      <c r="C287" s="8" t="s">
        <v>15</v>
      </c>
      <c r="D287" s="49">
        <f>SUM(D288:D291)</f>
        <v>42.4</v>
      </c>
      <c r="E287" s="49">
        <f>SUM(E288:E291)</f>
        <v>10.9</v>
      </c>
      <c r="F287" s="62">
        <v>25.7</v>
      </c>
      <c r="G287" s="85"/>
      <c r="H287" s="13" t="s">
        <v>44</v>
      </c>
      <c r="I287" s="8"/>
      <c r="J287" s="84" t="s">
        <v>190</v>
      </c>
      <c r="K287" s="93" t="s">
        <v>191</v>
      </c>
    </row>
    <row r="288" spans="1:11" ht="21" thickBot="1" x14ac:dyDescent="0.35">
      <c r="A288" s="95"/>
      <c r="B288" s="82"/>
      <c r="C288" s="8" t="s">
        <v>18</v>
      </c>
      <c r="D288" s="49">
        <f>D293</f>
        <v>42.4</v>
      </c>
      <c r="E288" s="49">
        <f>E293</f>
        <v>10.9</v>
      </c>
      <c r="F288" s="60">
        <v>25.7</v>
      </c>
      <c r="G288" s="83"/>
      <c r="H288" s="13" t="s">
        <v>30</v>
      </c>
      <c r="I288" s="8"/>
      <c r="J288" s="84"/>
      <c r="K288" s="93"/>
    </row>
    <row r="289" spans="1:11" ht="15" thickBot="1" x14ac:dyDescent="0.35">
      <c r="A289" s="95"/>
      <c r="B289" s="82"/>
      <c r="C289" s="8" t="s">
        <v>20</v>
      </c>
      <c r="D289" s="21" t="s">
        <v>17</v>
      </c>
      <c r="E289" s="21" t="s">
        <v>17</v>
      </c>
      <c r="F289" s="78" t="s">
        <v>17</v>
      </c>
      <c r="G289" s="83"/>
      <c r="H289" s="13" t="s">
        <v>136</v>
      </c>
      <c r="I289" s="8"/>
      <c r="J289" s="84"/>
      <c r="K289" s="93"/>
    </row>
    <row r="290" spans="1:11" ht="15" thickBot="1" x14ac:dyDescent="0.35">
      <c r="A290" s="95"/>
      <c r="B290" s="82"/>
      <c r="C290" s="8" t="s">
        <v>22</v>
      </c>
      <c r="D290" s="21" t="s">
        <v>17</v>
      </c>
      <c r="E290" s="21" t="s">
        <v>17</v>
      </c>
      <c r="F290" s="78" t="s">
        <v>17</v>
      </c>
      <c r="G290" s="83"/>
      <c r="H290" s="13" t="s">
        <v>99</v>
      </c>
      <c r="I290" s="8"/>
      <c r="J290" s="84"/>
      <c r="K290" s="93"/>
    </row>
    <row r="291" spans="1:11" ht="21" thickBot="1" x14ac:dyDescent="0.35">
      <c r="A291" s="96"/>
      <c r="B291" s="82"/>
      <c r="C291" s="8" t="s">
        <v>24</v>
      </c>
      <c r="D291" s="21" t="s">
        <v>17</v>
      </c>
      <c r="E291" s="21" t="s">
        <v>17</v>
      </c>
      <c r="F291" s="78" t="s">
        <v>17</v>
      </c>
      <c r="G291" s="83"/>
      <c r="H291" s="13" t="s">
        <v>189</v>
      </c>
      <c r="I291" s="8"/>
      <c r="J291" s="84"/>
      <c r="K291" s="93"/>
    </row>
    <row r="292" spans="1:11" ht="46.2" customHeight="1" thickBot="1" x14ac:dyDescent="0.35">
      <c r="A292" s="94" t="s">
        <v>195</v>
      </c>
      <c r="B292" s="82" t="s">
        <v>194</v>
      </c>
      <c r="C292" s="8" t="s">
        <v>15</v>
      </c>
      <c r="D292" s="43">
        <f>D293</f>
        <v>42.4</v>
      </c>
      <c r="E292" s="43">
        <f>E293</f>
        <v>10.9</v>
      </c>
      <c r="F292" s="62">
        <v>25.7</v>
      </c>
      <c r="G292" s="97" t="s">
        <v>196</v>
      </c>
      <c r="H292" s="93" t="s">
        <v>257</v>
      </c>
      <c r="I292" s="82" t="s">
        <v>61</v>
      </c>
      <c r="J292" s="84" t="s">
        <v>190</v>
      </c>
      <c r="K292" s="93" t="s">
        <v>197</v>
      </c>
    </row>
    <row r="293" spans="1:11" ht="42.6" customHeight="1" thickBot="1" x14ac:dyDescent="0.35">
      <c r="A293" s="95"/>
      <c r="B293" s="83"/>
      <c r="C293" s="8" t="s">
        <v>18</v>
      </c>
      <c r="D293" s="43">
        <v>42.4</v>
      </c>
      <c r="E293" s="43">
        <v>10.9</v>
      </c>
      <c r="F293" s="60">
        <v>25.7</v>
      </c>
      <c r="G293" s="98"/>
      <c r="H293" s="93"/>
      <c r="I293" s="82"/>
      <c r="J293" s="84"/>
      <c r="K293" s="93"/>
    </row>
    <row r="294" spans="1:11" ht="40.200000000000003" customHeight="1" thickBot="1" x14ac:dyDescent="0.35">
      <c r="A294" s="95"/>
      <c r="B294" s="83"/>
      <c r="C294" s="8" t="s">
        <v>20</v>
      </c>
      <c r="D294" s="54" t="s">
        <v>17</v>
      </c>
      <c r="E294" s="54" t="s">
        <v>17</v>
      </c>
      <c r="F294" s="78" t="s">
        <v>17</v>
      </c>
      <c r="G294" s="98"/>
      <c r="H294" s="93"/>
      <c r="I294" s="82"/>
      <c r="J294" s="84"/>
      <c r="K294" s="93"/>
    </row>
    <row r="295" spans="1:11" ht="34.950000000000003" customHeight="1" thickBot="1" x14ac:dyDescent="0.35">
      <c r="A295" s="95"/>
      <c r="B295" s="83"/>
      <c r="C295" s="8" t="s">
        <v>22</v>
      </c>
      <c r="D295" s="54" t="s">
        <v>17</v>
      </c>
      <c r="E295" s="54" t="s">
        <v>17</v>
      </c>
      <c r="F295" s="78" t="s">
        <v>17</v>
      </c>
      <c r="G295" s="98"/>
      <c r="H295" s="93"/>
      <c r="I295" s="82"/>
      <c r="J295" s="84"/>
      <c r="K295" s="93"/>
    </row>
    <row r="296" spans="1:11" ht="31.95" customHeight="1" thickBot="1" x14ac:dyDescent="0.35">
      <c r="A296" s="96"/>
      <c r="B296" s="83"/>
      <c r="C296" s="8" t="s">
        <v>24</v>
      </c>
      <c r="D296" s="54" t="s">
        <v>17</v>
      </c>
      <c r="E296" s="54" t="s">
        <v>17</v>
      </c>
      <c r="F296" s="78" t="s">
        <v>17</v>
      </c>
      <c r="G296" s="98"/>
      <c r="H296" s="93"/>
      <c r="I296" s="82"/>
      <c r="J296" s="84"/>
      <c r="K296" s="93"/>
    </row>
    <row r="297" spans="1:11" ht="31.2" thickBot="1" x14ac:dyDescent="0.35">
      <c r="A297" s="84">
        <v>5</v>
      </c>
      <c r="B297" s="82" t="s">
        <v>198</v>
      </c>
      <c r="C297" s="8" t="s">
        <v>15</v>
      </c>
      <c r="D297" s="48">
        <f>SUM(D298:D301)</f>
        <v>68128.600000000006</v>
      </c>
      <c r="E297" s="48">
        <f>SUM(E298:E301)</f>
        <v>54113.3</v>
      </c>
      <c r="F297" s="65">
        <v>79.400000000000006</v>
      </c>
      <c r="G297" s="85"/>
      <c r="H297" s="13" t="s">
        <v>199</v>
      </c>
      <c r="I297" s="8"/>
      <c r="J297" s="84" t="s">
        <v>200</v>
      </c>
      <c r="K297" s="85"/>
    </row>
    <row r="298" spans="1:11" ht="21" thickBot="1" x14ac:dyDescent="0.35">
      <c r="A298" s="84"/>
      <c r="B298" s="82"/>
      <c r="C298" s="8" t="s">
        <v>18</v>
      </c>
      <c r="D298" s="48">
        <f>D303</f>
        <v>68082</v>
      </c>
      <c r="E298" s="48">
        <f>E303</f>
        <v>54084.5</v>
      </c>
      <c r="F298" s="65">
        <v>79.400000000000006</v>
      </c>
      <c r="G298" s="83"/>
      <c r="H298" s="13" t="s">
        <v>258</v>
      </c>
      <c r="I298" s="8"/>
      <c r="J298" s="86"/>
      <c r="K298" s="83"/>
    </row>
    <row r="299" spans="1:11" ht="21" thickBot="1" x14ac:dyDescent="0.35">
      <c r="A299" s="84"/>
      <c r="B299" s="82"/>
      <c r="C299" s="8" t="s">
        <v>20</v>
      </c>
      <c r="D299" s="48">
        <f>D304</f>
        <v>46.6</v>
      </c>
      <c r="E299" s="48">
        <f>E304</f>
        <v>28.8</v>
      </c>
      <c r="F299" s="65">
        <v>61.8</v>
      </c>
      <c r="G299" s="83"/>
      <c r="H299" s="13" t="s">
        <v>259</v>
      </c>
      <c r="I299" s="8"/>
      <c r="J299" s="86"/>
      <c r="K299" s="83"/>
    </row>
    <row r="300" spans="1:11" ht="15" thickBot="1" x14ac:dyDescent="0.35">
      <c r="A300" s="84"/>
      <c r="B300" s="82"/>
      <c r="C300" s="8" t="s">
        <v>22</v>
      </c>
      <c r="D300" s="8" t="s">
        <v>17</v>
      </c>
      <c r="E300" s="8" t="s">
        <v>17</v>
      </c>
      <c r="F300" s="65" t="s">
        <v>17</v>
      </c>
      <c r="G300" s="83"/>
      <c r="H300" s="13" t="s">
        <v>99</v>
      </c>
      <c r="I300" s="8"/>
      <c r="J300" s="86"/>
      <c r="K300" s="83"/>
    </row>
    <row r="301" spans="1:11" ht="21" thickBot="1" x14ac:dyDescent="0.35">
      <c r="A301" s="84"/>
      <c r="B301" s="82"/>
      <c r="C301" s="8" t="s">
        <v>24</v>
      </c>
      <c r="D301" s="8" t="s">
        <v>17</v>
      </c>
      <c r="E301" s="8" t="s">
        <v>17</v>
      </c>
      <c r="F301" s="65" t="s">
        <v>17</v>
      </c>
      <c r="G301" s="83"/>
      <c r="H301" s="13" t="s">
        <v>260</v>
      </c>
      <c r="I301" s="8"/>
      <c r="J301" s="86"/>
      <c r="K301" s="83"/>
    </row>
    <row r="302" spans="1:11" ht="31.2" thickBot="1" x14ac:dyDescent="0.35">
      <c r="A302" s="81" t="s">
        <v>202</v>
      </c>
      <c r="B302" s="82" t="s">
        <v>201</v>
      </c>
      <c r="C302" s="8" t="s">
        <v>15</v>
      </c>
      <c r="D302" s="48">
        <f>SUM(D303:D306)</f>
        <v>68128.600000000006</v>
      </c>
      <c r="E302" s="48">
        <f>SUM(E303:E306)</f>
        <v>54113.3</v>
      </c>
      <c r="F302" s="65">
        <v>79.400000000000006</v>
      </c>
      <c r="G302" s="85"/>
      <c r="H302" s="13" t="s">
        <v>199</v>
      </c>
      <c r="I302" s="8"/>
      <c r="J302" s="84" t="s">
        <v>200</v>
      </c>
      <c r="K302" s="83"/>
    </row>
    <row r="303" spans="1:11" ht="21" thickBot="1" x14ac:dyDescent="0.35">
      <c r="A303" s="81"/>
      <c r="B303" s="82"/>
      <c r="C303" s="8" t="s">
        <v>18</v>
      </c>
      <c r="D303" s="48">
        <f>D308+D313</f>
        <v>68082</v>
      </c>
      <c r="E303" s="48">
        <f>E308+E313</f>
        <v>54084.5</v>
      </c>
      <c r="F303" s="65">
        <v>79.400000000000006</v>
      </c>
      <c r="G303" s="83"/>
      <c r="H303" s="13" t="s">
        <v>258</v>
      </c>
      <c r="I303" s="11"/>
      <c r="J303" s="86"/>
      <c r="K303" s="83"/>
    </row>
    <row r="304" spans="1:11" ht="21" thickBot="1" x14ac:dyDescent="0.35">
      <c r="A304" s="81"/>
      <c r="B304" s="82"/>
      <c r="C304" s="8" t="s">
        <v>20</v>
      </c>
      <c r="D304" s="48">
        <f>D319+D324</f>
        <v>46.6</v>
      </c>
      <c r="E304" s="48">
        <f>E319+E324</f>
        <v>28.8</v>
      </c>
      <c r="F304" s="65">
        <v>61.8</v>
      </c>
      <c r="G304" s="83"/>
      <c r="H304" s="13" t="s">
        <v>259</v>
      </c>
      <c r="I304" s="11"/>
      <c r="J304" s="86"/>
      <c r="K304" s="83"/>
    </row>
    <row r="305" spans="1:11" ht="15" thickBot="1" x14ac:dyDescent="0.35">
      <c r="A305" s="81"/>
      <c r="B305" s="82"/>
      <c r="C305" s="8" t="s">
        <v>22</v>
      </c>
      <c r="D305" s="8" t="s">
        <v>17</v>
      </c>
      <c r="E305" s="8" t="s">
        <v>17</v>
      </c>
      <c r="F305" s="65" t="s">
        <v>17</v>
      </c>
      <c r="G305" s="83"/>
      <c r="H305" s="13" t="s">
        <v>99</v>
      </c>
      <c r="I305" s="11"/>
      <c r="J305" s="86"/>
      <c r="K305" s="83"/>
    </row>
    <row r="306" spans="1:11" ht="21" thickBot="1" x14ac:dyDescent="0.35">
      <c r="A306" s="81"/>
      <c r="B306" s="82"/>
      <c r="C306" s="8" t="s">
        <v>24</v>
      </c>
      <c r="D306" s="8" t="s">
        <v>17</v>
      </c>
      <c r="E306" s="8" t="s">
        <v>17</v>
      </c>
      <c r="F306" s="65" t="s">
        <v>17</v>
      </c>
      <c r="G306" s="83"/>
      <c r="H306" s="13" t="s">
        <v>260</v>
      </c>
      <c r="I306" s="11"/>
      <c r="J306" s="86"/>
      <c r="K306" s="83"/>
    </row>
    <row r="307" spans="1:11" ht="15" thickBot="1" x14ac:dyDescent="0.35">
      <c r="A307" s="81" t="s">
        <v>204</v>
      </c>
      <c r="B307" s="82" t="s">
        <v>203</v>
      </c>
      <c r="C307" s="8" t="s">
        <v>15</v>
      </c>
      <c r="D307" s="43">
        <v>67081</v>
      </c>
      <c r="E307" s="43">
        <f>E308</f>
        <v>53102.9</v>
      </c>
      <c r="F307" s="65">
        <v>79.2</v>
      </c>
      <c r="G307" s="82" t="s">
        <v>205</v>
      </c>
      <c r="H307" s="82" t="s">
        <v>205</v>
      </c>
      <c r="I307" s="84" t="s">
        <v>144</v>
      </c>
      <c r="J307" s="84" t="s">
        <v>200</v>
      </c>
      <c r="K307" s="82"/>
    </row>
    <row r="308" spans="1:11" ht="15" thickBot="1" x14ac:dyDescent="0.35">
      <c r="A308" s="81"/>
      <c r="B308" s="83"/>
      <c r="C308" s="8" t="s">
        <v>18</v>
      </c>
      <c r="D308" s="43">
        <v>67081</v>
      </c>
      <c r="E308" s="43">
        <v>53102.9</v>
      </c>
      <c r="F308" s="65">
        <v>79.2</v>
      </c>
      <c r="G308" s="82"/>
      <c r="H308" s="82"/>
      <c r="I308" s="84"/>
      <c r="J308" s="84"/>
      <c r="K308" s="82"/>
    </row>
    <row r="309" spans="1:11" ht="15" thickBot="1" x14ac:dyDescent="0.35">
      <c r="A309" s="81"/>
      <c r="B309" s="83"/>
      <c r="C309" s="8" t="s">
        <v>20</v>
      </c>
      <c r="D309" s="43" t="s">
        <v>17</v>
      </c>
      <c r="E309" s="43" t="s">
        <v>17</v>
      </c>
      <c r="F309" s="65" t="s">
        <v>17</v>
      </c>
      <c r="G309" s="82"/>
      <c r="H309" s="82"/>
      <c r="I309" s="84"/>
      <c r="J309" s="84"/>
      <c r="K309" s="82"/>
    </row>
    <row r="310" spans="1:11" ht="15" thickBot="1" x14ac:dyDescent="0.35">
      <c r="A310" s="81"/>
      <c r="B310" s="83"/>
      <c r="C310" s="8" t="s">
        <v>22</v>
      </c>
      <c r="D310" s="43" t="s">
        <v>17</v>
      </c>
      <c r="E310" s="43" t="s">
        <v>17</v>
      </c>
      <c r="F310" s="65" t="s">
        <v>17</v>
      </c>
      <c r="G310" s="82"/>
      <c r="H310" s="82"/>
      <c r="I310" s="84"/>
      <c r="J310" s="84"/>
      <c r="K310" s="82"/>
    </row>
    <row r="311" spans="1:11" ht="15" thickBot="1" x14ac:dyDescent="0.35">
      <c r="A311" s="81"/>
      <c r="B311" s="83"/>
      <c r="C311" s="8" t="s">
        <v>24</v>
      </c>
      <c r="D311" s="43" t="s">
        <v>17</v>
      </c>
      <c r="E311" s="43" t="s">
        <v>17</v>
      </c>
      <c r="F311" s="65" t="s">
        <v>17</v>
      </c>
      <c r="G311" s="82"/>
      <c r="H311" s="82"/>
      <c r="I311" s="84"/>
      <c r="J311" s="84"/>
      <c r="K311" s="82"/>
    </row>
    <row r="312" spans="1:11" ht="19.2" customHeight="1" thickBot="1" x14ac:dyDescent="0.35">
      <c r="A312" s="81" t="s">
        <v>207</v>
      </c>
      <c r="B312" s="82" t="s">
        <v>206</v>
      </c>
      <c r="C312" s="8" t="s">
        <v>15</v>
      </c>
      <c r="D312" s="43">
        <v>1001</v>
      </c>
      <c r="E312" s="43">
        <f>E313</f>
        <v>981.6</v>
      </c>
      <c r="F312" s="65">
        <v>98.1</v>
      </c>
      <c r="G312" s="82" t="s">
        <v>208</v>
      </c>
      <c r="H312" s="82" t="s">
        <v>261</v>
      </c>
      <c r="I312" s="84" t="s">
        <v>61</v>
      </c>
      <c r="J312" s="84" t="s">
        <v>200</v>
      </c>
      <c r="K312" s="85"/>
    </row>
    <row r="313" spans="1:11" ht="15" thickBot="1" x14ac:dyDescent="0.35">
      <c r="A313" s="81"/>
      <c r="B313" s="83"/>
      <c r="C313" s="8" t="s">
        <v>18</v>
      </c>
      <c r="D313" s="43">
        <v>1001</v>
      </c>
      <c r="E313" s="43">
        <v>981.6</v>
      </c>
      <c r="F313" s="65">
        <v>98.1</v>
      </c>
      <c r="G313" s="82"/>
      <c r="H313" s="83"/>
      <c r="I313" s="84"/>
      <c r="J313" s="84"/>
      <c r="K313" s="83"/>
    </row>
    <row r="314" spans="1:11" ht="15" thickBot="1" x14ac:dyDescent="0.35">
      <c r="A314" s="81"/>
      <c r="B314" s="83"/>
      <c r="C314" s="8" t="s">
        <v>20</v>
      </c>
      <c r="D314" s="54" t="s">
        <v>17</v>
      </c>
      <c r="E314" s="43" t="s">
        <v>17</v>
      </c>
      <c r="F314" s="65" t="s">
        <v>17</v>
      </c>
      <c r="G314" s="82"/>
      <c r="H314" s="83"/>
      <c r="I314" s="84"/>
      <c r="J314" s="84"/>
      <c r="K314" s="83"/>
    </row>
    <row r="315" spans="1:11" ht="18" customHeight="1" thickBot="1" x14ac:dyDescent="0.35">
      <c r="A315" s="81"/>
      <c r="B315" s="83"/>
      <c r="C315" s="8" t="s">
        <v>22</v>
      </c>
      <c r="D315" s="54" t="s">
        <v>17</v>
      </c>
      <c r="E315" s="43" t="s">
        <v>17</v>
      </c>
      <c r="F315" s="65" t="s">
        <v>17</v>
      </c>
      <c r="G315" s="82"/>
      <c r="H315" s="83"/>
      <c r="I315" s="84"/>
      <c r="J315" s="84"/>
      <c r="K315" s="83"/>
    </row>
    <row r="316" spans="1:11" ht="21.6" customHeight="1" thickBot="1" x14ac:dyDescent="0.35">
      <c r="A316" s="81"/>
      <c r="B316" s="83"/>
      <c r="C316" s="8" t="s">
        <v>24</v>
      </c>
      <c r="D316" s="54" t="s">
        <v>17</v>
      </c>
      <c r="E316" s="43"/>
      <c r="F316" s="65"/>
      <c r="G316" s="82"/>
      <c r="H316" s="83"/>
      <c r="I316" s="84"/>
      <c r="J316" s="84"/>
      <c r="K316" s="83"/>
    </row>
    <row r="317" spans="1:11" ht="32.4" customHeight="1" thickBot="1" x14ac:dyDescent="0.35">
      <c r="A317" s="81" t="s">
        <v>211</v>
      </c>
      <c r="B317" s="82" t="s">
        <v>209</v>
      </c>
      <c r="C317" s="8" t="s">
        <v>15</v>
      </c>
      <c r="D317" s="54">
        <f>SUM(D318:D321)</f>
        <v>28.8</v>
      </c>
      <c r="E317" s="54">
        <f>SUM(E318:E321)</f>
        <v>28.8</v>
      </c>
      <c r="F317" s="65">
        <v>100</v>
      </c>
      <c r="G317" s="82" t="s">
        <v>213</v>
      </c>
      <c r="H317" s="82" t="s">
        <v>214</v>
      </c>
      <c r="I317" s="84" t="s">
        <v>144</v>
      </c>
      <c r="J317" s="84" t="s">
        <v>200</v>
      </c>
      <c r="K317" s="85"/>
    </row>
    <row r="318" spans="1:11" ht="15" thickBot="1" x14ac:dyDescent="0.35">
      <c r="A318" s="81"/>
      <c r="B318" s="83"/>
      <c r="C318" s="8" t="s">
        <v>18</v>
      </c>
      <c r="D318" s="54" t="s">
        <v>17</v>
      </c>
      <c r="E318" s="43" t="s">
        <v>17</v>
      </c>
      <c r="F318" s="65" t="s">
        <v>17</v>
      </c>
      <c r="G318" s="82"/>
      <c r="H318" s="82"/>
      <c r="I318" s="84"/>
      <c r="J318" s="84"/>
      <c r="K318" s="83"/>
    </row>
    <row r="319" spans="1:11" ht="28.2" customHeight="1" thickBot="1" x14ac:dyDescent="0.35">
      <c r="A319" s="81"/>
      <c r="B319" s="83"/>
      <c r="C319" s="8" t="s">
        <v>20</v>
      </c>
      <c r="D319" s="54">
        <v>28.8</v>
      </c>
      <c r="E319" s="43">
        <v>28.8</v>
      </c>
      <c r="F319" s="65">
        <v>100</v>
      </c>
      <c r="G319" s="82"/>
      <c r="H319" s="82"/>
      <c r="I319" s="84"/>
      <c r="J319" s="84"/>
      <c r="K319" s="83"/>
    </row>
    <row r="320" spans="1:11" ht="15" thickBot="1" x14ac:dyDescent="0.35">
      <c r="A320" s="81"/>
      <c r="B320" s="83"/>
      <c r="C320" s="8" t="s">
        <v>22</v>
      </c>
      <c r="D320" s="54" t="s">
        <v>17</v>
      </c>
      <c r="E320" s="43" t="s">
        <v>17</v>
      </c>
      <c r="F320" s="65" t="s">
        <v>17</v>
      </c>
      <c r="G320" s="82"/>
      <c r="H320" s="82"/>
      <c r="I320" s="84"/>
      <c r="J320" s="84"/>
      <c r="K320" s="83"/>
    </row>
    <row r="321" spans="1:11" ht="15" thickBot="1" x14ac:dyDescent="0.35">
      <c r="A321" s="81"/>
      <c r="B321" s="83"/>
      <c r="C321" s="8" t="s">
        <v>24</v>
      </c>
      <c r="D321" s="54" t="s">
        <v>17</v>
      </c>
      <c r="E321" s="43" t="s">
        <v>17</v>
      </c>
      <c r="F321" s="65" t="s">
        <v>17</v>
      </c>
      <c r="G321" s="82"/>
      <c r="H321" s="82"/>
      <c r="I321" s="84"/>
      <c r="J321" s="84"/>
      <c r="K321" s="83"/>
    </row>
    <row r="322" spans="1:11" ht="15" thickBot="1" x14ac:dyDescent="0.35">
      <c r="A322" s="81" t="s">
        <v>212</v>
      </c>
      <c r="B322" s="82" t="s">
        <v>210</v>
      </c>
      <c r="C322" s="8" t="s">
        <v>15</v>
      </c>
      <c r="D322" s="43">
        <f>SUM(D323:D326)</f>
        <v>17.8</v>
      </c>
      <c r="E322" s="43">
        <f>SUM(E323:E326)</f>
        <v>0</v>
      </c>
      <c r="F322" s="65" t="s">
        <v>17</v>
      </c>
      <c r="G322" s="82"/>
      <c r="H322" s="82"/>
      <c r="I322" s="84"/>
      <c r="J322" s="84"/>
      <c r="K322" s="83"/>
    </row>
    <row r="323" spans="1:11" ht="15" thickBot="1" x14ac:dyDescent="0.35">
      <c r="A323" s="81"/>
      <c r="B323" s="83"/>
      <c r="C323" s="8" t="s">
        <v>18</v>
      </c>
      <c r="D323" s="54" t="s">
        <v>17</v>
      </c>
      <c r="E323" s="43" t="s">
        <v>17</v>
      </c>
      <c r="F323" s="8" t="s">
        <v>17</v>
      </c>
      <c r="G323" s="82"/>
      <c r="H323" s="82"/>
      <c r="I323" s="84"/>
      <c r="J323" s="84"/>
      <c r="K323" s="83"/>
    </row>
    <row r="324" spans="1:11" ht="15" thickBot="1" x14ac:dyDescent="0.35">
      <c r="A324" s="81"/>
      <c r="B324" s="83"/>
      <c r="C324" s="8" t="s">
        <v>20</v>
      </c>
      <c r="D324" s="54">
        <v>17.8</v>
      </c>
      <c r="E324" s="43">
        <v>0</v>
      </c>
      <c r="F324" s="8" t="s">
        <v>17</v>
      </c>
      <c r="G324" s="82"/>
      <c r="H324" s="82"/>
      <c r="I324" s="84"/>
      <c r="J324" s="84"/>
      <c r="K324" s="83"/>
    </row>
    <row r="325" spans="1:11" ht="15" thickBot="1" x14ac:dyDescent="0.35">
      <c r="A325" s="81"/>
      <c r="B325" s="83"/>
      <c r="C325" s="8" t="s">
        <v>22</v>
      </c>
      <c r="D325" s="54" t="s">
        <v>17</v>
      </c>
      <c r="E325" s="43" t="s">
        <v>17</v>
      </c>
      <c r="F325" s="8" t="s">
        <v>17</v>
      </c>
      <c r="G325" s="82"/>
      <c r="H325" s="82"/>
      <c r="I325" s="84"/>
      <c r="J325" s="84"/>
      <c r="K325" s="83"/>
    </row>
    <row r="326" spans="1:11" ht="15" thickBot="1" x14ac:dyDescent="0.35">
      <c r="A326" s="81"/>
      <c r="B326" s="83"/>
      <c r="C326" s="8" t="s">
        <v>24</v>
      </c>
      <c r="D326" s="54" t="s">
        <v>17</v>
      </c>
      <c r="E326" s="43" t="s">
        <v>17</v>
      </c>
      <c r="F326" s="8" t="s">
        <v>17</v>
      </c>
      <c r="G326" s="82"/>
      <c r="H326" s="82"/>
      <c r="I326" s="84"/>
      <c r="J326" s="84"/>
      <c r="K326" s="83"/>
    </row>
    <row r="327" spans="1:1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</sheetData>
  <mergeCells count="399">
    <mergeCell ref="A102:A106"/>
    <mergeCell ref="B102:B106"/>
    <mergeCell ref="G102:G106"/>
    <mergeCell ref="H102:H106"/>
    <mergeCell ref="I102:I106"/>
    <mergeCell ref="J102:J106"/>
    <mergeCell ref="K102:K106"/>
    <mergeCell ref="A107:A111"/>
    <mergeCell ref="B107:B111"/>
    <mergeCell ref="G107:G111"/>
    <mergeCell ref="H107:H111"/>
    <mergeCell ref="I107:I111"/>
    <mergeCell ref="J107:J111"/>
    <mergeCell ref="K107:K111"/>
    <mergeCell ref="F112:F113"/>
    <mergeCell ref="B112:B117"/>
    <mergeCell ref="I118:I127"/>
    <mergeCell ref="J118:J127"/>
    <mergeCell ref="K118:K127"/>
    <mergeCell ref="A118:A122"/>
    <mergeCell ref="A123:A127"/>
    <mergeCell ref="B123:B127"/>
    <mergeCell ref="B118:B122"/>
    <mergeCell ref="G118:G127"/>
    <mergeCell ref="H118:H127"/>
    <mergeCell ref="A112:A117"/>
    <mergeCell ref="G112:G117"/>
    <mergeCell ref="H112:H113"/>
    <mergeCell ref="I112:I113"/>
    <mergeCell ref="J112:J117"/>
    <mergeCell ref="K112:K117"/>
    <mergeCell ref="C112:C113"/>
    <mergeCell ref="D112:D113"/>
    <mergeCell ref="E112:E113"/>
    <mergeCell ref="I87:I96"/>
    <mergeCell ref="J87:J96"/>
    <mergeCell ref="K87:K96"/>
    <mergeCell ref="A97:A101"/>
    <mergeCell ref="B97:B101"/>
    <mergeCell ref="G97:G101"/>
    <mergeCell ref="H97:H101"/>
    <mergeCell ref="I97:I101"/>
    <mergeCell ref="J97:J101"/>
    <mergeCell ref="K97:K101"/>
    <mergeCell ref="A87:A91"/>
    <mergeCell ref="A92:A96"/>
    <mergeCell ref="B92:B96"/>
    <mergeCell ref="G87:G96"/>
    <mergeCell ref="H87:H96"/>
    <mergeCell ref="K81:K86"/>
    <mergeCell ref="B81:B86"/>
    <mergeCell ref="A81:A86"/>
    <mergeCell ref="H81:H82"/>
    <mergeCell ref="K71:K80"/>
    <mergeCell ref="C81:C82"/>
    <mergeCell ref="D81:D82"/>
    <mergeCell ref="E81:E82"/>
    <mergeCell ref="F81:F82"/>
    <mergeCell ref="I81:I82"/>
    <mergeCell ref="A71:A75"/>
    <mergeCell ref="A76:A80"/>
    <mergeCell ref="B76:B80"/>
    <mergeCell ref="B71:B75"/>
    <mergeCell ref="G71:G80"/>
    <mergeCell ref="H71:H80"/>
    <mergeCell ref="I71:I80"/>
    <mergeCell ref="J71:J80"/>
    <mergeCell ref="G81:G86"/>
    <mergeCell ref="J81:J86"/>
    <mergeCell ref="I51:I60"/>
    <mergeCell ref="J51:J60"/>
    <mergeCell ref="K51:K60"/>
    <mergeCell ref="A61:A65"/>
    <mergeCell ref="A66:A70"/>
    <mergeCell ref="B66:B70"/>
    <mergeCell ref="B61:B65"/>
    <mergeCell ref="G61:G70"/>
    <mergeCell ref="H61:H70"/>
    <mergeCell ref="I61:I70"/>
    <mergeCell ref="A51:A55"/>
    <mergeCell ref="A56:A60"/>
    <mergeCell ref="B56:B60"/>
    <mergeCell ref="B51:B55"/>
    <mergeCell ref="G51:G60"/>
    <mergeCell ref="H51:H60"/>
    <mergeCell ref="J61:J70"/>
    <mergeCell ref="K61:K70"/>
    <mergeCell ref="H15:H16"/>
    <mergeCell ref="H21:H22"/>
    <mergeCell ref="H27:H28"/>
    <mergeCell ref="H33:H34"/>
    <mergeCell ref="B39:B44"/>
    <mergeCell ref="I45:I46"/>
    <mergeCell ref="G45:G50"/>
    <mergeCell ref="B45:B50"/>
    <mergeCell ref="H45:H46"/>
    <mergeCell ref="G33:G38"/>
    <mergeCell ref="I33:I34"/>
    <mergeCell ref="G27:G31"/>
    <mergeCell ref="I27:I28"/>
    <mergeCell ref="B27:B32"/>
    <mergeCell ref="G15:G20"/>
    <mergeCell ref="I15:I16"/>
    <mergeCell ref="J45:J50"/>
    <mergeCell ref="K45:K50"/>
    <mergeCell ref="A45:A50"/>
    <mergeCell ref="I39:I40"/>
    <mergeCell ref="J39:J44"/>
    <mergeCell ref="K39:K44"/>
    <mergeCell ref="C45:C46"/>
    <mergeCell ref="D45:D46"/>
    <mergeCell ref="E45:E46"/>
    <mergeCell ref="F45:F46"/>
    <mergeCell ref="H39:H40"/>
    <mergeCell ref="K21:K26"/>
    <mergeCell ref="J33:J38"/>
    <mergeCell ref="K33:K38"/>
    <mergeCell ref="A39:A44"/>
    <mergeCell ref="C39:C40"/>
    <mergeCell ref="D39:D40"/>
    <mergeCell ref="E39:E40"/>
    <mergeCell ref="F39:F40"/>
    <mergeCell ref="G39:G44"/>
    <mergeCell ref="A33:A38"/>
    <mergeCell ref="B33:B38"/>
    <mergeCell ref="C33:C34"/>
    <mergeCell ref="D33:D34"/>
    <mergeCell ref="E33:E34"/>
    <mergeCell ref="F33:F34"/>
    <mergeCell ref="C27:C28"/>
    <mergeCell ref="D27:D28"/>
    <mergeCell ref="E27:E28"/>
    <mergeCell ref="F27:F28"/>
    <mergeCell ref="I21:I22"/>
    <mergeCell ref="A21:A26"/>
    <mergeCell ref="B21:B26"/>
    <mergeCell ref="G21:G26"/>
    <mergeCell ref="J21:J26"/>
    <mergeCell ref="A7:K7"/>
    <mergeCell ref="C12:E12"/>
    <mergeCell ref="G12:I12"/>
    <mergeCell ref="A12:A13"/>
    <mergeCell ref="B12:B13"/>
    <mergeCell ref="F12:F13"/>
    <mergeCell ref="J12:J13"/>
    <mergeCell ref="K12:K13"/>
    <mergeCell ref="A128:A132"/>
    <mergeCell ref="J15:J20"/>
    <mergeCell ref="K15:K20"/>
    <mergeCell ref="C21:C22"/>
    <mergeCell ref="D21:D22"/>
    <mergeCell ref="E21:E22"/>
    <mergeCell ref="F21:F22"/>
    <mergeCell ref="A15:A20"/>
    <mergeCell ref="B15:B20"/>
    <mergeCell ref="C15:C16"/>
    <mergeCell ref="D15:D16"/>
    <mergeCell ref="E15:E16"/>
    <mergeCell ref="F15:F16"/>
    <mergeCell ref="A27:A32"/>
    <mergeCell ref="J27:J32"/>
    <mergeCell ref="K27:K32"/>
    <mergeCell ref="I128:I137"/>
    <mergeCell ref="J128:J137"/>
    <mergeCell ref="K128:K137"/>
    <mergeCell ref="A138:A142"/>
    <mergeCell ref="B138:B142"/>
    <mergeCell ref="G138:G142"/>
    <mergeCell ref="H138:H142"/>
    <mergeCell ref="I138:I142"/>
    <mergeCell ref="J138:J142"/>
    <mergeCell ref="K138:K142"/>
    <mergeCell ref="C143:C144"/>
    <mergeCell ref="D143:D144"/>
    <mergeCell ref="E143:E144"/>
    <mergeCell ref="F143:F144"/>
    <mergeCell ref="A133:A137"/>
    <mergeCell ref="B128:B132"/>
    <mergeCell ref="B133:B137"/>
    <mergeCell ref="G128:G137"/>
    <mergeCell ref="H128:H137"/>
    <mergeCell ref="K159:K164"/>
    <mergeCell ref="A159:A164"/>
    <mergeCell ref="B159:B164"/>
    <mergeCell ref="C163:C164"/>
    <mergeCell ref="D163:D164"/>
    <mergeCell ref="E163:E164"/>
    <mergeCell ref="F163:F164"/>
    <mergeCell ref="G159:G164"/>
    <mergeCell ref="H143:H144"/>
    <mergeCell ref="B143:B148"/>
    <mergeCell ref="A143:A148"/>
    <mergeCell ref="G143:G148"/>
    <mergeCell ref="I143:I148"/>
    <mergeCell ref="J143:J148"/>
    <mergeCell ref="K143:K148"/>
    <mergeCell ref="A149:A153"/>
    <mergeCell ref="A154:A158"/>
    <mergeCell ref="B154:B158"/>
    <mergeCell ref="B149:B153"/>
    <mergeCell ref="G149:G158"/>
    <mergeCell ref="H149:H158"/>
    <mergeCell ref="I149:I158"/>
    <mergeCell ref="J149:J158"/>
    <mergeCell ref="K149:K158"/>
    <mergeCell ref="J176:J181"/>
    <mergeCell ref="K176:K181"/>
    <mergeCell ref="J165:J170"/>
    <mergeCell ref="K165:K170"/>
    <mergeCell ref="H165:H166"/>
    <mergeCell ref="B87:B91"/>
    <mergeCell ref="A171:A175"/>
    <mergeCell ref="B171:B175"/>
    <mergeCell ref="G171:G175"/>
    <mergeCell ref="H171:H175"/>
    <mergeCell ref="I171:I175"/>
    <mergeCell ref="J171:J175"/>
    <mergeCell ref="K171:K175"/>
    <mergeCell ref="I165:I166"/>
    <mergeCell ref="G165:G170"/>
    <mergeCell ref="F169:F170"/>
    <mergeCell ref="E169:E170"/>
    <mergeCell ref="D169:D170"/>
    <mergeCell ref="C169:C170"/>
    <mergeCell ref="B165:B170"/>
    <mergeCell ref="A165:A170"/>
    <mergeCell ref="I159:I160"/>
    <mergeCell ref="H159:H160"/>
    <mergeCell ref="J159:J164"/>
    <mergeCell ref="I176:I177"/>
    <mergeCell ref="H176:H177"/>
    <mergeCell ref="G176:G181"/>
    <mergeCell ref="F180:F181"/>
    <mergeCell ref="E180:E181"/>
    <mergeCell ref="D180:D181"/>
    <mergeCell ref="C180:C181"/>
    <mergeCell ref="B176:B181"/>
    <mergeCell ref="A176:A181"/>
    <mergeCell ref="A182:A186"/>
    <mergeCell ref="B182:B186"/>
    <mergeCell ref="G182:G186"/>
    <mergeCell ref="H182:H186"/>
    <mergeCell ref="I182:I186"/>
    <mergeCell ref="J182:J186"/>
    <mergeCell ref="K182:K186"/>
    <mergeCell ref="A187:A191"/>
    <mergeCell ref="A192:A196"/>
    <mergeCell ref="B192:B196"/>
    <mergeCell ref="B187:B191"/>
    <mergeCell ref="G187:G196"/>
    <mergeCell ref="H187:H196"/>
    <mergeCell ref="I187:I196"/>
    <mergeCell ref="J187:J196"/>
    <mergeCell ref="K187:K196"/>
    <mergeCell ref="A197:A201"/>
    <mergeCell ref="B197:B201"/>
    <mergeCell ref="I197:I198"/>
    <mergeCell ref="G197:G201"/>
    <mergeCell ref="J197:J201"/>
    <mergeCell ref="K197:K201"/>
    <mergeCell ref="A202:A206"/>
    <mergeCell ref="B202:B206"/>
    <mergeCell ref="H202:H206"/>
    <mergeCell ref="J202:J206"/>
    <mergeCell ref="K202:K206"/>
    <mergeCell ref="G202:G206"/>
    <mergeCell ref="A207:A211"/>
    <mergeCell ref="B207:B211"/>
    <mergeCell ref="I207:I211"/>
    <mergeCell ref="J207:J211"/>
    <mergeCell ref="G207:G211"/>
    <mergeCell ref="H207:H211"/>
    <mergeCell ref="K207:K211"/>
    <mergeCell ref="A212:A216"/>
    <mergeCell ref="A217:A221"/>
    <mergeCell ref="B217:B221"/>
    <mergeCell ref="B212:B216"/>
    <mergeCell ref="G212:G221"/>
    <mergeCell ref="H212:H221"/>
    <mergeCell ref="I212:I221"/>
    <mergeCell ref="J212:J221"/>
    <mergeCell ref="K212:K221"/>
    <mergeCell ref="A222:A226"/>
    <mergeCell ref="A227:A231"/>
    <mergeCell ref="B222:B226"/>
    <mergeCell ref="B227:B231"/>
    <mergeCell ref="G222:G231"/>
    <mergeCell ref="H222:H231"/>
    <mergeCell ref="I222:I231"/>
    <mergeCell ref="J222:J231"/>
    <mergeCell ref="K222:K231"/>
    <mergeCell ref="A232:A236"/>
    <mergeCell ref="B232:B236"/>
    <mergeCell ref="G232:G236"/>
    <mergeCell ref="H232:H236"/>
    <mergeCell ref="I232:I236"/>
    <mergeCell ref="J232:J236"/>
    <mergeCell ref="K232:K236"/>
    <mergeCell ref="A237:A241"/>
    <mergeCell ref="B237:B241"/>
    <mergeCell ref="G237:G241"/>
    <mergeCell ref="I237:I238"/>
    <mergeCell ref="J237:J241"/>
    <mergeCell ref="K237:K241"/>
    <mergeCell ref="A252:A256"/>
    <mergeCell ref="B252:B256"/>
    <mergeCell ref="G252:G256"/>
    <mergeCell ref="H252:H256"/>
    <mergeCell ref="I252:I256"/>
    <mergeCell ref="J252:J256"/>
    <mergeCell ref="K252:K256"/>
    <mergeCell ref="A257:A261"/>
    <mergeCell ref="A242:A246"/>
    <mergeCell ref="B242:B246"/>
    <mergeCell ref="G242:G246"/>
    <mergeCell ref="H242:H246"/>
    <mergeCell ref="I242:I246"/>
    <mergeCell ref="J242:J246"/>
    <mergeCell ref="K242:K246"/>
    <mergeCell ref="B247:B251"/>
    <mergeCell ref="A247:A251"/>
    <mergeCell ref="G247:G251"/>
    <mergeCell ref="H247:H251"/>
    <mergeCell ref="I247:I251"/>
    <mergeCell ref="J247:J251"/>
    <mergeCell ref="K247:K251"/>
    <mergeCell ref="A262:A266"/>
    <mergeCell ref="B262:B266"/>
    <mergeCell ref="B257:B261"/>
    <mergeCell ref="G257:G266"/>
    <mergeCell ref="H257:H266"/>
    <mergeCell ref="I257:I266"/>
    <mergeCell ref="J257:J266"/>
    <mergeCell ref="K257:K266"/>
    <mergeCell ref="A267:A271"/>
    <mergeCell ref="B267:B271"/>
    <mergeCell ref="G267:G271"/>
    <mergeCell ref="I267:I268"/>
    <mergeCell ref="J267:J271"/>
    <mergeCell ref="K267:K271"/>
    <mergeCell ref="A272:A276"/>
    <mergeCell ref="A277:A281"/>
    <mergeCell ref="B277:B281"/>
    <mergeCell ref="B272:B276"/>
    <mergeCell ref="H272:H281"/>
    <mergeCell ref="G272:G281"/>
    <mergeCell ref="I272:I281"/>
    <mergeCell ref="J272:J281"/>
    <mergeCell ref="K272:K281"/>
    <mergeCell ref="A292:A296"/>
    <mergeCell ref="B292:B296"/>
    <mergeCell ref="G292:G296"/>
    <mergeCell ref="H292:H296"/>
    <mergeCell ref="I292:I296"/>
    <mergeCell ref="J292:J296"/>
    <mergeCell ref="K292:K296"/>
    <mergeCell ref="A297:A301"/>
    <mergeCell ref="B297:B301"/>
    <mergeCell ref="G297:G301"/>
    <mergeCell ref="J297:J301"/>
    <mergeCell ref="K297:K301"/>
    <mergeCell ref="A282:A286"/>
    <mergeCell ref="B282:B286"/>
    <mergeCell ref="G282:G286"/>
    <mergeCell ref="J282:J286"/>
    <mergeCell ref="K282:K286"/>
    <mergeCell ref="A287:A291"/>
    <mergeCell ref="B287:B291"/>
    <mergeCell ref="G287:G291"/>
    <mergeCell ref="J287:J291"/>
    <mergeCell ref="K287:K291"/>
    <mergeCell ref="A307:A311"/>
    <mergeCell ref="B307:B311"/>
    <mergeCell ref="G307:G311"/>
    <mergeCell ref="H307:H311"/>
    <mergeCell ref="I307:I311"/>
    <mergeCell ref="J307:J311"/>
    <mergeCell ref="K307:K311"/>
    <mergeCell ref="A302:A306"/>
    <mergeCell ref="B302:B306"/>
    <mergeCell ref="G302:G306"/>
    <mergeCell ref="J302:J306"/>
    <mergeCell ref="K302:K306"/>
    <mergeCell ref="A312:A316"/>
    <mergeCell ref="B312:B316"/>
    <mergeCell ref="G312:G316"/>
    <mergeCell ref="H312:H316"/>
    <mergeCell ref="I312:I316"/>
    <mergeCell ref="J312:J316"/>
    <mergeCell ref="K312:K316"/>
    <mergeCell ref="K317:K326"/>
    <mergeCell ref="A317:A321"/>
    <mergeCell ref="A322:A326"/>
    <mergeCell ref="B317:B321"/>
    <mergeCell ref="B322:B326"/>
    <mergeCell ref="G317:G326"/>
    <mergeCell ref="H317:H326"/>
    <mergeCell ref="J317:J326"/>
    <mergeCell ref="I317:I326"/>
  </mergeCells>
  <pageMargins left="3.937007874015748E-2" right="3.937007874015748E-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Жудикова Елена Юрьевна</dc:creator>
  <cp:lastModifiedBy>Жудикова Елена Юрьевна</cp:lastModifiedBy>
  <dcterms:created xsi:type="dcterms:W3CDTF">2023-07-21T11:29:05Z</dcterms:created>
  <dcterms:modified xsi:type="dcterms:W3CDTF">2023-11-15T06:58:08Z</dcterms:modified>
</cp:coreProperties>
</file>