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46\"/>
    </mc:Choice>
  </mc:AlternateContent>
  <xr:revisionPtr revIDLastSave="0" documentId="13_ncr:1_{9A30958B-4032-452C-A53C-80D210586B24}" xr6:coauthVersionLast="47" xr6:coauthVersionMax="47" xr10:uidLastSave="{00000000-0000-0000-0000-000000000000}"/>
  <bookViews>
    <workbookView xWindow="2100" yWindow="405" windowWidth="14895" windowHeight="15435" xr2:uid="{00000000-000D-0000-FFFF-FFFF00000000}"/>
  </bookViews>
  <sheets>
    <sheet name="45 РЕД" sheetId="12" r:id="rId1"/>
    <sheet name="Лист1" sheetId="16" r:id="rId2"/>
    <sheet name="ПОСЛ СТР" sheetId="15" r:id="rId3"/>
    <sheet name="СРАВНИТЬ" sheetId="17" r:id="rId4"/>
  </sheets>
  <externalReferences>
    <externalReference r:id="rId5"/>
  </externalReferences>
  <definedNames>
    <definedName name="_xlnm._FilterDatabase" localSheetId="0" hidden="1">'45 РЕД'!$V$1:$V$479</definedName>
    <definedName name="_xlnm._FilterDatabase" localSheetId="2" hidden="1">'ПОСЛ СТР'!$V$1:$V$497</definedName>
    <definedName name="_xlnm._FilterDatabase" localSheetId="3" hidden="1">СРАВНИТЬ!$W$1:$W$238</definedName>
    <definedName name="_xlnm.Print_Titles" localSheetId="0">'45 РЕД'!$17:$17</definedName>
    <definedName name="_xlnm.Print_Titles" localSheetId="3">СРАВНИТЬ!$17:$17</definedName>
    <definedName name="_xlnm.Print_Area" localSheetId="0">'45 РЕД'!$A$6:$AC$518</definedName>
    <definedName name="_xlnm.Print_Area" localSheetId="2">'ПОСЛ СТР'!$A$1:$AR$529</definedName>
    <definedName name="_xlnm.Print_Area" localSheetId="3">СРАВНИТЬ!$A$6:$DB$268</definedName>
    <definedName name="стены">[1]Справочники!$A$201:$A$223</definedName>
  </definedNames>
  <calcPr calcId="181029"/>
</workbook>
</file>

<file path=xl/calcChain.xml><?xml version="1.0" encoding="utf-8"?>
<calcChain xmlns="http://schemas.openxmlformats.org/spreadsheetml/2006/main">
  <c r="D262" i="12" l="1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261" i="12"/>
  <c r="D258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235" i="17"/>
  <c r="F164" i="17"/>
  <c r="F165" i="17"/>
  <c r="F166" i="17"/>
  <c r="F167" i="17"/>
  <c r="F168" i="17"/>
  <c r="F169" i="17"/>
  <c r="F170" i="17"/>
  <c r="F162" i="17"/>
  <c r="F163" i="17"/>
  <c r="F156" i="17"/>
  <c r="F157" i="17"/>
  <c r="F158" i="17"/>
  <c r="F159" i="17"/>
  <c r="F160" i="17"/>
  <c r="F161" i="17"/>
  <c r="F149" i="17"/>
  <c r="F150" i="17"/>
  <c r="F151" i="17"/>
  <c r="F152" i="17"/>
  <c r="F153" i="17"/>
  <c r="F154" i="17"/>
  <c r="F155" i="17"/>
  <c r="F145" i="17"/>
  <c r="F146" i="17"/>
  <c r="F147" i="17"/>
  <c r="F148" i="17"/>
  <c r="F140" i="17"/>
  <c r="F141" i="17"/>
  <c r="F142" i="17"/>
  <c r="F143" i="17"/>
  <c r="F144" i="17"/>
  <c r="F136" i="17"/>
  <c r="F137" i="17"/>
  <c r="F138" i="17"/>
  <c r="F139" i="17"/>
  <c r="F134" i="17"/>
  <c r="F135" i="17"/>
  <c r="F124" i="17"/>
  <c r="F125" i="17"/>
  <c r="F126" i="17"/>
  <c r="F127" i="17"/>
  <c r="F128" i="17"/>
  <c r="F129" i="17"/>
  <c r="F130" i="17"/>
  <c r="F131" i="17"/>
  <c r="F132" i="17"/>
  <c r="F122" i="17"/>
  <c r="F123" i="17"/>
  <c r="F113" i="17"/>
  <c r="F114" i="17"/>
  <c r="F115" i="17"/>
  <c r="F116" i="17"/>
  <c r="F117" i="17"/>
  <c r="F118" i="17"/>
  <c r="F119" i="17"/>
  <c r="F120" i="17"/>
  <c r="F121" i="17"/>
  <c r="F111" i="17"/>
  <c r="F112" i="17"/>
  <c r="F106" i="17"/>
  <c r="F107" i="17"/>
  <c r="F108" i="17"/>
  <c r="F109" i="17"/>
  <c r="F110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86" i="17"/>
  <c r="F87" i="17"/>
  <c r="F88" i="17"/>
  <c r="F78" i="17"/>
  <c r="F79" i="17"/>
  <c r="F80" i="17"/>
  <c r="F81" i="17"/>
  <c r="F82" i="17"/>
  <c r="F83" i="17"/>
  <c r="F84" i="17"/>
  <c r="F85" i="17"/>
  <c r="F75" i="17"/>
  <c r="F76" i="17"/>
  <c r="F77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19" i="17"/>
  <c r="X246" i="17"/>
  <c r="T246" i="17"/>
  <c r="H246" i="17"/>
  <c r="AA245" i="17"/>
  <c r="W245" i="17"/>
  <c r="S245" i="17"/>
  <c r="S244" i="17" s="1"/>
  <c r="K245" i="17"/>
  <c r="F245" i="17"/>
  <c r="AA235" i="17"/>
  <c r="AA247" i="17" s="1"/>
  <c r="Y235" i="17"/>
  <c r="Y247" i="17" s="1"/>
  <c r="X235" i="17"/>
  <c r="X247" i="17" s="1"/>
  <c r="W235" i="17"/>
  <c r="W247" i="17" s="1"/>
  <c r="V235" i="17"/>
  <c r="V247" i="17" s="1"/>
  <c r="U235" i="17"/>
  <c r="U247" i="17" s="1"/>
  <c r="T235" i="17"/>
  <c r="T247" i="17" s="1"/>
  <c r="S235" i="17"/>
  <c r="S247" i="17" s="1"/>
  <c r="R235" i="17"/>
  <c r="R247" i="17" s="1"/>
  <c r="Q235" i="17"/>
  <c r="Q247" i="17" s="1"/>
  <c r="P235" i="17"/>
  <c r="O235" i="17"/>
  <c r="N235" i="17"/>
  <c r="N247" i="17" s="1"/>
  <c r="M235" i="17"/>
  <c r="L235" i="17"/>
  <c r="K235" i="17"/>
  <c r="K247" i="17" s="1"/>
  <c r="J235" i="17"/>
  <c r="J247" i="17" s="1"/>
  <c r="I235" i="17"/>
  <c r="I247" i="17" s="1"/>
  <c r="H235" i="17"/>
  <c r="H247" i="17" s="1"/>
  <c r="G235" i="17"/>
  <c r="AB234" i="17"/>
  <c r="AB233" i="17"/>
  <c r="AB232" i="17"/>
  <c r="AB231" i="17"/>
  <c r="Z230" i="17"/>
  <c r="Z229" i="17"/>
  <c r="Z228" i="17"/>
  <c r="Z227" i="17"/>
  <c r="AB226" i="17"/>
  <c r="AB225" i="17"/>
  <c r="AB191" i="17"/>
  <c r="Z187" i="17"/>
  <c r="AB184" i="17"/>
  <c r="AB160" i="17"/>
  <c r="AB157" i="17"/>
  <c r="Z150" i="17"/>
  <c r="AB147" i="17"/>
  <c r="Z141" i="17"/>
  <c r="AB133" i="17"/>
  <c r="AB132" i="17"/>
  <c r="Z128" i="17"/>
  <c r="AB118" i="17"/>
  <c r="AB117" i="17"/>
  <c r="AB116" i="17"/>
  <c r="AB115" i="17"/>
  <c r="AB114" i="17"/>
  <c r="AB113" i="17"/>
  <c r="AB110" i="17"/>
  <c r="AB87" i="17"/>
  <c r="AB86" i="17"/>
  <c r="AB85" i="17"/>
  <c r="AB84" i="17"/>
  <c r="AB83" i="17"/>
  <c r="AB82" i="17"/>
  <c r="AB75" i="17"/>
  <c r="Z73" i="17"/>
  <c r="Z22" i="17"/>
  <c r="AB21" i="17"/>
  <c r="Z21" i="17"/>
  <c r="AB20" i="17"/>
  <c r="AB19" i="17"/>
  <c r="AA246" i="17"/>
  <c r="Z246" i="17"/>
  <c r="Y246" i="17"/>
  <c r="W246" i="17"/>
  <c r="V246" i="17"/>
  <c r="U246" i="17"/>
  <c r="S246" i="17"/>
  <c r="R246" i="17"/>
  <c r="Q246" i="17"/>
  <c r="N246" i="17"/>
  <c r="K246" i="17"/>
  <c r="J246" i="17"/>
  <c r="I246" i="17"/>
  <c r="AB246" i="17"/>
  <c r="AB245" i="17"/>
  <c r="Y245" i="17"/>
  <c r="X245" i="17"/>
  <c r="X244" i="17" s="1"/>
  <c r="V245" i="17"/>
  <c r="V244" i="17" s="1"/>
  <c r="U245" i="17"/>
  <c r="T245" i="17"/>
  <c r="T244" i="17" s="1"/>
  <c r="R245" i="17"/>
  <c r="R244" i="17" s="1"/>
  <c r="Q245" i="17"/>
  <c r="N245" i="17"/>
  <c r="J245" i="17"/>
  <c r="J244" i="17" s="1"/>
  <c r="I245" i="17"/>
  <c r="I244" i="17" s="1"/>
  <c r="H245" i="17"/>
  <c r="H244" i="17" s="1"/>
  <c r="D476" i="12" l="1"/>
  <c r="F235" i="17"/>
  <c r="F247" i="17" s="1"/>
  <c r="AB235" i="17"/>
  <c r="AB247" i="17" s="1"/>
  <c r="Z235" i="17"/>
  <c r="Z247" i="17" s="1"/>
  <c r="N244" i="17"/>
  <c r="AB244" i="17"/>
  <c r="F246" i="17"/>
  <c r="F244" i="17" s="1"/>
  <c r="W244" i="17"/>
  <c r="AA244" i="17"/>
  <c r="Z245" i="17"/>
  <c r="Z244" i="17" s="1"/>
  <c r="Q244" i="17"/>
  <c r="U244" i="17"/>
  <c r="Y244" i="17"/>
  <c r="K244" i="17"/>
  <c r="Y133" i="12" l="1"/>
  <c r="Z486" i="12"/>
  <c r="Z494" i="15"/>
  <c r="X494" i="15"/>
  <c r="W494" i="15"/>
  <c r="V494" i="15"/>
  <c r="U494" i="15"/>
  <c r="T494" i="15"/>
  <c r="S494" i="15"/>
  <c r="R494" i="15"/>
  <c r="Q494" i="15"/>
  <c r="P494" i="15"/>
  <c r="O494" i="15"/>
  <c r="N494" i="15"/>
  <c r="M494" i="15"/>
  <c r="L494" i="15"/>
  <c r="K494" i="15"/>
  <c r="J494" i="15"/>
  <c r="I494" i="15"/>
  <c r="H494" i="15"/>
  <c r="G494" i="15"/>
  <c r="F494" i="15"/>
  <c r="E494" i="15"/>
  <c r="AA493" i="15"/>
  <c r="D493" i="15"/>
  <c r="AA492" i="15"/>
  <c r="D492" i="15"/>
  <c r="AA491" i="15"/>
  <c r="D491" i="15"/>
  <c r="AA490" i="15"/>
  <c r="D490" i="15"/>
  <c r="Y489" i="15"/>
  <c r="D489" i="15"/>
  <c r="Y488" i="15"/>
  <c r="D488" i="15"/>
  <c r="Y487" i="15"/>
  <c r="D487" i="15"/>
  <c r="Y486" i="15"/>
  <c r="D486" i="15"/>
  <c r="AA485" i="15"/>
  <c r="D485" i="15"/>
  <c r="AA484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AA450" i="15" s="1"/>
  <c r="D449" i="15"/>
  <c r="D448" i="15"/>
  <c r="D447" i="15"/>
  <c r="Y446" i="15"/>
  <c r="D446" i="15"/>
  <c r="D445" i="15"/>
  <c r="D444" i="15"/>
  <c r="AA443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AA419" i="15" s="1"/>
  <c r="D418" i="15"/>
  <c r="D417" i="15"/>
  <c r="AA416" i="15"/>
  <c r="D416" i="15"/>
  <c r="D415" i="15"/>
  <c r="D414" i="15"/>
  <c r="D413" i="15"/>
  <c r="D412" i="15"/>
  <c r="D411" i="15"/>
  <c r="D410" i="15"/>
  <c r="Y409" i="15"/>
  <c r="D409" i="15"/>
  <c r="D408" i="15"/>
  <c r="D407" i="15"/>
  <c r="AA406" i="15"/>
  <c r="D406" i="15"/>
  <c r="D405" i="15"/>
  <c r="D404" i="15"/>
  <c r="D403" i="15"/>
  <c r="D402" i="15"/>
  <c r="D401" i="15"/>
  <c r="Y400" i="15"/>
  <c r="D400" i="15"/>
  <c r="D399" i="15"/>
  <c r="D398" i="15"/>
  <c r="D397" i="15"/>
  <c r="D396" i="15"/>
  <c r="D395" i="15"/>
  <c r="D394" i="15"/>
  <c r="D393" i="15"/>
  <c r="AA392" i="15"/>
  <c r="D392" i="15"/>
  <c r="AA391" i="15"/>
  <c r="D391" i="15"/>
  <c r="D390" i="15"/>
  <c r="D389" i="15"/>
  <c r="D388" i="15"/>
  <c r="Y387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AA364" i="15"/>
  <c r="D364" i="15"/>
  <c r="AA363" i="15"/>
  <c r="D363" i="15"/>
  <c r="AA362" i="15"/>
  <c r="D362" i="15"/>
  <c r="AA361" i="15"/>
  <c r="D361" i="15"/>
  <c r="AA360" i="15"/>
  <c r="D360" i="15"/>
  <c r="AA359" i="15"/>
  <c r="D359" i="15"/>
  <c r="D358" i="15"/>
  <c r="D357" i="15"/>
  <c r="D356" i="15"/>
  <c r="AA356" i="15" s="1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AA333" i="15"/>
  <c r="D333" i="15"/>
  <c r="AA332" i="15"/>
  <c r="D332" i="15"/>
  <c r="AA331" i="15"/>
  <c r="D331" i="15"/>
  <c r="AA330" i="15"/>
  <c r="D330" i="15"/>
  <c r="AA329" i="15"/>
  <c r="D329" i="15"/>
  <c r="AA328" i="15"/>
  <c r="D328" i="15"/>
  <c r="D327" i="15"/>
  <c r="D326" i="15"/>
  <c r="D325" i="15"/>
  <c r="D324" i="15"/>
  <c r="D323" i="15"/>
  <c r="D322" i="15"/>
  <c r="D321" i="15"/>
  <c r="D320" i="15"/>
  <c r="AA319" i="15"/>
  <c r="D319" i="15"/>
  <c r="D318" i="15"/>
  <c r="D317" i="15"/>
  <c r="Y317" i="15" s="1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Y264" i="15"/>
  <c r="D264" i="15"/>
  <c r="AA263" i="15"/>
  <c r="Y263" i="15"/>
  <c r="D263" i="15"/>
  <c r="AA262" i="15"/>
  <c r="D262" i="15"/>
  <c r="AA261" i="15"/>
  <c r="D261" i="15"/>
  <c r="Z259" i="15"/>
  <c r="X259" i="15"/>
  <c r="W259" i="15"/>
  <c r="V259" i="15"/>
  <c r="U259" i="15"/>
  <c r="T259" i="15"/>
  <c r="S259" i="15"/>
  <c r="R259" i="15"/>
  <c r="Q259" i="15"/>
  <c r="P259" i="15"/>
  <c r="O259" i="15"/>
  <c r="N259" i="15"/>
  <c r="M259" i="15"/>
  <c r="L259" i="15"/>
  <c r="K259" i="15"/>
  <c r="J259" i="15"/>
  <c r="I259" i="15"/>
  <c r="H259" i="15"/>
  <c r="G259" i="15"/>
  <c r="F259" i="15"/>
  <c r="D259" i="15" s="1"/>
  <c r="E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AA225" i="15" s="1"/>
  <c r="D224" i="15"/>
  <c r="D223" i="15"/>
  <c r="Y222" i="15"/>
  <c r="D221" i="15"/>
  <c r="Y220" i="15"/>
  <c r="D219" i="15"/>
  <c r="Y218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AA188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AA166" i="15"/>
  <c r="X166" i="15"/>
  <c r="W166" i="15"/>
  <c r="V166" i="15"/>
  <c r="U166" i="15"/>
  <c r="T166" i="15"/>
  <c r="S166" i="15"/>
  <c r="R166" i="15"/>
  <c r="Q166" i="15"/>
  <c r="P166" i="15"/>
  <c r="O166" i="15"/>
  <c r="N166" i="15"/>
  <c r="M166" i="15"/>
  <c r="L166" i="15"/>
  <c r="K166" i="15"/>
  <c r="J166" i="15"/>
  <c r="I166" i="15"/>
  <c r="H166" i="15"/>
  <c r="G166" i="15"/>
  <c r="F166" i="15"/>
  <c r="E166" i="15"/>
  <c r="D165" i="15"/>
  <c r="Y165" i="15" s="1"/>
  <c r="D164" i="15"/>
  <c r="Y164" i="15" s="1"/>
  <c r="D163" i="15"/>
  <c r="Y163" i="15" s="1"/>
  <c r="D162" i="15"/>
  <c r="Y162" i="15" s="1"/>
  <c r="D161" i="15"/>
  <c r="Y161" i="15" s="1"/>
  <c r="D160" i="15"/>
  <c r="Y160" i="15" s="1"/>
  <c r="D159" i="15"/>
  <c r="Y159" i="15" s="1"/>
  <c r="D158" i="15"/>
  <c r="Y158" i="15" s="1"/>
  <c r="D157" i="15"/>
  <c r="Y157" i="15" s="1"/>
  <c r="D156" i="15"/>
  <c r="Y156" i="15" s="1"/>
  <c r="D155" i="15"/>
  <c r="Y155" i="15" s="1"/>
  <c r="D154" i="15"/>
  <c r="Y154" i="15" s="1"/>
  <c r="D153" i="15"/>
  <c r="Y153" i="15" s="1"/>
  <c r="D152" i="15"/>
  <c r="Y152" i="15" s="1"/>
  <c r="D151" i="15"/>
  <c r="Y151" i="15" s="1"/>
  <c r="D150" i="15"/>
  <c r="Y150" i="15" s="1"/>
  <c r="D149" i="15"/>
  <c r="Y149" i="15" s="1"/>
  <c r="D148" i="15"/>
  <c r="Y148" i="15" s="1"/>
  <c r="D147" i="15"/>
  <c r="Y147" i="15" s="1"/>
  <c r="D146" i="15"/>
  <c r="Y146" i="15" s="1"/>
  <c r="D145" i="15"/>
  <c r="Y145" i="15" s="1"/>
  <c r="D144" i="15"/>
  <c r="Y144" i="15" s="1"/>
  <c r="D143" i="15"/>
  <c r="Y143" i="15" s="1"/>
  <c r="D142" i="15"/>
  <c r="Y142" i="15" s="1"/>
  <c r="D141" i="15"/>
  <c r="Y141" i="15" s="1"/>
  <c r="D140" i="15"/>
  <c r="Y140" i="15" s="1"/>
  <c r="D139" i="15"/>
  <c r="Y139" i="15" s="1"/>
  <c r="D138" i="15"/>
  <c r="Y138" i="15" s="1"/>
  <c r="D137" i="15"/>
  <c r="Y137" i="15" s="1"/>
  <c r="D136" i="15"/>
  <c r="Y136" i="15" s="1"/>
  <c r="D135" i="15"/>
  <c r="Y135" i="15" s="1"/>
  <c r="D134" i="15"/>
  <c r="Y134" i="15" s="1"/>
  <c r="D133" i="15"/>
  <c r="Y133" i="15" s="1"/>
  <c r="D132" i="15"/>
  <c r="Y132" i="15" s="1"/>
  <c r="D131" i="15"/>
  <c r="Y131" i="15" s="1"/>
  <c r="D130" i="15"/>
  <c r="Y130" i="15" s="1"/>
  <c r="D129" i="15"/>
  <c r="Y129" i="15" s="1"/>
  <c r="D128" i="15"/>
  <c r="Y128" i="15" s="1"/>
  <c r="D127" i="15"/>
  <c r="Y127" i="15" s="1"/>
  <c r="D126" i="15"/>
  <c r="Y126" i="15" s="1"/>
  <c r="D125" i="15"/>
  <c r="Y125" i="15" s="1"/>
  <c r="D124" i="15"/>
  <c r="Y124" i="15" s="1"/>
  <c r="D123" i="15"/>
  <c r="Y123" i="15" s="1"/>
  <c r="D122" i="15"/>
  <c r="Y122" i="15" s="1"/>
  <c r="D121" i="15"/>
  <c r="Y121" i="15" s="1"/>
  <c r="D120" i="15"/>
  <c r="Y120" i="15" s="1"/>
  <c r="D119" i="15"/>
  <c r="Y119" i="15" s="1"/>
  <c r="D118" i="15"/>
  <c r="Y118" i="15" s="1"/>
  <c r="D117" i="15"/>
  <c r="Y117" i="15" s="1"/>
  <c r="D116" i="15"/>
  <c r="Y116" i="15" s="1"/>
  <c r="D115" i="15"/>
  <c r="Y115" i="15" s="1"/>
  <c r="D114" i="15"/>
  <c r="Y114" i="15" s="1"/>
  <c r="D113" i="15"/>
  <c r="Y113" i="15" s="1"/>
  <c r="D112" i="15"/>
  <c r="Y112" i="15" s="1"/>
  <c r="D111" i="15"/>
  <c r="Y111" i="15" s="1"/>
  <c r="D110" i="15"/>
  <c r="Y110" i="15" s="1"/>
  <c r="D109" i="15"/>
  <c r="Y109" i="15" s="1"/>
  <c r="D108" i="15"/>
  <c r="Y108" i="15" s="1"/>
  <c r="D107" i="15"/>
  <c r="Y107" i="15" s="1"/>
  <c r="D106" i="15"/>
  <c r="Y106" i="15" s="1"/>
  <c r="D105" i="15"/>
  <c r="Y105" i="15" s="1"/>
  <c r="D104" i="15"/>
  <c r="Y104" i="15" s="1"/>
  <c r="D103" i="15"/>
  <c r="Y103" i="15" s="1"/>
  <c r="D102" i="15"/>
  <c r="Y102" i="15" s="1"/>
  <c r="D101" i="15"/>
  <c r="Y101" i="15" s="1"/>
  <c r="D100" i="15"/>
  <c r="Y100" i="15" s="1"/>
  <c r="D99" i="15"/>
  <c r="Y99" i="15" s="1"/>
  <c r="D98" i="15"/>
  <c r="Y98" i="15" s="1"/>
  <c r="D97" i="15"/>
  <c r="Y97" i="15" s="1"/>
  <c r="D96" i="15"/>
  <c r="Y96" i="15" s="1"/>
  <c r="D95" i="15"/>
  <c r="Y95" i="15" s="1"/>
  <c r="D94" i="15"/>
  <c r="Y94" i="15" s="1"/>
  <c r="D93" i="15"/>
  <c r="Y93" i="15" s="1"/>
  <c r="D92" i="15"/>
  <c r="Y92" i="15" s="1"/>
  <c r="D91" i="15"/>
  <c r="Y91" i="15" s="1"/>
  <c r="D90" i="15"/>
  <c r="Y90" i="15" s="1"/>
  <c r="D89" i="15"/>
  <c r="Y89" i="15" s="1"/>
  <c r="D88" i="15"/>
  <c r="Y88" i="15" s="1"/>
  <c r="D87" i="15"/>
  <c r="Y87" i="15" s="1"/>
  <c r="Y86" i="15"/>
  <c r="D86" i="15"/>
  <c r="D85" i="15"/>
  <c r="Y85" i="15" s="1"/>
  <c r="D84" i="15"/>
  <c r="Y84" i="15" s="1"/>
  <c r="D83" i="15"/>
  <c r="Y83" i="15" s="1"/>
  <c r="D82" i="15"/>
  <c r="Y82" i="15" s="1"/>
  <c r="D81" i="15"/>
  <c r="Y81" i="15" s="1"/>
  <c r="D80" i="15"/>
  <c r="Y80" i="15" s="1"/>
  <c r="D79" i="15"/>
  <c r="Y79" i="15" s="1"/>
  <c r="D78" i="15"/>
  <c r="Y78" i="15" s="1"/>
  <c r="D77" i="15"/>
  <c r="Y77" i="15" s="1"/>
  <c r="D76" i="15"/>
  <c r="Y76" i="15" s="1"/>
  <c r="D75" i="15"/>
  <c r="Y75" i="15" s="1"/>
  <c r="D74" i="15"/>
  <c r="Y74" i="15" s="1"/>
  <c r="D73" i="15"/>
  <c r="Y73" i="15" s="1"/>
  <c r="D72" i="15"/>
  <c r="Y72" i="15" s="1"/>
  <c r="D71" i="15"/>
  <c r="Y71" i="15" s="1"/>
  <c r="D70" i="15"/>
  <c r="Y70" i="15" s="1"/>
  <c r="D69" i="15"/>
  <c r="Y69" i="15" s="1"/>
  <c r="D68" i="15"/>
  <c r="Y68" i="15" s="1"/>
  <c r="D67" i="15"/>
  <c r="Y67" i="15" s="1"/>
  <c r="D66" i="15"/>
  <c r="Y66" i="15" s="1"/>
  <c r="D65" i="15"/>
  <c r="Y65" i="15" s="1"/>
  <c r="D64" i="15"/>
  <c r="Y64" i="15" s="1"/>
  <c r="D63" i="15"/>
  <c r="Y63" i="15" s="1"/>
  <c r="D62" i="15"/>
  <c r="Y62" i="15" s="1"/>
  <c r="D61" i="15"/>
  <c r="Y61" i="15" s="1"/>
  <c r="D60" i="15"/>
  <c r="Y60" i="15" s="1"/>
  <c r="D59" i="15"/>
  <c r="Y59" i="15" s="1"/>
  <c r="D58" i="15"/>
  <c r="Y58" i="15" s="1"/>
  <c r="D57" i="15"/>
  <c r="Y57" i="15" s="1"/>
  <c r="D56" i="15"/>
  <c r="Y56" i="15" s="1"/>
  <c r="D55" i="15"/>
  <c r="Y55" i="15" s="1"/>
  <c r="Y54" i="15"/>
  <c r="D54" i="15"/>
  <c r="D53" i="15"/>
  <c r="Y53" i="15" s="1"/>
  <c r="D52" i="15"/>
  <c r="Y52" i="15" s="1"/>
  <c r="D51" i="15"/>
  <c r="Y51" i="15" s="1"/>
  <c r="D50" i="15"/>
  <c r="Y50" i="15" s="1"/>
  <c r="D49" i="15"/>
  <c r="Y49" i="15" s="1"/>
  <c r="D48" i="15"/>
  <c r="Y48" i="15" s="1"/>
  <c r="D47" i="15"/>
  <c r="Y47" i="15" s="1"/>
  <c r="D46" i="15"/>
  <c r="Y46" i="15" s="1"/>
  <c r="D45" i="15"/>
  <c r="Y45" i="15" s="1"/>
  <c r="D44" i="15"/>
  <c r="Y44" i="15" s="1"/>
  <c r="D43" i="15"/>
  <c r="Y43" i="15" s="1"/>
  <c r="D42" i="15"/>
  <c r="Y42" i="15" s="1"/>
  <c r="D41" i="15"/>
  <c r="Y41" i="15" s="1"/>
  <c r="D40" i="15"/>
  <c r="Y40" i="15" s="1"/>
  <c r="D39" i="15"/>
  <c r="Y39" i="15" s="1"/>
  <c r="D38" i="15"/>
  <c r="Y38" i="15" s="1"/>
  <c r="D37" i="15"/>
  <c r="Y37" i="15" s="1"/>
  <c r="D36" i="15"/>
  <c r="Y36" i="15" s="1"/>
  <c r="D35" i="15"/>
  <c r="Y35" i="15" s="1"/>
  <c r="D34" i="15"/>
  <c r="Y34" i="15" s="1"/>
  <c r="D33" i="15"/>
  <c r="Y33" i="15" s="1"/>
  <c r="D32" i="15"/>
  <c r="Y32" i="15" s="1"/>
  <c r="D31" i="15"/>
  <c r="Y31" i="15" s="1"/>
  <c r="D30" i="15"/>
  <c r="Y30" i="15" s="1"/>
  <c r="D29" i="15"/>
  <c r="Y29" i="15" s="1"/>
  <c r="D28" i="15"/>
  <c r="Y28" i="15" s="1"/>
  <c r="D27" i="15"/>
  <c r="Y27" i="15" s="1"/>
  <c r="D26" i="15"/>
  <c r="Y26" i="15" s="1"/>
  <c r="D25" i="15"/>
  <c r="Y25" i="15" s="1"/>
  <c r="D24" i="15"/>
  <c r="Y24" i="15" s="1"/>
  <c r="D23" i="15"/>
  <c r="Y23" i="15" s="1"/>
  <c r="Y22" i="15"/>
  <c r="D22" i="15"/>
  <c r="D21" i="15"/>
  <c r="Y21" i="15" s="1"/>
  <c r="D20" i="15"/>
  <c r="Y20" i="15" s="1"/>
  <c r="D19" i="15"/>
  <c r="Y19" i="15" s="1"/>
  <c r="Y259" i="15" l="1"/>
  <c r="D494" i="15"/>
  <c r="D166" i="15"/>
  <c r="Y166" i="15" s="1"/>
  <c r="AA494" i="15"/>
  <c r="Y494" i="15"/>
  <c r="AA259" i="15"/>
  <c r="AA475" i="12"/>
  <c r="Y222" i="12"/>
  <c r="Y220" i="12" l="1"/>
  <c r="Y218" i="12"/>
  <c r="AA425" i="12" l="1"/>
  <c r="AA466" i="12"/>
  <c r="AA467" i="12"/>
  <c r="Y468" i="12"/>
  <c r="Y469" i="12"/>
  <c r="Y470" i="12"/>
  <c r="Y471" i="12"/>
  <c r="AA472" i="12"/>
  <c r="AA473" i="12"/>
  <c r="AA474" i="12"/>
  <c r="AA261" i="12" l="1"/>
  <c r="AA262" i="12"/>
  <c r="AA263" i="12"/>
  <c r="Y263" i="12"/>
  <c r="AA324" i="12"/>
  <c r="AA325" i="12"/>
  <c r="AA326" i="12"/>
  <c r="AA327" i="12"/>
  <c r="AA328" i="12"/>
  <c r="AA329" i="12"/>
  <c r="AA355" i="12"/>
  <c r="AA356" i="12"/>
  <c r="AA357" i="12"/>
  <c r="AA358" i="12"/>
  <c r="AA359" i="12"/>
  <c r="AA360" i="12"/>
  <c r="AA374" i="12"/>
  <c r="AA375" i="12"/>
  <c r="AA389" i="12"/>
  <c r="AA399" i="12"/>
  <c r="AA188" i="12" l="1"/>
  <c r="AA317" i="12"/>
  <c r="Y392" i="12"/>
  <c r="Y370" i="12"/>
  <c r="Y383" i="12"/>
  <c r="Y428" i="12"/>
  <c r="Z476" i="12"/>
  <c r="Z488" i="12" s="1"/>
  <c r="X476" i="12"/>
  <c r="X488" i="12" s="1"/>
  <c r="Z259" i="12"/>
  <c r="Z487" i="12" s="1"/>
  <c r="Y259" i="12"/>
  <c r="Y487" i="12" s="1"/>
  <c r="X259" i="12"/>
  <c r="X487" i="12" s="1"/>
  <c r="F167" i="12"/>
  <c r="F259" i="12"/>
  <c r="F476" i="12"/>
  <c r="Z485" i="12" l="1"/>
  <c r="W476" i="12"/>
  <c r="W488" i="12" s="1"/>
  <c r="V476" i="12"/>
  <c r="V488" i="12" s="1"/>
  <c r="U476" i="12"/>
  <c r="U488" i="12" s="1"/>
  <c r="T476" i="12"/>
  <c r="T488" i="12" s="1"/>
  <c r="S476" i="12"/>
  <c r="S488" i="12" s="1"/>
  <c r="R476" i="12"/>
  <c r="R488" i="12" s="1"/>
  <c r="Q476" i="12"/>
  <c r="Q488" i="12" s="1"/>
  <c r="P476" i="12"/>
  <c r="P488" i="12" s="1"/>
  <c r="O476" i="12"/>
  <c r="N476" i="12"/>
  <c r="M476" i="12"/>
  <c r="M488" i="12" s="1"/>
  <c r="L476" i="12"/>
  <c r="K476" i="12"/>
  <c r="J476" i="12"/>
  <c r="J488" i="12" s="1"/>
  <c r="I476" i="12"/>
  <c r="I488" i="12" s="1"/>
  <c r="H476" i="12"/>
  <c r="H488" i="12" s="1"/>
  <c r="G476" i="12"/>
  <c r="G488" i="12" s="1"/>
  <c r="E476" i="12"/>
  <c r="E488" i="12" s="1"/>
  <c r="W167" i="12"/>
  <c r="W486" i="12" s="1"/>
  <c r="X167" i="12"/>
  <c r="X486" i="12" s="1"/>
  <c r="X485" i="12" s="1"/>
  <c r="V167" i="12"/>
  <c r="V486" i="12" s="1"/>
  <c r="U167" i="12"/>
  <c r="U486" i="12" s="1"/>
  <c r="T167" i="12"/>
  <c r="T486" i="12" s="1"/>
  <c r="S167" i="12"/>
  <c r="S486" i="12" s="1"/>
  <c r="R167" i="12"/>
  <c r="R486" i="12" s="1"/>
  <c r="Q167" i="12"/>
  <c r="Q486" i="12" s="1"/>
  <c r="P167" i="12"/>
  <c r="P486" i="12" s="1"/>
  <c r="N167" i="12"/>
  <c r="O167" i="12"/>
  <c r="M167" i="12"/>
  <c r="M486" i="12" s="1"/>
  <c r="K167" i="12"/>
  <c r="L167" i="12"/>
  <c r="J167" i="12"/>
  <c r="J486" i="12" s="1"/>
  <c r="I167" i="12"/>
  <c r="I486" i="12" s="1"/>
  <c r="H167" i="12"/>
  <c r="H486" i="12" s="1"/>
  <c r="G167" i="12"/>
  <c r="G486" i="12" s="1"/>
  <c r="V259" i="12"/>
  <c r="V487" i="12" s="1"/>
  <c r="W259" i="12"/>
  <c r="W487" i="12" s="1"/>
  <c r="U259" i="12"/>
  <c r="U487" i="12" s="1"/>
  <c r="T259" i="12"/>
  <c r="T487" i="12" s="1"/>
  <c r="S259" i="12"/>
  <c r="S487" i="12" s="1"/>
  <c r="R259" i="12"/>
  <c r="R487" i="12" s="1"/>
  <c r="Q259" i="12"/>
  <c r="Q487" i="12" s="1"/>
  <c r="O259" i="12"/>
  <c r="P259" i="12"/>
  <c r="P487" i="12" s="1"/>
  <c r="N259" i="12"/>
  <c r="M259" i="12"/>
  <c r="M487" i="12" s="1"/>
  <c r="L259" i="12"/>
  <c r="K259" i="12"/>
  <c r="J259" i="12"/>
  <c r="J487" i="12" s="1"/>
  <c r="I259" i="12"/>
  <c r="I487" i="12" s="1"/>
  <c r="H259" i="12"/>
  <c r="H487" i="12" s="1"/>
  <c r="G259" i="12"/>
  <c r="G487" i="12" s="1"/>
  <c r="Y264" i="12"/>
  <c r="Y315" i="12"/>
  <c r="AA352" i="12"/>
  <c r="AA402" i="12"/>
  <c r="AA432" i="12"/>
  <c r="AA225" i="12"/>
  <c r="AA259" i="12" s="1"/>
  <c r="AA487" i="12" s="1"/>
  <c r="D169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4" i="12"/>
  <c r="Y65" i="12"/>
  <c r="Y66" i="12"/>
  <c r="Y67" i="12"/>
  <c r="Y68" i="12"/>
  <c r="Y69" i="12"/>
  <c r="Y70" i="12"/>
  <c r="Y71" i="12"/>
  <c r="Y72" i="12"/>
  <c r="Y73" i="12"/>
  <c r="Y74" i="12"/>
  <c r="Y75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Y94" i="12"/>
  <c r="Y95" i="12"/>
  <c r="Y96" i="12"/>
  <c r="Y97" i="12"/>
  <c r="Y98" i="12"/>
  <c r="Y99" i="12"/>
  <c r="Y100" i="12"/>
  <c r="Y101" i="12"/>
  <c r="Y102" i="12"/>
  <c r="Y103" i="12"/>
  <c r="Y104" i="12"/>
  <c r="Y105" i="12"/>
  <c r="Y106" i="12"/>
  <c r="Y107" i="12"/>
  <c r="Y108" i="12"/>
  <c r="Y109" i="12"/>
  <c r="Y110" i="12"/>
  <c r="Y111" i="12"/>
  <c r="Y112" i="12"/>
  <c r="Y113" i="12"/>
  <c r="Y114" i="12"/>
  <c r="Y115" i="12"/>
  <c r="Y116" i="12"/>
  <c r="Y117" i="12"/>
  <c r="Y118" i="12"/>
  <c r="Y119" i="12"/>
  <c r="Y120" i="12"/>
  <c r="Y121" i="12"/>
  <c r="Y122" i="12"/>
  <c r="Y123" i="12"/>
  <c r="Y124" i="12"/>
  <c r="Y125" i="12"/>
  <c r="Y126" i="12"/>
  <c r="Y127" i="12"/>
  <c r="Y128" i="12"/>
  <c r="Y129" i="12"/>
  <c r="Y130" i="12"/>
  <c r="Y131" i="12"/>
  <c r="Y132" i="12"/>
  <c r="Y134" i="12"/>
  <c r="Y135" i="12"/>
  <c r="Y136" i="12"/>
  <c r="Y137" i="12"/>
  <c r="Y138" i="12"/>
  <c r="Y139" i="12"/>
  <c r="Y140" i="12"/>
  <c r="Y141" i="12"/>
  <c r="Y142" i="12"/>
  <c r="Y143" i="12"/>
  <c r="Y144" i="12"/>
  <c r="Y145" i="12"/>
  <c r="Y146" i="12"/>
  <c r="Y147" i="12"/>
  <c r="Y148" i="12"/>
  <c r="Y149" i="12"/>
  <c r="Y150" i="12"/>
  <c r="Y151" i="12"/>
  <c r="Y152" i="12"/>
  <c r="Y153" i="12"/>
  <c r="Y154" i="12"/>
  <c r="Y155" i="12"/>
  <c r="Y156" i="12"/>
  <c r="Y157" i="12"/>
  <c r="Y158" i="12"/>
  <c r="Y159" i="12"/>
  <c r="Y160" i="12"/>
  <c r="Y161" i="12"/>
  <c r="Y162" i="12"/>
  <c r="Y163" i="12"/>
  <c r="Y164" i="12"/>
  <c r="Y165" i="12"/>
  <c r="Y166" i="12"/>
  <c r="Y24" i="12"/>
  <c r="Y25" i="12"/>
  <c r="Y26" i="12"/>
  <c r="Y27" i="12"/>
  <c r="Y28" i="12"/>
  <c r="Y29" i="12"/>
  <c r="Y30" i="12"/>
  <c r="Y31" i="12"/>
  <c r="Y21" i="12"/>
  <c r="Y22" i="12"/>
  <c r="Y23" i="12"/>
  <c r="D19" i="12"/>
  <c r="E167" i="12"/>
  <c r="E486" i="12" s="1"/>
  <c r="G485" i="12" l="1"/>
  <c r="S485" i="12"/>
  <c r="AA476" i="12"/>
  <c r="AA488" i="12" s="1"/>
  <c r="W485" i="12"/>
  <c r="P485" i="12"/>
  <c r="I485" i="12"/>
  <c r="M485" i="12"/>
  <c r="Q485" i="12"/>
  <c r="U485" i="12"/>
  <c r="H485" i="12"/>
  <c r="T485" i="12"/>
  <c r="J485" i="12"/>
  <c r="R485" i="12"/>
  <c r="V485" i="12"/>
  <c r="Y476" i="12"/>
  <c r="Y488" i="12" s="1"/>
  <c r="D488" i="12"/>
  <c r="E259" i="12"/>
  <c r="E487" i="12" l="1"/>
  <c r="E485" i="12" s="1"/>
  <c r="D259" i="12"/>
  <c r="D487" i="12" s="1"/>
  <c r="D167" i="12" l="1"/>
  <c r="D486" i="12" s="1"/>
  <c r="D485" i="12" s="1"/>
  <c r="Y20" i="12"/>
  <c r="Y19" i="12"/>
  <c r="AA167" i="12"/>
  <c r="AA486" i="12" s="1"/>
  <c r="AA485" i="12" s="1"/>
  <c r="Y167" i="12" l="1"/>
  <c r="Y486" i="12" s="1"/>
  <c r="Y48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timofeevaos</author>
    <author>Якубицкая Наталья Николаевна</author>
    <author>Автор</author>
    <author>tc={23B67C1A-8E9D-4C9F-BDA5-4CF6ABE039FB}</author>
    <author>Стеценко Татьяна Николаевна</author>
    <author>Стеценко Татьяна Николавена</author>
  </authors>
  <commentList>
    <comment ref="U12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imes New Roman"/>
            <family val="1"/>
            <charset val="204"/>
          </rPr>
          <t>убрать, т.к. он есть в 2021 году</t>
        </r>
      </text>
    </comment>
    <comment ref="B133" authorId="1" shapeId="0" xr:uid="{A91698F0-3EDE-44DF-AE16-F3C7BCDB6406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ДОБАВЛЕН</t>
        </r>
      </text>
    </comment>
    <comment ref="U139" authorId="2" shapeId="0" xr:uid="{00000000-0006-0000-0000-000002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U161" authorId="2" shapeId="0" xr:uid="{00000000-0006-0000-0000-000003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Y167" authorId="1" shapeId="0" xr:uid="{D5E13875-9C42-4F53-A06D-6465F7A09E82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в сводном 307 978 616
83 (4 063 358,47 -Ленина.80. у на сего нет</t>
        </r>
      </text>
    </comment>
    <comment ref="U218" authorId="1" shapeId="0" xr:uid="{45685889-D17E-45BA-BEB8-E183CA7AC17A}">
      <text>
        <r>
          <rPr>
            <b/>
            <sz val="15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5"/>
            <color indexed="81"/>
            <rFont val="Times New Roman"/>
            <family val="1"/>
            <charset val="204"/>
          </rPr>
          <t xml:space="preserve">
621 743,36 -ПО АКТУ ПРИЕМКИ АГМ, 
787 017,14 -ПО СВОДНОМУ</t>
        </r>
      </text>
    </comment>
    <comment ref="AB218" authorId="1" shapeId="0" xr:uid="{90EEED5F-2CCD-40B2-AFFB-6843C7B19C9A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приемки РПД в 2021, был исключен из 2020 -отчет ФКРМО</t>
        </r>
      </text>
    </comment>
    <comment ref="U220" authorId="1" shapeId="0" xr:uid="{491DB68D-8B53-4E8E-B747-8390239D8C4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220" authorId="1" shapeId="0" xr:uid="{58E2CE99-4BF4-4E30-A5D4-27AED56B7A2D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 </t>
        </r>
        <r>
          <rPr>
            <sz val="16"/>
            <color indexed="81"/>
            <rFont val="Tahoma"/>
            <family val="2"/>
            <charset val="204"/>
          </rPr>
          <t>акт приемки РПД В 21г, был исключен из 20-отчет ФКРМО</t>
        </r>
      </text>
    </comment>
    <comment ref="U222" authorId="1" shapeId="0" xr:uid="{7AC68B5C-F301-4123-AB45-AAACECD3FFBE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1 839 652,19 -ПО АКТУ ПРИЕМКИ И ПО СВОДНОМУ </t>
        </r>
      </text>
    </comment>
    <comment ref="AB222" authorId="1" shapeId="0" xr:uid="{D6199ED1-6A56-4E32-BE1D-768F79226467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приемки РПД В 21г, был исключен из 20-отчет ФКРМО</t>
        </r>
      </text>
    </comment>
    <comment ref="U229" authorId="1" shapeId="0" xr:uid="{00000000-0006-0000-0000-000004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 РПД,СМР,СК перенесен в 2022 ред.44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63" authorId="1" shapeId="0" xr:uid="{00000000-0006-0000-0000-00000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221 729,14-ЛО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B264" authorId="0" shapeId="0" xr:uid="{00000000-0006-0000-0000-000006000000}">
      <text>
        <r>
          <rPr>
            <b/>
            <sz val="14"/>
            <color indexed="81"/>
            <rFont val="Times New Roman"/>
            <family val="1"/>
            <charset val="204"/>
          </rPr>
          <t>timofeevaos:</t>
        </r>
        <r>
          <rPr>
            <b/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Q264" authorId="0" shapeId="0" xr:uid="{00000000-0006-0000-0000-000007000000}">
      <text>
        <r>
          <rPr>
            <b/>
            <sz val="16"/>
            <color indexed="81"/>
            <rFont val="Tahoma"/>
            <family val="2"/>
            <charset val="204"/>
          </rPr>
          <t>timofeevaos:</t>
        </r>
        <r>
          <rPr>
            <sz val="16"/>
            <color indexed="81"/>
            <rFont val="Tahoma"/>
            <family val="2"/>
            <charset val="204"/>
          </rPr>
          <t xml:space="preserve">
изменила стоимость согласно договора</t>
        </r>
      </text>
    </comment>
    <comment ref="U26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изменила стоимость согласно договора</t>
        </r>
      </text>
    </comment>
    <comment ref="U289" authorId="1" shapeId="0" xr:uid="{00000000-0006-0000-0000-00000A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ОБЩАЯ СТОИМОСТЬ БЕЗ РАЗБИВКИ РЕД.44 ПО ИНФ-ИИ тИМОФЕЕВОЙ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V289" authorId="1" shapeId="0" xr:uid="{00000000-0006-0000-0000-00000B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К74568,27+Ф55899,61+РФ12044,1</t>
        </r>
      </text>
    </comment>
    <comment ref="U298" authorId="1" shapeId="0" xr:uid="{00000000-0006-0000-0000-00000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E323" authorId="1" shapeId="0" xr:uid="{00000000-0006-0000-0000-00000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H323" authorId="1" shapeId="0" xr:uid="{00000000-0006-0000-0000-00000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U323" authorId="3" shapeId="0" xr:uid="{00000000-0006-0000-0000-00000F000000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N352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Акта и решения комиссии</t>
        </r>
      </text>
    </comment>
    <comment ref="U352" authorId="1" shapeId="0" xr:uid="{DE8DF3AD-B543-4577-9850-707AFB478E4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486 639,82 -по сводному
457441,43 -по акту рпд</t>
        </r>
      </text>
    </comment>
    <comment ref="J354" authorId="4" shapeId="0" xr:uid="{00000000-0006-0000-0000-000011000000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AC355" authorId="1" shapeId="0" xr:uid="{FDCAB217-5F94-4801-A02F-5C694FC9565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ВЫПОЛНЕНЫ СМР В 22 -ОТЧЕТ ФКР</t>
        </r>
      </text>
    </comment>
    <comment ref="Q36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U381" authorId="1" shapeId="0" xr:uid="{00000000-0006-0000-0000-00001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V381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
5971,3-ВДП</t>
        </r>
      </text>
    </comment>
    <comment ref="D382" authorId="1" shapeId="0" xr:uid="{00000000-0006-0000-0000-000017000000}">
      <text>
        <r>
          <rPr>
            <b/>
            <sz val="1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483140,72-ВДП</t>
        </r>
      </text>
    </comment>
    <comment ref="U382" authorId="1" shapeId="0" xr:uid="{00000000-0006-0000-0000-00001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192 938,83-КРЫША
75186,00-ВДП</t>
        </r>
      </text>
    </comment>
    <comment ref="V382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6028,89-ВДП</t>
        </r>
      </text>
    </comment>
    <comment ref="U386" authorId="1" shapeId="0" xr:uid="{00000000-0006-0000-0000-00001A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V388" authorId="1" shapeId="0" xr:uid="{00000000-0006-0000-0000-00001B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258157,52-К
47307,71-ХВС
47722,4-В</t>
        </r>
      </text>
    </comment>
    <comment ref="D405" authorId="1" shapeId="0" xr:uid="{00000000-0006-0000-0000-00001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17591269,0-К</t>
        </r>
      </text>
    </comment>
    <comment ref="U405" authorId="1" shapeId="0" xr:uid="{00000000-0006-0000-0000-00001D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828 333,09 -РПД КРЫША.
ОБЩУЮ ЦИФРУ РПД НЕ МЕНЯЛА.
ОСТАТОК 540 916,31-ФАСАД</t>
        </r>
      </text>
    </comment>
    <comment ref="V405" authorId="1" shapeId="0" xr:uid="{00000000-0006-0000-0000-00001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196274,00 ск крыша</t>
        </r>
      </text>
    </comment>
    <comment ref="Y405" authorId="1" shapeId="0" xr:uid="{00000000-0006-0000-0000-00001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крыша </t>
        </r>
      </text>
    </comment>
    <comment ref="U406" authorId="1" shapeId="0" xr:uid="{00000000-0006-0000-0000-000020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410" authorId="1" shapeId="0" xr:uid="{00000000-0006-0000-0000-000021000000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411" authorId="5" shapeId="0" xr:uid="{00000000-0006-0000-0000-000022000000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V412" authorId="1" shapeId="0" xr:uid="{00000000-0006-0000-00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98229,9-К
123944,16-Ф</t>
        </r>
      </text>
    </comment>
    <comment ref="U422" authorId="1" shapeId="0" xr:uid="{00000000-0006-0000-0000-00002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23" authorId="1" shapeId="0" xr:uid="{00000000-0006-0000-0000-00002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24" authorId="1" shapeId="0" xr:uid="{00000000-0006-0000-0000-000026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 ИСКЛЮЧЕНЫ 44 РЕД.
248 000,00 -итп</t>
        </r>
      </text>
    </comment>
    <comment ref="U425" authorId="1" shapeId="0" xr:uid="{00000000-0006-0000-0000-000027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166 296,85-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26" authorId="1" shapeId="0" xr:uid="{00000000-0006-0000-0000-00002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 ИСКЛЮЧЕНЫ 44 РЕД.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U427" authorId="1" shapeId="0" xr:uid="{00000000-0006-0000-0000-00002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 ИСКЛЮЧЕНЫ 44 РЕД.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32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Актв недопуска в 2024 год</t>
        </r>
      </text>
    </comment>
    <comment ref="R432" authorId="0" shapeId="0" xr:uid="{00000000-0006-0000-0000-00002B000000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перносим в в кПРП 2023-2025 на основании акта недопуска в 2024 год</t>
        </r>
      </text>
    </comment>
    <comment ref="U432" authorId="0" shapeId="0" xr:uid="{00000000-0006-0000-0000-00002C000000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оставляем в КПРП 2020-2022</t>
        </r>
      </text>
    </comment>
    <comment ref="U438" authorId="1" shapeId="0" xr:uid="{00000000-0006-0000-0000-00002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V438" authorId="1" shapeId="0" xr:uid="{00000000-0006-0000-0000-00002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123818,13-К</t>
        </r>
      </text>
    </comment>
    <comment ref="AA438" authorId="1" shapeId="0" xr:uid="{00000000-0006-0000-0000-00002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6280782,77-Ф
8378360,12-К</t>
        </r>
      </text>
    </comment>
    <comment ref="U439" authorId="1" shapeId="0" xr:uid="{00000000-0006-0000-0000-000030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U442" authorId="1" shapeId="0" xr:uid="{00000000-0006-0000-0000-000031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U443" authorId="1" shapeId="0" xr:uid="{00000000-0006-0000-0000-000032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U444" authorId="1" shapeId="0" xr:uid="{00000000-0006-0000-0000-000033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U447" authorId="1" shapeId="0" xr:uid="{00000000-0006-0000-0000-000034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U451" authorId="1" shapeId="0" xr:uid="{00000000-0006-0000-0000-000035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52" authorId="1" shapeId="0" xr:uid="{00000000-0006-0000-0000-000036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53" authorId="1" shapeId="0" xr:uid="{00000000-0006-0000-0000-000037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466" authorId="1" shapeId="0" xr:uid="{00000000-0006-0000-0000-000038000000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U467" authorId="1" shapeId="0" xr:uid="{00000000-0006-0000-0000-00003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V467" authorId="1" shapeId="0" xr:uid="{00000000-0006-0000-0000-00003A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  <comment ref="AA476" authorId="1" shapeId="0" xr:uid="{1A5E64F8-64CA-42BA-8560-CF263497A205}">
      <text>
        <r>
          <rPr>
            <b/>
            <sz val="16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6"/>
            <color indexed="81"/>
            <rFont val="Times New Roman"/>
            <family val="1"/>
            <charset val="204"/>
          </rPr>
          <t xml:space="preserve">
В сводном стоимость ЛО не в сооотв-ии с ДОГОВОРОМ ЛО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timofeevaos</author>
    <author>Автор</author>
    <author>Якубицкая Наталья Николаевна</author>
    <author>tc={23B67C1A-8E9D-4CA0-BDA5-4CF6ABE039FB}</author>
    <author>Стеценко Татьяна Николаевна</author>
    <author>Стеценко Татьяна Николавена</author>
  </authors>
  <commentList>
    <comment ref="U126" authorId="0" shapeId="0" xr:uid="{A97EF5BC-B694-457E-AC3A-9B33AB504B47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imes New Roman"/>
            <family val="1"/>
            <charset val="204"/>
          </rPr>
          <t>убрать, т.к. он есть в 2021 году</t>
        </r>
      </text>
    </comment>
    <comment ref="U138" authorId="1" shapeId="0" xr:uid="{2F850B8E-31FE-4777-8009-FA697110771E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U160" authorId="1" shapeId="0" xr:uid="{40656E37-C568-4D45-B6D9-17FC15460697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Y166" authorId="2" shapeId="0" xr:uid="{9E5F3552-36D9-4B04-9E1C-391E47FFF0A7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в сводном 307 978 616
83 (4 063 358,47 -Ленина.80. у на сего нет</t>
        </r>
      </text>
    </comment>
    <comment ref="U218" authorId="2" shapeId="0" xr:uid="{1C6F3807-1E68-43C9-8CFB-C955DC52764A}">
      <text>
        <r>
          <rPr>
            <b/>
            <sz val="15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5"/>
            <color indexed="81"/>
            <rFont val="Times New Roman"/>
            <family val="1"/>
            <charset val="204"/>
          </rPr>
          <t xml:space="preserve">
621 743,36 -ПО АКТУ ПРИЕМКИ АГМ, 
787 017,14 -ПО СВОДНОМУ</t>
        </r>
      </text>
    </comment>
    <comment ref="U220" authorId="2" shapeId="0" xr:uid="{89C1B6E2-66E6-4E71-8DA6-D2C73736A1A8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22" authorId="2" shapeId="0" xr:uid="{DDEF3E81-5B6D-422D-A13D-15DBCC1107BE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1 839 652,19 -ПО АКТУ ПРИЕМКИ И ПО СВОДНОМУ </t>
        </r>
      </text>
    </comment>
    <comment ref="U229" authorId="2" shapeId="0" xr:uid="{7983206C-D717-428B-8F8C-13AD73E971B2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 РПД,СМР,СК перенесен в 2022 ред.44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63" authorId="2" shapeId="0" xr:uid="{CB2B9217-2765-4C5E-89EB-D89DB5F72CE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221 729,14-ЛО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B264" authorId="0" shapeId="0" xr:uid="{3A1512A8-0F55-4EC0-95B0-4583B123860B}">
      <text>
        <r>
          <rPr>
            <b/>
            <sz val="14"/>
            <color indexed="81"/>
            <rFont val="Times New Roman"/>
            <family val="1"/>
            <charset val="204"/>
          </rPr>
          <t>timofeevaos:</t>
        </r>
        <r>
          <rPr>
            <b/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Q264" authorId="0" shapeId="0" xr:uid="{D28EC581-0F3D-4751-A056-A53E93521A77}">
      <text>
        <r>
          <rPr>
            <b/>
            <sz val="16"/>
            <color indexed="81"/>
            <rFont val="Tahoma"/>
            <family val="2"/>
            <charset val="204"/>
          </rPr>
          <t>timofeevaos:</t>
        </r>
        <r>
          <rPr>
            <sz val="16"/>
            <color indexed="81"/>
            <rFont val="Tahoma"/>
            <family val="2"/>
            <charset val="204"/>
          </rPr>
          <t xml:space="preserve">
изменила стоимость согласно договора</t>
        </r>
      </text>
    </comment>
    <comment ref="U264" authorId="0" shapeId="0" xr:uid="{DDC45971-83FA-4903-A2F1-0B046D90AE89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изменила стоимость согласно договора</t>
        </r>
      </text>
    </comment>
    <comment ref="U291" authorId="2" shapeId="0" xr:uid="{714AB986-37D6-49F2-9AFD-A69D8911F454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ОБЩАЯ СТОИМОСТЬ БЕЗ РАЗБИВКИ РЕД.44 ПО ИНФ-ИИ тИМОФЕЕВОЙ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V291" authorId="2" shapeId="0" xr:uid="{C5F4E9DE-456F-45A3-B2E6-4B2881173B6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К74568,27+Ф55899,61+РФ12044,1</t>
        </r>
      </text>
    </comment>
    <comment ref="U300" authorId="2" shapeId="0" xr:uid="{722DED47-A21D-4A9C-A0BB-B2CC70EB43BA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E327" authorId="2" shapeId="0" xr:uid="{59ACF95F-F5CF-4E7A-896E-02E1770D61EC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H327" authorId="2" shapeId="0" xr:uid="{62CCB649-837F-4AB8-AD1D-531C727FCF2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U327" authorId="3" shapeId="0" xr:uid="{A2472578-005D-4875-9B0F-7FD2CB8C2A18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N356" authorId="0" shapeId="0" xr:uid="{FACA324E-8A69-466C-BE40-0AA67559DD85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Акта и решения комиссии</t>
        </r>
      </text>
    </comment>
    <comment ref="U356" authorId="2" shapeId="0" xr:uid="{6362C464-2F09-497C-8863-2EF8FC26892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486 639,82 -по сводному
457441,43 -по акту рпд</t>
        </r>
      </text>
    </comment>
    <comment ref="J358" authorId="4" shapeId="0" xr:uid="{15237F5B-7BCD-404D-931D-0FDCF54C62B4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Q370" authorId="0" shapeId="0" xr:uid="{E4AB92F6-FC13-41F3-9F2E-0F26011BD99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U371" authorId="2" shapeId="0" xr:uid="{16DCBCDB-01A1-45ED-9085-71617180F2B6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2 485 036,20 КРЫША ПО АКТУ ПРИЕМКИ АГМ</t>
        </r>
      </text>
    </comment>
    <comment ref="U380" authorId="2" shapeId="0" xr:uid="{08462921-C96B-42CD-9846-5456B6AD58C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1 986 559,81 - КРЫША В СВОДНОМ.
АКТА ПРИЕМКИ АГМ ЕЩЕ НЕТ</t>
        </r>
      </text>
    </comment>
    <comment ref="Q381" authorId="2" shapeId="0" xr:uid="{0762E6C2-A51F-4204-9DEA-283664B3A6EE}">
      <text>
        <r>
          <rPr>
            <b/>
            <sz val="18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8"/>
            <color indexed="81"/>
            <rFont val="Tahoma"/>
            <family val="2"/>
            <charset val="204"/>
          </rPr>
          <t>56 786 087,81-взята из сводного для прив в соотв-ие, основание письмо Минстроя от 22.03.2023.</t>
        </r>
        <r>
          <rPr>
            <b/>
            <sz val="18"/>
            <color indexed="81"/>
            <rFont val="Tahoma"/>
            <family val="2"/>
            <charset val="204"/>
          </rPr>
          <t xml:space="preserve">
ИТОГО: 60 705 605,19
 59 690 860,56 -смр
895 362,91-СК
119 381, 72 - АВТОРСКИЙ НАДЗОР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381" authorId="2" shapeId="0" xr:uid="{6A5547CC-FA62-4EDB-ADE7-ECA21CEB8F74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изменнился источник фин-ия РПД с обл б на ср-ва собственн 14.12.2022           
3 281 389,86 -РПД                           </t>
        </r>
      </text>
    </comment>
    <comment ref="U398" authorId="2" shapeId="0" xr:uid="{B4C6AF4A-DB03-4F13-BD68-8ECC74FF7E52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V398" authorId="2" shapeId="0" xr:uid="{90974E33-5CE1-4177-A685-4CAEFBEA1B98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
5971,3-ВДП</t>
        </r>
      </text>
    </comment>
    <comment ref="D399" authorId="2" shapeId="0" xr:uid="{E7D6E665-84AD-4E1E-AC50-2E29749830C4}">
      <text>
        <r>
          <rPr>
            <b/>
            <sz val="1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483140,72-ВДП</t>
        </r>
      </text>
    </comment>
    <comment ref="U399" authorId="2" shapeId="0" xr:uid="{FE413D01-F0B8-4A46-96D8-F865D5C4953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192 938,83-КРЫША
75186,00-ВДП</t>
        </r>
      </text>
    </comment>
    <comment ref="V399" authorId="2" shapeId="0" xr:uid="{66027A4E-FC68-44AE-B0C5-F8DF1147A8BA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6028,89-ВДП</t>
        </r>
      </text>
    </comment>
    <comment ref="U403" authorId="2" shapeId="0" xr:uid="{AC778C9D-FD27-4F2D-994A-1892A9A38769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V405" authorId="2" shapeId="0" xr:uid="{EAA70DD7-D970-4034-B568-97D94713E01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258157,52-К
47307,71-ХВС
47722,4-В</t>
        </r>
      </text>
    </comment>
    <comment ref="D423" authorId="2" shapeId="0" xr:uid="{884CF043-D6EE-4493-AA98-63A96138392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17591269,0-К</t>
        </r>
      </text>
    </comment>
    <comment ref="U423" authorId="2" shapeId="0" xr:uid="{0B521460-C6AB-43FB-BAAD-44DA1B924BA6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828 333,09 -РПД КРЫША.
ОБЩУЮ ЦИФРУ РПД НЕ МЕНЯЛА.
ОСТАТОК 540 916,31-ФАСАД</t>
        </r>
      </text>
    </comment>
    <comment ref="V423" authorId="2" shapeId="0" xr:uid="{8C3D04C8-709A-4BC2-8811-73A8C655ED5B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196274,00 ск крыша</t>
        </r>
      </text>
    </comment>
    <comment ref="Y423" authorId="2" shapeId="0" xr:uid="{B5679098-79CB-4D19-8F22-6859BB7C751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крыша </t>
        </r>
      </text>
    </comment>
    <comment ref="U424" authorId="2" shapeId="0" xr:uid="{BB1FE6E9-D642-4D9F-A62D-7E2436DD87D4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428" authorId="2" shapeId="0" xr:uid="{DDBB81AB-C8B2-4D99-B8C4-F2387AC71E0D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429" authorId="5" shapeId="0" xr:uid="{C5AC39B3-9B19-4787-A9D4-1B80BBBCD87B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V430" authorId="2" shapeId="0" xr:uid="{A21A2308-4FF4-4B5E-B4A5-BE166EE4776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98229,9-К
123944,16-Ф</t>
        </r>
      </text>
    </comment>
    <comment ref="U440" authorId="2" shapeId="0" xr:uid="{E6EA91D8-366C-436E-BDCF-4604C86B717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41" authorId="2" shapeId="0" xr:uid="{CFCFD077-71CF-4B4F-A90C-69539680CA6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42" authorId="2" shapeId="0" xr:uid="{E5CCE2EF-BC0A-49C9-A990-0BD08B04BE6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 ИСКЛЮЧЕНЫ 44 РЕД.
248 000,00 -итп</t>
        </r>
      </text>
    </comment>
    <comment ref="U443" authorId="2" shapeId="0" xr:uid="{D5BCCFD6-CA40-4419-87C6-629F62602DD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166 296,85-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44" authorId="2" shapeId="0" xr:uid="{9EEA07DD-F3DF-4C1F-9EB2-013CBB023FD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 ИСКЛЮЧЕНЫ 44 РЕД.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U445" authorId="2" shapeId="0" xr:uid="{F3F56888-2C47-49EE-A940-6DD783D20CF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 ИСКЛЮЧЕНЫ 44 РЕД.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50" authorId="0" shapeId="0" xr:uid="{604DA4A0-8009-4D6B-8DEF-A2E570898899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Актв недопуска в 2024 год</t>
        </r>
      </text>
    </comment>
    <comment ref="R450" authorId="0" shapeId="0" xr:uid="{39152498-DE09-49DF-A28E-C02C232E54D4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перносим в в кПРП 2023-2025 на основании акта недопуска в 2024 год</t>
        </r>
      </text>
    </comment>
    <comment ref="U450" authorId="0" shapeId="0" xr:uid="{2B0EAC82-E798-4141-8EED-A92FC5DF2EB0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оставляем в КПРП 2020-2022</t>
        </r>
      </text>
    </comment>
    <comment ref="U456" authorId="2" shapeId="0" xr:uid="{C6F92A2F-6D50-44A6-8AB5-97982E25A66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V456" authorId="2" shapeId="0" xr:uid="{19DB7781-087F-43A6-B0E8-6322B58B9E1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123818,13-К</t>
        </r>
      </text>
    </comment>
    <comment ref="AA456" authorId="2" shapeId="0" xr:uid="{D6AE13A0-60AC-432B-AE3C-DA90EA5EAF1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6280782,77-Ф
8378360,12-К</t>
        </r>
      </text>
    </comment>
    <comment ref="U457" authorId="2" shapeId="0" xr:uid="{73180717-6DA0-4F3B-BD81-1EEC30AAF826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U460" authorId="2" shapeId="0" xr:uid="{787A0CF3-EBDF-4A13-AFFC-18140BBBC04F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U461" authorId="2" shapeId="0" xr:uid="{05796A14-5816-4FEE-9949-EC85FC225316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U462" authorId="2" shapeId="0" xr:uid="{0737FC84-930B-4599-A10E-146AE40D448B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U465" authorId="2" shapeId="0" xr:uid="{F5F88C6C-DD2A-4BBE-AD7F-A892AF9AAACF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U469" authorId="2" shapeId="0" xr:uid="{D447B0B8-02CF-4A29-A174-5FAEA3C1A29F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70" authorId="2" shapeId="0" xr:uid="{5F1C28F9-666E-4F8B-9F6F-9180AF2DE36C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71" authorId="2" shapeId="0" xr:uid="{EAEB9B47-73DB-482A-92AC-759D24003594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484" authorId="2" shapeId="0" xr:uid="{374DC3EB-8B46-4036-B4DD-54DEB6B88E4E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U485" authorId="2" shapeId="0" xr:uid="{618E5F3F-45FB-4A7A-8251-8345A71A696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V485" authorId="2" shapeId="0" xr:uid="{8EA11D37-0EBE-4D1A-99DD-648D7D5610F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  <comment ref="AA494" authorId="2" shapeId="0" xr:uid="{A2CAC5B8-497F-41E4-A493-37CFCABD9D52}">
      <text>
        <r>
          <rPr>
            <b/>
            <sz val="16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6"/>
            <color indexed="81"/>
            <rFont val="Times New Roman"/>
            <family val="1"/>
            <charset val="204"/>
          </rPr>
          <t xml:space="preserve">
В сводном стоимость ЛО не в сооотв-ии с ДОГОВОРОМ ЛО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tc={23B67C1A-8E9D-4CA1-BDA5-4CF6ABE039FB}</author>
    <author>Стеценко Татьяна Николаевна</author>
    <author>Стеценко Татьяна Николавена</author>
  </authors>
  <commentList>
    <comment ref="V21" authorId="0" shapeId="0" xr:uid="{D6C192DA-2905-4CE7-BCEA-7010EE1FB21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221 729,14-ЛО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B22" authorId="1" shapeId="0" xr:uid="{27ABF95A-9E62-461A-B54A-1A80FB4E7FAB}">
      <text>
        <r>
          <rPr>
            <b/>
            <sz val="14"/>
            <color indexed="81"/>
            <rFont val="Times New Roman"/>
            <family val="1"/>
            <charset val="204"/>
          </rPr>
          <t>timofeevaos:</t>
        </r>
        <r>
          <rPr>
            <b/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R22" authorId="1" shapeId="0" xr:uid="{D9139A7D-2BA4-4730-B9E1-C9D052FE251C}">
      <text>
        <r>
          <rPr>
            <b/>
            <sz val="16"/>
            <color indexed="81"/>
            <rFont val="Tahoma"/>
            <family val="2"/>
            <charset val="204"/>
          </rPr>
          <t>timofeevaos:</t>
        </r>
        <r>
          <rPr>
            <sz val="16"/>
            <color indexed="81"/>
            <rFont val="Tahoma"/>
            <family val="2"/>
            <charset val="204"/>
          </rPr>
          <t xml:space="preserve">
изменила стоимость согласно договора</t>
        </r>
      </text>
    </comment>
    <comment ref="V22" authorId="1" shapeId="0" xr:uid="{498B3B91-86F5-467F-BDAD-EA6D4A86933A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изменила стоимость согласно договора</t>
        </r>
      </text>
    </comment>
    <comment ref="V47" authorId="0" shapeId="0" xr:uid="{2D438E3B-F242-4C5C-9026-61890AC4F23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ОБЩАЯ СТОИМОСТЬ БЕЗ РАЗБИВКИ РЕД.44 ПО ИНФ-ИИ тИМОФЕЕВОЙ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W47" authorId="0" shapeId="0" xr:uid="{5BD061C2-0073-458E-A9E5-65EC083A292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К74568,27+Ф55899,61+РФ12044,1</t>
        </r>
      </text>
    </comment>
    <comment ref="V56" authorId="0" shapeId="0" xr:uid="{DA760A31-3ECD-4ED3-8E0F-C147E38BDFEC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F81" authorId="0" shapeId="0" xr:uid="{A77D0F50-6BB6-4814-843D-2D3A2062477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I81" authorId="0" shapeId="0" xr:uid="{3DB1AFA6-B068-4F7D-828D-08A0AD68D9F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V81" authorId="2" shapeId="0" xr:uid="{C859E892-F44A-40FD-9F77-CD914BB7401A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O110" authorId="1" shapeId="0" xr:uid="{AE0F555D-F35E-4691-AD1F-13F272724809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Акта и решения комиссии</t>
        </r>
      </text>
    </comment>
    <comment ref="V110" authorId="0" shapeId="0" xr:uid="{15499C00-EF5E-4663-914A-BA4077EFF9F4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486 639,82 -по сводному
457441,43 -по акту рпд</t>
        </r>
      </text>
    </comment>
    <comment ref="K112" authorId="3" shapeId="0" xr:uid="{AAC07357-75C6-4F01-A46C-054108D10AD5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R124" authorId="1" shapeId="0" xr:uid="{2880FBA8-1691-4045-A291-04ACE313E5F8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V139" authorId="0" shapeId="0" xr:uid="{9042440C-5818-456F-8280-3CB53E8C8287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W139" authorId="0" shapeId="0" xr:uid="{D93A2FD8-5CCE-4B3C-BCF3-E1CB7AF4464F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
5971,3-ВДП</t>
        </r>
      </text>
    </comment>
    <comment ref="V140" authorId="0" shapeId="0" xr:uid="{120C367E-7216-4D8F-B924-30357BBDD387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192 938,83-КРЫША
75186,00-ВДП</t>
        </r>
      </text>
    </comment>
    <comment ref="W140" authorId="0" shapeId="0" xr:uid="{561A4E4F-90D7-42D2-9EE3-B3747EB93AEC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6028,89-ВДП</t>
        </r>
      </text>
    </comment>
    <comment ref="V144" authorId="0" shapeId="0" xr:uid="{709BB413-EC53-4744-8CEC-8115F8640868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W146" authorId="0" shapeId="0" xr:uid="{01778801-5730-4AC3-B893-8BA0DB9A12E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258157,52-К
47307,71-ХВС
47722,4-В</t>
        </r>
      </text>
    </comment>
    <comment ref="V164" authorId="0" shapeId="0" xr:uid="{FAA788C0-D554-40EA-843E-0284E3A8EBA1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828 333,09 -РПД КРЫША.
ОБЩУЮ ЦИФРУ РПД НЕ МЕНЯЛА.
ОСТАТОК 540 916,31-ФАСАД</t>
        </r>
      </text>
    </comment>
    <comment ref="W164" authorId="0" shapeId="0" xr:uid="{F2BD2A70-6FE3-42C6-A394-A623D4C471EE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196274,00 ск крыша</t>
        </r>
      </text>
    </comment>
    <comment ref="Z164" authorId="0" shapeId="0" xr:uid="{56901A37-155F-4CEA-B515-31464F03C87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крыша </t>
        </r>
      </text>
    </comment>
    <comment ref="V165" authorId="0" shapeId="0" xr:uid="{D6FBED55-92E7-467A-925F-797BE79B4FF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169" authorId="0" shapeId="0" xr:uid="{1C215401-0FA2-4D0B-A984-59F2955E5DAA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170" authorId="4" shapeId="0" xr:uid="{9DE60452-2A2E-4CD5-BB54-B4E88B7D3DFB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W171" authorId="0" shapeId="0" xr:uid="{7AA3AB14-BFDD-4491-9D61-3729E645F6D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98229,9-К
123944,16-Ф</t>
        </r>
      </text>
    </comment>
    <comment ref="V181" authorId="0" shapeId="0" xr:uid="{5464E2F4-4C16-4385-B8FF-A44E19BBC19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V182" authorId="0" shapeId="0" xr:uid="{D9E054F8-E717-4862-9654-506BBFED2CA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V183" authorId="0" shapeId="0" xr:uid="{615A0C13-A4AE-41B1-ACBD-620CB4E008A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 ИСКЛЮЧЕНЫ 44 РЕД.
248 000,00 -итп</t>
        </r>
      </text>
    </comment>
    <comment ref="V184" authorId="0" shapeId="0" xr:uid="{8C253E96-BB5F-4CC8-A8FA-E8C97CD9924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166 296,85-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85" authorId="0" shapeId="0" xr:uid="{618AA741-C742-419F-86C1-2EA7D75F316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 ИСКЛЮЧЕНЫ 44 РЕД.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V186" authorId="0" shapeId="0" xr:uid="{9527F04F-95A9-4447-9084-B24E5203653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 ИСКЛЮЧЕНЫ 44 РЕД.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1" authorId="1" shapeId="0" xr:uid="{E8C00E66-CE04-40A0-8F10-A663CEFCA17D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Актв недопуска в 2024 год</t>
        </r>
      </text>
    </comment>
    <comment ref="S191" authorId="1" shapeId="0" xr:uid="{4FFEF412-139A-4628-AE09-94BA17CC961E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перносим в в кПРП 2023-2025 на основании акта недопуска в 2024 год</t>
        </r>
      </text>
    </comment>
    <comment ref="V191" authorId="1" shapeId="0" xr:uid="{8CF7EF56-367A-48DA-9993-B73A3DF7DE05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оставляем в КПРП 2020-2022</t>
        </r>
      </text>
    </comment>
    <comment ref="V197" authorId="0" shapeId="0" xr:uid="{E3E2CC1B-D22B-435A-B3CE-D709B485F67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W197" authorId="0" shapeId="0" xr:uid="{B18F506D-5F74-4509-BB23-5B2328D890E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123818,13-К</t>
        </r>
      </text>
    </comment>
    <comment ref="AB197" authorId="0" shapeId="0" xr:uid="{F0CE7D46-938D-4023-825B-026F9BB59D23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6280782,77-Ф
8378360,12-К</t>
        </r>
      </text>
    </comment>
    <comment ref="V198" authorId="0" shapeId="0" xr:uid="{27E1DBBD-A611-490A-9225-3D0879FE6FC2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V201" authorId="0" shapeId="0" xr:uid="{3CEFC490-5E11-425E-A653-FA293E425354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V202" authorId="0" shapeId="0" xr:uid="{B4F99344-B8C5-4237-A9BB-9CF8841C328F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V203" authorId="0" shapeId="0" xr:uid="{B3B05C77-89C3-40F0-86F6-C46FE83D46F5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V206" authorId="0" shapeId="0" xr:uid="{56D44A02-9E4C-4940-9556-ED65C6023942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V210" authorId="0" shapeId="0" xr:uid="{F3ACE622-C493-4D9C-A085-DF26DC441889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11" authorId="0" shapeId="0" xr:uid="{A76D891F-FABB-4060-86E7-5EFD02E93999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12" authorId="0" shapeId="0" xr:uid="{DE5D66A1-9BE2-44DE-9600-5630A3FF4FDF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225" authorId="0" shapeId="0" xr:uid="{AD1EA558-E697-4C40-9B77-1EB9D8348948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V226" authorId="0" shapeId="0" xr:uid="{CEEB10EB-896C-4F1E-8E49-61D0A73483C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W226" authorId="0" shapeId="0" xr:uid="{41134093-6D90-4676-A9E0-4084E777C883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  <comment ref="AB235" authorId="0" shapeId="0" xr:uid="{D249E81D-018A-407D-A0BC-687A38FB6C9C}">
      <text>
        <r>
          <rPr>
            <b/>
            <sz val="16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6"/>
            <color indexed="81"/>
            <rFont val="Times New Roman"/>
            <family val="1"/>
            <charset val="204"/>
          </rPr>
          <t xml:space="preserve">
В сводном стоимость ЛО не в сооотв-ии с ДОГОВОРОМ ЛО</t>
        </r>
      </text>
    </comment>
  </commentList>
</comments>
</file>

<file path=xl/sharedStrings.xml><?xml version="1.0" encoding="utf-8"?>
<sst xmlns="http://schemas.openxmlformats.org/spreadsheetml/2006/main" count="1716" uniqueCount="576">
  <si>
    <t>Приложение</t>
  </si>
  <si>
    <t>к  постановлению администрации</t>
  </si>
  <si>
    <t>города Мурманска</t>
  </si>
  <si>
    <t>№ п/п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</si>
  <si>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</si>
  <si>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</si>
  <si>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</si>
  <si>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</si>
  <si>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ул. Адмирала флота Лобова, д. 34</t>
  </si>
  <si>
    <t>ул. Адмирала флота Лобова, д. 42</t>
  </si>
  <si>
    <t>ул. Академика Книповича, д. 15</t>
  </si>
  <si>
    <t>ул. Академика Книповича, д. 33 корп. 1</t>
  </si>
  <si>
    <t>ул. Академика Павлова, д. 59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</si>
  <si>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</si>
  <si>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</si>
  <si>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</si>
  <si>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</si>
  <si>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</si>
  <si>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</si>
  <si>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</si>
  <si>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</si>
  <si>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</si>
  <si>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</si>
  <si>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</si>
  <si>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</si>
  <si>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</si>
  <si>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</si>
  <si>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</si>
  <si>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</si>
  <si>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</si>
  <si>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</si>
  <si>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</si>
  <si>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</si>
  <si>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</si>
  <si>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</si>
  <si>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</si>
  <si>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</si>
  <si>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</si>
  <si>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</si>
  <si>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</si>
  <si>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</si>
  <si>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</si>
  <si>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</si>
  <si>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</si>
  <si>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</si>
  <si>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</si>
  <si>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</si>
  <si>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</si>
  <si>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</si>
  <si>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</si>
  <si>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</si>
  <si>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</si>
  <si>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</si>
  <si>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</si>
  <si>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</si>
  <si>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</si>
  <si>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</si>
  <si>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</si>
  <si>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</si>
  <si>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</si>
  <si>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</si>
  <si>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</si>
  <si>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</si>
  <si>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</si>
  <si>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</si>
  <si>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</si>
  <si>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</si>
  <si>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</si>
  <si>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</si>
  <si>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</si>
  <si>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</si>
  <si>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</si>
  <si>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</si>
  <si>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</si>
  <si>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</si>
  <si>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</si>
  <si>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</si>
  <si>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</si>
  <si>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</si>
  <si>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</si>
  <si>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</si>
  <si>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пр. Кирова, д. 20а</t>
  </si>
  <si>
    <t>пр. Кирова, д. 28</t>
  </si>
  <si>
    <t>пр. Кирова, д. 53</t>
  </si>
  <si>
    <t>пр. Кирова, д. 53а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</si>
  <si>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</si>
  <si>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</si>
  <si>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</si>
  <si>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</si>
  <si>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</si>
  <si>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</si>
  <si>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</si>
  <si>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</si>
  <si>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</si>
  <si>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</si>
  <si>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</si>
  <si>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</si>
  <si>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</si>
  <si>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</si>
  <si>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</si>
  <si>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</si>
  <si>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</si>
  <si>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</si>
  <si>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</si>
  <si>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</si>
  <si>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</si>
  <si>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</si>
  <si>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</si>
  <si>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</si>
  <si>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</si>
  <si>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</si>
  <si>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</si>
  <si>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</si>
  <si>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</si>
  <si>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</si>
  <si>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</si>
  <si>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</si>
  <si>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</si>
  <si>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</si>
  <si>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</si>
  <si>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</si>
  <si>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</si>
  <si>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</si>
  <si>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</si>
  <si>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</si>
  <si>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</si>
  <si>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</si>
  <si>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</si>
  <si>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</si>
  <si>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</si>
  <si>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</si>
  <si>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</si>
  <si>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</si>
  <si>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</si>
  <si>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</si>
  <si>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</si>
  <si>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</si>
  <si>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</si>
  <si>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</si>
  <si>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</si>
  <si>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</si>
  <si>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</si>
  <si>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</si>
  <si>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</si>
  <si>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</si>
  <si>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</si>
  <si>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</si>
  <si>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</si>
  <si>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</si>
  <si>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</si>
  <si>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</si>
  <si>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 xml:space="preserve">ул. Сафонова, д. 30 </t>
  </si>
  <si>
    <t>пр-д Связи, д. 26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</si>
  <si>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</si>
  <si>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</si>
  <si>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</si>
  <si>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</si>
  <si>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</si>
  <si>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</si>
  <si>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</si>
  <si>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</si>
  <si>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</si>
  <si>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</si>
  <si>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</si>
  <si>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</si>
  <si>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</si>
  <si>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</si>
  <si>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</si>
  <si>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</si>
  <si>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</si>
  <si>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</si>
  <si>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</si>
  <si>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</si>
  <si>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</si>
  <si>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</si>
  <si>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</si>
  <si>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</si>
  <si>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</si>
  <si>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</si>
  <si>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</si>
  <si>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</si>
  <si>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</si>
  <si>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</si>
  <si>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</si>
  <si>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</si>
  <si>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</si>
  <si>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</si>
  <si>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</si>
  <si>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</si>
  <si>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</si>
  <si>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</si>
  <si>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</si>
  <si>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</si>
  <si>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</si>
  <si>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</si>
  <si>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</si>
  <si>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</si>
  <si>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</si>
  <si>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</si>
  <si>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>пр. Кирова, д. 22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</si>
  <si>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</si>
  <si>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</si>
  <si>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</si>
  <si>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</si>
  <si>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</si>
  <si>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</si>
  <si>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</si>
  <si>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</si>
  <si>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</si>
  <si>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</si>
  <si>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</si>
  <si>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</si>
  <si>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</si>
  <si>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</si>
  <si>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</si>
  <si>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</si>
  <si>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</si>
  <si>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</si>
  <si>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>ул. Октябрьская, д. 28</t>
  </si>
  <si>
    <t>ул. Октябрьская, д. 32</t>
  </si>
  <si>
    <t>ул. Октябрьская, д. 34</t>
  </si>
  <si>
    <t>пер. Охотничий, д. 15</t>
  </si>
  <si>
    <t>пер. Охотничий, д. 23</t>
  </si>
  <si>
    <t>пер. Охотничий, д. 25</t>
  </si>
  <si>
    <t>ул. Папанина, д. 23</t>
  </si>
  <si>
    <t>ул. Полухина, д. 14Б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</si>
  <si>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</si>
  <si>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</si>
  <si>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</si>
  <si>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</si>
  <si>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</si>
  <si>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</si>
  <si>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</si>
  <si>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</si>
  <si>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</si>
  <si>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</si>
  <si>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</si>
  <si>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</si>
  <si>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</si>
  <si>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</si>
  <si>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30</t>
  </si>
  <si>
    <t>пр-д Связи, д. 22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</si>
  <si>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</si>
  <si>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</si>
  <si>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</si>
  <si>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</si>
  <si>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</si>
  <si>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</si>
  <si>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</si>
  <si>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</si>
  <si>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</si>
  <si>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</si>
  <si>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</si>
  <si>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</si>
  <si>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</si>
  <si>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</si>
  <si>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</si>
  <si>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</si>
  <si>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</si>
  <si>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</si>
  <si>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</si>
  <si>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</si>
  <si>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</si>
  <si>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</si>
  <si>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</si>
  <si>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>пр. Ленина, д. 9</t>
  </si>
  <si>
    <t>пр. Ленина, д. 29</t>
  </si>
  <si>
    <t>ул. Октябрьская, д. 9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</si>
  <si>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</si>
  <si>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</si>
  <si>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</si>
  <si>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</si>
  <si>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</si>
  <si>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>ул. Олега Кошевого, д. 6 корп. 1</t>
  </si>
  <si>
    <t>ул. Олега Кошевого, д. 6 корп. 2</t>
  </si>
  <si>
    <t xml:space="preserve"> К (2022-2023)</t>
  </si>
  <si>
    <t>ул. Папанина, д. 7</t>
  </si>
  <si>
    <t>ул. Пищевиков, д. 4</t>
  </si>
  <si>
    <t>ул. Пищевиков, д. 8</t>
  </si>
  <si>
    <t>ул. Подстаницкого, д. 20а</t>
  </si>
  <si>
    <t>ул. Радищева, д. 11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</si>
  <si>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</si>
  <si>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</si>
  <si>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</si>
  <si>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</si>
  <si>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</si>
  <si>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</si>
  <si>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</si>
  <si>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</si>
  <si>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</si>
  <si>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</si>
  <si>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</si>
  <si>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</si>
  <si>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</si>
  <si>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</si>
  <si>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</si>
  <si>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</si>
  <si>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</si>
  <si>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</si>
  <si>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</si>
  <si>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Условные обозначения:</t>
  </si>
  <si>
    <t>ул. Адмирала флота Лобова, д. 11 корп. 4, п. 1, 2, 3, 4</t>
  </si>
  <si>
    <t>ул. Адмирала флота Лобова, д. 11 корп. 6, п. 1</t>
  </si>
  <si>
    <t>ул. Полярные Зори, д. 17 корп. 3, п. 1, 2</t>
  </si>
  <si>
    <t>ул. Полярные Зори, д. 49 корп. 5, п. 1, 2</t>
  </si>
  <si>
    <t>ул. Свердлова, д. 66, п. 1, 2</t>
  </si>
  <si>
    <t>ул. Свердлова, д. 68, п. 1, 2</t>
  </si>
  <si>
    <t>ул. Свердлова, д. 72, п. 1, 2, 3</t>
  </si>
  <si>
    <t>пер. Якорный, д. 3, п. 1, 2</t>
  </si>
  <si>
    <t>пер. Якорный, д. 4, п. 1, 2, 3, 4</t>
  </si>
  <si>
    <t>пер. Якорный, д. 14, п. 1, 2, 3, 4, 6</t>
  </si>
  <si>
    <t>пр. Кирова, д. 23 корп. 2, п. 1, 2, 3</t>
  </si>
  <si>
    <t>пр. Кольский, д. 160, п. 1, 2, 3, 4</t>
  </si>
  <si>
    <t>пр. Кольский, д. 164, п. 1, 2, 3, 4</t>
  </si>
  <si>
    <t>пр. Кольский, д. 166, п. 1, 2</t>
  </si>
  <si>
    <t>пр. Кольский, д. 174 корп. 5, п. 1, 2, 3</t>
  </si>
  <si>
    <t>пр. Кольский, д. 168, п. 1, 2, 3, 4</t>
  </si>
  <si>
    <t>ул. Героев Рыбачьего, д. 3, п. 1, 2</t>
  </si>
  <si>
    <t>ул. Героев Рыбачьего, д. 34, п. 1, 2</t>
  </si>
  <si>
    <t>пр-д Михаила Бабикова, д. 14, п. 1, 2</t>
  </si>
  <si>
    <t>пр-д Михаила Бабикова, д. 16, п. 1, 2</t>
  </si>
  <si>
    <t>ул. Адмирала флота Лобова, д. 11 корп. 7, п. 1, 2, 3, 4</t>
  </si>
  <si>
    <t>пер. Якорный, д. 16, п. 1</t>
  </si>
  <si>
    <t>пр. Героев-североморцев, д. 78 корп. 1</t>
  </si>
  <si>
    <t>пр. Героев-североморцев, д. 72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</si>
  <si>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</si>
  <si>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</si>
  <si>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</si>
  <si>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</si>
  <si>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</si>
  <si>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</si>
  <si>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</si>
  <si>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</si>
  <si>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</si>
  <si>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</si>
  <si>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</si>
  <si>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Аскольдовцев, д. 25</t>
  </si>
  <si>
    <t>ул. Аскольдовцев, д. 27</t>
  </si>
  <si>
    <t>ул. Аскольдовцев, д. 31</t>
  </si>
  <si>
    <t>ул. Аскольдовцев, д. 33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</si>
  <si>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</si>
  <si>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</si>
  <si>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</si>
  <si>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</si>
  <si>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</si>
  <si>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</si>
  <si>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 xml:space="preserve">ул. Аскольдовцев, д. 35 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</si>
  <si>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</si>
  <si>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</si>
  <si>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</si>
  <si>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</si>
  <si>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</si>
  <si>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</si>
  <si>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</si>
  <si>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Инженерная, д. 1</t>
  </si>
  <si>
    <t>ул. Инженерная, д. 8</t>
  </si>
  <si>
    <t>ул. Инженерная, д. 10</t>
  </si>
  <si>
    <t>ул. Маяковского, д. 1</t>
  </si>
  <si>
    <t>ул. Маяковского, д. 3</t>
  </si>
  <si>
    <t>ул. Маяковского, д. 21</t>
  </si>
  <si>
    <t>ул. Саши Ковалева, д. 10</t>
  </si>
  <si>
    <t>ул. Саши Ковалева, д. 14</t>
  </si>
  <si>
    <t>ул. Саши Ковалева, д. 20</t>
  </si>
  <si>
    <t>ул. Чумбарова-Лучинского, д. 5</t>
  </si>
  <si>
    <t>ул. Чумбарова-Лучинского, д. 7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</si>
  <si>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</si>
  <si>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</si>
  <si>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</si>
  <si>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</si>
  <si>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</si>
  <si>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</si>
  <si>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</si>
  <si>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</si>
  <si>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27</t>
  </si>
  <si>
    <t>ул. Чумбарова-Лучинского, д. 29</t>
  </si>
  <si>
    <t>ул. Чумбарова-Лучинского, д. 33</t>
  </si>
  <si>
    <t>ул. Юрия Гагарина, д. 27</t>
  </si>
  <si>
    <t>ул. Юрия Гагарина, д. 29</t>
  </si>
  <si>
    <t>ул. Юрия Гагарина, д. 31</t>
  </si>
  <si>
    <t>ул. Александрова, д. 26</t>
  </si>
  <si>
    <t>ул. Александрова, д. 28</t>
  </si>
  <si>
    <t>ул. Александрова, д. 36</t>
  </si>
  <si>
    <t>ул. Александрова, д. 38</t>
  </si>
  <si>
    <t>ул. Александрова, д. 40</t>
  </si>
  <si>
    <t>ул. Аскольдовцев, д. 12</t>
  </si>
  <si>
    <t>пр. Героев-североморцев, д. 13</t>
  </si>
  <si>
    <t>пр. Героев-североморцев, д. 19</t>
  </si>
  <si>
    <t>К (2023-2023)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</si>
  <si>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</si>
  <si>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</si>
  <si>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</si>
  <si>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</si>
  <si>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</si>
  <si>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77</t>
  </si>
  <si>
    <t>ул. Воровского, д. 11</t>
  </si>
  <si>
    <t>ул. Воровского, д. 13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</si>
  <si>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</si>
  <si>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</si>
  <si>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</si>
  <si>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</si>
  <si>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Чумбарова-Лучинского, д. 8</t>
  </si>
  <si>
    <t>ИТП (2022-2022)</t>
  </si>
  <si>
    <t>К, Ф (2022-2023)</t>
  </si>
  <si>
    <t>ул. Полярные Зори, д. 2</t>
  </si>
  <si>
    <t>пр. Ленина, д. 55</t>
  </si>
  <si>
    <t>ул. Бочкова, д. 5</t>
  </si>
  <si>
    <t>ул. Володарского, д. 4</t>
  </si>
  <si>
    <t>ул. Крупской, д. 48</t>
  </si>
  <si>
    <t>ул. Александрова, д. 4 корп. 1</t>
  </si>
  <si>
    <t>ул. Полярные Зори, д. 41 корп. 2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</si>
  <si>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</si>
  <si>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</si>
  <si>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</si>
  <si>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</si>
  <si>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</si>
  <si>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Аскольдовцев, д. 25 корп. 1</t>
  </si>
  <si>
    <t>ул. Аскольдовцев, д. 25 корп. 3</t>
  </si>
  <si>
    <t>ул. Аскольдовцев, д. 25 корп. 4</t>
  </si>
  <si>
    <t>ул. Аскольдовцев, д. 25 корп. 2</t>
  </si>
  <si>
    <t>ул. Аскольдовцев, д. 35 корп. 1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</si>
  <si>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</si>
  <si>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</si>
  <si>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</si>
  <si>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</si>
  <si>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</si>
  <si>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</si>
  <si>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</si>
  <si>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</si>
  <si>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</si>
  <si>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76 корп. 1</t>
  </si>
  <si>
    <t>ул Павлика Морозова, д. 5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</si>
  <si>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</si>
  <si>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</si>
  <si>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</si>
  <si>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</si>
  <si>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Ушакова, д. 5 корп. 2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</si>
  <si>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</si>
  <si>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</si>
  <si>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</si>
  <si>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</si>
  <si>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</si>
  <si>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</si>
  <si>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пр. Героев-североморцев, д. 11 корп. 2</t>
  </si>
  <si>
    <t>пер. Арктический, д. 4</t>
  </si>
  <si>
    <t>ул. Свердлова, д. 40 корп. 1</t>
  </si>
  <si>
    <t>ул. Адмирала флота Лобова, д. 26</t>
  </si>
  <si>
    <t>ул. Алексея Генералова,          д. 12</t>
  </si>
  <si>
    <t>ул. Папанина, д. 21</t>
  </si>
  <si>
    <t>Ф (2023)</t>
  </si>
  <si>
    <t>ул. Юрия Гагарина, д. 49</t>
  </si>
  <si>
    <t>ул. Володарского, д. 12</t>
  </si>
  <si>
    <t>ул. Академика Книповича, д. 37</t>
  </si>
  <si>
    <t>ул. Чумбарова-Лучинского, д. 25</t>
  </si>
  <si>
    <t>ул. Скальная, д. 6, п. 1</t>
  </si>
  <si>
    <t>ул. Карла Маркса, д. 35</t>
  </si>
  <si>
    <t>пр. Ленина, д. 94</t>
  </si>
  <si>
    <t>пр. Ленина, д. 70</t>
  </si>
  <si>
    <t>Адрес МКД</t>
  </si>
  <si>
    <t>руб.</t>
  </si>
  <si>
    <t>Всего: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</si>
  <si>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</si>
  <si>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</si>
  <si>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</si>
  <si>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</si>
  <si>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</si>
  <si>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</si>
  <si>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</si>
  <si>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</si>
  <si>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Ремонт внутридомовых инженерных систем</t>
  </si>
  <si>
    <t>Ремонт подвальных помещений, относящихся к общему имуществу в многоквартирном доме,  в т.ч. ремонт отмостки</t>
  </si>
  <si>
    <t>Ремонт фундамента, в т.ч. восстановление отмостки</t>
  </si>
  <si>
    <t>В том числе:</t>
  </si>
  <si>
    <t>Средства федерального бюджета</t>
  </si>
  <si>
    <t>Средства областного бюджета</t>
  </si>
  <si>
    <t>Средства собственников помещений в МКД</t>
  </si>
  <si>
    <t>Стоимость капитального ремонта</t>
  </si>
  <si>
    <t>Итого  на 2020 год</t>
  </si>
  <si>
    <t>Итого на 2021 год</t>
  </si>
  <si>
    <t>Итого на 2022 год</t>
  </si>
  <si>
    <t>ул. Свердлова, д. 2 корп. 3***</t>
  </si>
  <si>
    <t xml:space="preserve">Стоимость работ капитального ремонта </t>
  </si>
  <si>
    <t xml:space="preserve">Ремонт подвальных помещений, относящихся к общему имуществу в многоквартирном доме,  в т.ч. ремонт отмостки                           </t>
  </si>
  <si>
    <t xml:space="preserve">Ремонт фундамента, в т.ч. восстановление отмостки              </t>
  </si>
  <si>
    <t>Средства местного бюджета</t>
  </si>
  <si>
    <t>Предельная стоимость работ</t>
  </si>
  <si>
    <t>Ремонт или замена лифтового оборудования</t>
  </si>
  <si>
    <t>Ремонт крыши</t>
  </si>
  <si>
    <t>Ремонт фасада</t>
  </si>
  <si>
    <t xml:space="preserve">Ремонт крыши          </t>
  </si>
  <si>
    <t xml:space="preserve">Разработка проектной документации     </t>
  </si>
  <si>
    <t xml:space="preserve">Строительный контроль           </t>
  </si>
  <si>
    <t xml:space="preserve">Авторский надзор                     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</si>
  <si>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период 2020-2022 годы</t>
  </si>
  <si>
    <t xml:space="preserve"> Приложение № 2 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</si>
  <si>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</si>
  <si>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</si>
  <si>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*** – ремонт систем водоотведения, электроснабжения, холодного, горячего водоснабжения (исключительно в части ремонта душевых кабин первого этажа без гидроизоляции пола).</t>
  </si>
  <si>
    <t>Планируемые показатели по годам</t>
  </si>
  <si>
    <t>Средства собственников  МКД</t>
  </si>
  <si>
    <t>Планируемые показатели на 2020 год</t>
  </si>
  <si>
    <t>Планируемые показатели на 2021 год</t>
  </si>
  <si>
    <t>Планируемые показатели на 2022 год</t>
  </si>
  <si>
    <t>Планируемые показатели на период 2020 -2022 годы</t>
  </si>
  <si>
    <t>ул. Свердлова, д. 82</t>
  </si>
  <si>
    <t>ул. Свердлова, д. 74</t>
  </si>
  <si>
    <t>ул. Свердлова, д. 70</t>
  </si>
  <si>
    <t xml:space="preserve">ул. Свердлова, д. 10 корп. 3 </t>
  </si>
  <si>
    <t>ул. Сафонова, д. 26 (крыша-включая стропильную систему и чердачные перекрытия)</t>
  </si>
  <si>
    <t>К, ЭЛ, ТС, ХВС, ГВС, В  (2022-2022)</t>
  </si>
  <si>
    <t>РПД ГС (2022-2022)</t>
  </si>
  <si>
    <t xml:space="preserve">СМР, СК ГС (2025) </t>
  </si>
  <si>
    <t>ЭЛ, ТС, ХВС, ГВС, В (2022-2022)</t>
  </si>
  <si>
    <t>П, Ф, РФ (2022-2022)</t>
  </si>
  <si>
    <t>ГВС, ХВС, В, ТС, ЭЛ (2020-2022)</t>
  </si>
  <si>
    <t>К (2022-2023)</t>
  </si>
  <si>
    <t>РПД К (2021)</t>
  </si>
  <si>
    <t xml:space="preserve"> СМР, СК К (2022)</t>
  </si>
  <si>
    <t>СМР, СК К (2022)</t>
  </si>
  <si>
    <t>РПД К, ХВС, В (2021)</t>
  </si>
  <si>
    <t>СМР, СК К, ХВС, В (2022)</t>
  </si>
  <si>
    <t>РПД Ф, К (2021)</t>
  </si>
  <si>
    <t>СМР Ф, К (2022)</t>
  </si>
  <si>
    <t>РПД Ф (2021)</t>
  </si>
  <si>
    <t>СМР Ф (2022)</t>
  </si>
  <si>
    <t>** – запланирована услуга по разработке проектной документации;</t>
  </si>
  <si>
    <t>ЭЛ – система электроснабжения;</t>
  </si>
  <si>
    <t xml:space="preserve">ТС – системы теплоснабжения; 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</si>
  <si>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</si>
  <si>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</si>
  <si>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</si>
  <si>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</si>
  <si>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ВДП - водоподогреватель системы ГВС;</t>
  </si>
  <si>
    <t>Л – лифт;</t>
  </si>
  <si>
    <t xml:space="preserve">Разработка проектной документации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</si>
  <si>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</si>
  <si>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дом;</t>
  </si>
  <si>
    <t>ХВС – система холодного водоснабжения;</t>
  </si>
  <si>
    <t>ГВС – система горячего водоснабжения;</t>
  </si>
  <si>
    <t>В – система водоотведения (канализация);</t>
  </si>
  <si>
    <t xml:space="preserve">ГС –  система газоснабжения; </t>
  </si>
  <si>
    <t>Авторский надзор</t>
  </si>
  <si>
    <t xml:space="preserve">               от           №                  </t>
  </si>
  <si>
    <t>Строительный контроль*</t>
  </si>
  <si>
    <t>* – размер стоимости услуги СК не отображен в случае, когда учтен в стоимости РПД;</t>
  </si>
  <si>
    <t>РПД ГС (2021)</t>
  </si>
  <si>
    <t>СМР ГС (2023)</t>
  </si>
  <si>
    <t>* – размер стоимости услуги СК не отображен в случае, если учтен в стоимости РПД;</t>
  </si>
  <si>
    <t>РПД П (2020-2022)</t>
  </si>
  <si>
    <t>СМР П (2024)</t>
  </si>
  <si>
    <t>СМР ГС (2025)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</si>
  <si>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2020-2022 годы</t>
  </si>
  <si>
    <t xml:space="preserve">               от             №                  </t>
  </si>
  <si>
    <t>Разработка проектной документации</t>
  </si>
  <si>
    <t>водоподогревате-                 ля(-ей)</t>
  </si>
  <si>
    <t>РПД, СК, АН, СМР – услуга по разработке проектной документации на проведение капитального ремонта; строительный контроль; авторский надзор; строительно-монтажные работы;</t>
  </si>
  <si>
    <t>Планируемые показатели на период 2020 - 2022 годы</t>
  </si>
  <si>
    <t>индивидуально-    го(-ых) теплово-      го(-ых)  пун-        кта(-ов)</t>
  </si>
  <si>
    <t>горячего водоснабже-      ния</t>
  </si>
  <si>
    <t>холодного водоснабже-    ния</t>
  </si>
  <si>
    <t>водоотведе-   ния</t>
  </si>
  <si>
    <t>электроснаб-       жения</t>
  </si>
  <si>
    <t>газоснабже-        ния</t>
  </si>
  <si>
    <t>Авторский        надзор</t>
  </si>
  <si>
    <t>электроснабже-     ния</t>
  </si>
  <si>
    <t>в том числе водоподо-гревате-          ля(-ей)</t>
  </si>
  <si>
    <t>теплоснаб-   жения</t>
  </si>
  <si>
    <t>в том числе индиви-   дуально-        го(-ых) теплово-           го(-ых)  пункта(-ов)</t>
  </si>
  <si>
    <t xml:space="preserve">Ремонт фундамента, в т.ч. восстанов-   ление отмостки              </t>
  </si>
  <si>
    <t>Ремонт фундамента, в т.ч. восстановле-   ние отмостки</t>
  </si>
  <si>
    <t>Ремонт подвальных помещений, относящихся к общему имуществу  в многоквартирном доме, в т.ч. ремонт отмостки</t>
  </si>
  <si>
    <t>ул. Шевченко, д. 1а</t>
  </si>
  <si>
    <t>ул. Шмидта, д. 33а</t>
  </si>
  <si>
    <t>ул. Адмирала флота Лобова, д. 11 корп. 4,                          п. 1, 2, 3, 4</t>
  </si>
  <si>
    <t>ул. Адмирала флота Лобова, д. 11 корп. 7,                           п. 1, 2, 3, 4</t>
  </si>
  <si>
    <t xml:space="preserve"> Приложение №2</t>
  </si>
  <si>
    <t xml:space="preserve">               от 07.12.2023 № 4307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</si>
</sst>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[$-419]General"/>
    <numFmt numFmtId="165" formatCode="_-* #,##0.00_р_._-;\-* #,##0.00_р_._-;_-* &quot;-&quot;??_р_._-;_-@_-"/>
    <numFmt numFmtId="166" formatCode="#,##0.00\ _₽"/>
  </numFmts>
  <fonts count="47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18"/>
      <color indexed="81"/>
      <name val="Times New Roman"/>
      <family val="1"/>
      <charset val="204"/>
    </font>
    <font>
      <sz val="18"/>
      <color indexed="81"/>
      <name val="Times New Roman"/>
      <family val="1"/>
      <charset val="204"/>
    </font>
    <font>
      <b/>
      <sz val="24"/>
      <color indexed="81"/>
      <name val="Tahoma"/>
      <family val="2"/>
      <charset val="204"/>
    </font>
    <font>
      <sz val="24"/>
      <color indexed="81"/>
      <name val="Tahoma"/>
      <family val="2"/>
      <charset val="204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5.5"/>
      <name val="Calibri"/>
      <family val="2"/>
      <scheme val="minor"/>
    </font>
    <font>
      <sz val="15.5"/>
      <name val="Times New Roman"/>
      <family val="1"/>
      <charset val="204"/>
    </font>
    <font>
      <sz val="64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4"/>
      <color indexed="81"/>
      <name val="Times New Roman"/>
      <family val="1"/>
      <charset val="204"/>
    </font>
    <font>
      <sz val="16"/>
      <color indexed="81"/>
      <name val="Times New Roman"/>
      <family val="1"/>
      <charset val="204"/>
    </font>
    <font>
      <b/>
      <sz val="14"/>
      <color indexed="81"/>
      <name val="Times New Roman"/>
      <family val="1"/>
      <charset val="204"/>
    </font>
    <font>
      <b/>
      <sz val="16"/>
      <color indexed="81"/>
      <name val="Times New Roman"/>
      <family val="1"/>
      <charset val="204"/>
    </font>
    <font>
      <b/>
      <sz val="15"/>
      <color indexed="81"/>
      <name val="Times New Roman"/>
      <family val="1"/>
      <charset val="204"/>
    </font>
    <font>
      <sz val="15"/>
      <color indexed="81"/>
      <name val="Times New Roman"/>
      <family val="1"/>
      <charset val="204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40"/>
      <name val="Times New Roman"/>
      <family val="1"/>
      <charset val="204"/>
    </font>
    <font>
      <sz val="40"/>
      <name val="Calibri"/>
      <family val="2"/>
      <scheme val="minor"/>
    </font>
    <font>
      <sz val="48"/>
      <name val="Times New Roman"/>
      <family val="1"/>
      <charset val="204"/>
    </font>
    <font>
      <sz val="52"/>
      <name val="Times New Roman"/>
      <family val="1"/>
      <charset val="204"/>
    </font>
    <font>
      <sz val="5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164" fontId="17" fillId="0" borderId="0" applyBorder="0" applyProtection="0"/>
    <xf numFmtId="0" fontId="18" fillId="0" borderId="0"/>
    <xf numFmtId="0" fontId="19" fillId="0" borderId="0"/>
    <xf numFmtId="0" fontId="6" fillId="0" borderId="0" applyNumberFormat="0" applyBorder="0" applyProtection="0">
      <alignment horizontal="left" vertical="center" wrapText="1"/>
    </xf>
    <xf numFmtId="0" fontId="6" fillId="0" borderId="0" applyNumberFormat="0" applyBorder="0" applyProtection="0">
      <alignment horizontal="left" vertical="center"/>
    </xf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165" fontId="6" fillId="0" borderId="0" applyFont="0" applyFill="0" applyBorder="0" applyAlignment="0" applyProtection="0">
      <alignment horizontal="left" vertical="center" wrapText="1"/>
    </xf>
    <xf numFmtId="165" fontId="6" fillId="0" borderId="0" applyFont="0" applyFill="0" applyBorder="0" applyAlignment="0" applyProtection="0">
      <alignment horizontal="left" vertical="center" wrapText="1"/>
    </xf>
    <xf numFmtId="0" fontId="19" fillId="0" borderId="0"/>
    <xf numFmtId="0" fontId="4" fillId="0" borderId="0"/>
    <xf numFmtId="0" fontId="20" fillId="0" borderId="9">
      <alignment horizontal="left" vertical="top" wrapText="1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1" fillId="0" borderId="0"/>
  </cellStyleXfs>
  <cellXfs count="211">
    <xf numFmtId="0" fontId="0" fillId="0" borderId="0" xfId="0">
      <alignment horizontal="left" vertical="center" wrapText="1"/>
    </xf>
    <xf numFmtId="4" fontId="28" fillId="3" borderId="0" xfId="0" applyNumberFormat="1" applyFont="1" applyFill="1" applyAlignment="1">
      <alignment horizontal="center"/>
    </xf>
    <xf numFmtId="4" fontId="29" fillId="3" borderId="2" xfId="0" applyNumberFormat="1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textRotation="90" wrapText="1"/>
    </xf>
    <xf numFmtId="4" fontId="29" fillId="3" borderId="7" xfId="0" applyNumberFormat="1" applyFont="1" applyFill="1" applyBorder="1" applyAlignment="1">
      <alignment horizontal="center" vertical="center" textRotation="90" wrapText="1"/>
    </xf>
    <xf numFmtId="1" fontId="29" fillId="3" borderId="7" xfId="0" applyNumberFormat="1" applyFont="1" applyFill="1" applyBorder="1" applyAlignment="1">
      <alignment horizontal="center" vertical="center" wrapText="1"/>
    </xf>
    <xf numFmtId="4" fontId="29" fillId="3" borderId="7" xfId="0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4" fontId="29" fillId="3" borderId="7" xfId="0" applyNumberFormat="1" applyFont="1" applyFill="1" applyBorder="1" applyAlignment="1">
      <alignment horizontal="center"/>
    </xf>
    <xf numFmtId="4" fontId="29" fillId="3" borderId="7" xfId="0" applyNumberFormat="1" applyFont="1" applyFill="1" applyBorder="1" applyAlignment="1">
      <alignment horizontal="center" vertical="center"/>
    </xf>
    <xf numFmtId="4" fontId="28" fillId="3" borderId="7" xfId="0" applyNumberFormat="1" applyFont="1" applyFill="1" applyBorder="1" applyAlignment="1">
      <alignment horizontal="center"/>
    </xf>
    <xf numFmtId="4" fontId="29" fillId="3" borderId="0" xfId="0" applyNumberFormat="1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4" fontId="29" fillId="3" borderId="7" xfId="0" applyNumberFormat="1" applyFont="1" applyFill="1" applyBorder="1" applyAlignment="1">
      <alignment horizontal="left" wrapText="1"/>
    </xf>
    <xf numFmtId="4" fontId="29" fillId="3" borderId="7" xfId="0" applyNumberFormat="1" applyFont="1" applyFill="1" applyBorder="1" applyAlignment="1">
      <alignment horizontal="justify"/>
    </xf>
    <xf numFmtId="4" fontId="29" fillId="3" borderId="7" xfId="18" applyNumberFormat="1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 wrapText="1"/>
    </xf>
    <xf numFmtId="4" fontId="28" fillId="3" borderId="8" xfId="0" applyNumberFormat="1" applyFont="1" applyFill="1" applyBorder="1" applyAlignment="1">
      <alignment horizontal="center"/>
    </xf>
    <xf numFmtId="0" fontId="7" fillId="3" borderId="0" xfId="0" applyFont="1" applyFill="1" applyAlignment="1"/>
    <xf numFmtId="4" fontId="29" fillId="3" borderId="12" xfId="0" applyNumberFormat="1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textRotation="90" wrapText="1"/>
    </xf>
    <xf numFmtId="4" fontId="31" fillId="3" borderId="0" xfId="0" applyNumberFormat="1" applyFont="1" applyFill="1" applyAlignment="1">
      <alignment horizontal="center"/>
    </xf>
    <xf numFmtId="0" fontId="28" fillId="3" borderId="0" xfId="0" applyFont="1" applyFill="1" applyAlignment="1"/>
    <xf numFmtId="0" fontId="28" fillId="3" borderId="0" xfId="0" applyFont="1" applyFill="1" applyAlignment="1">
      <alignment horizontal="center" vertical="center"/>
    </xf>
    <xf numFmtId="0" fontId="29" fillId="3" borderId="2" xfId="0" applyFont="1" applyFill="1" applyBorder="1" applyAlignment="1">
      <alignment horizontal="center"/>
    </xf>
    <xf numFmtId="4" fontId="30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justify"/>
    </xf>
    <xf numFmtId="4" fontId="29" fillId="3" borderId="13" xfId="0" applyNumberFormat="1" applyFont="1" applyFill="1" applyBorder="1" applyAlignment="1">
      <alignment vertical="center" wrapText="1"/>
    </xf>
    <xf numFmtId="4" fontId="29" fillId="3" borderId="4" xfId="0" applyNumberFormat="1" applyFont="1" applyFill="1" applyBorder="1" applyAlignment="1">
      <alignment horizontal="center" vertical="center" textRotation="90" wrapText="1"/>
    </xf>
    <xf numFmtId="1" fontId="7" fillId="3" borderId="0" xfId="0" applyNumberFormat="1" applyFont="1" applyFill="1" applyAlignment="1"/>
    <xf numFmtId="0" fontId="29" fillId="3" borderId="7" xfId="0" applyFont="1" applyFill="1" applyBorder="1" applyAlignment="1">
      <alignment vertical="center" wrapText="1"/>
    </xf>
    <xf numFmtId="0" fontId="29" fillId="3" borderId="7" xfId="0" applyFont="1" applyFill="1" applyBorder="1" applyAlignment="1">
      <alignment horizontal="center" vertical="center"/>
    </xf>
    <xf numFmtId="166" fontId="29" fillId="3" borderId="7" xfId="0" applyNumberFormat="1" applyFont="1" applyFill="1" applyBorder="1" applyAlignment="1">
      <alignment horizontal="center" vertical="center" wrapText="1"/>
    </xf>
    <xf numFmtId="4" fontId="29" fillId="3" borderId="7" xfId="15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/>
    <xf numFmtId="0" fontId="29" fillId="3" borderId="0" xfId="0" applyFont="1" applyFill="1" applyBorder="1">
      <alignment horizontal="left" vertical="center" wrapText="1"/>
    </xf>
    <xf numFmtId="2" fontId="29" fillId="3" borderId="0" xfId="0" applyNumberFormat="1" applyFont="1" applyFill="1" applyBorder="1" applyAlignment="1">
      <alignment horizontal="center" vertical="center" wrapText="1"/>
    </xf>
    <xf numFmtId="0" fontId="29" fillId="3" borderId="0" xfId="0" applyFont="1" applyFill="1" applyBorder="1" applyAlignment="1"/>
    <xf numFmtId="0" fontId="8" fillId="3" borderId="0" xfId="0" applyFont="1" applyFill="1" applyAlignment="1">
      <alignment horizontal="center" vertical="center"/>
    </xf>
    <xf numFmtId="0" fontId="26" fillId="3" borderId="0" xfId="0" applyFont="1" applyFill="1" applyAlignment="1"/>
    <xf numFmtId="2" fontId="27" fillId="3" borderId="0" xfId="0" applyNumberFormat="1" applyFont="1" applyFill="1" applyAlignment="1">
      <alignment horizontal="center" vertical="center" wrapText="1"/>
    </xf>
    <xf numFmtId="2" fontId="27" fillId="3" borderId="0" xfId="0" applyNumberFormat="1" applyFont="1" applyFill="1" applyAlignment="1">
      <alignment horizontal="center"/>
    </xf>
    <xf numFmtId="0" fontId="27" fillId="3" borderId="0" xfId="0" applyFont="1" applyFill="1" applyAlignment="1">
      <alignment horizontal="center" vertical="center"/>
    </xf>
    <xf numFmtId="0" fontId="29" fillId="3" borderId="7" xfId="0" applyNumberFormat="1" applyFont="1" applyFill="1" applyBorder="1" applyAlignment="1">
      <alignment horizontal="center" vertical="center" wrapText="1"/>
    </xf>
    <xf numFmtId="2" fontId="29" fillId="3" borderId="7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/>
    </xf>
    <xf numFmtId="0" fontId="29" fillId="4" borderId="7" xfId="0" applyFont="1" applyFill="1" applyBorder="1" applyAlignment="1">
      <alignment horizontal="center" vertical="center" wrapText="1"/>
    </xf>
    <xf numFmtId="4" fontId="29" fillId="4" borderId="7" xfId="0" applyNumberFormat="1" applyFont="1" applyFill="1" applyBorder="1" applyAlignment="1">
      <alignment horizontal="center" vertical="center" wrapText="1"/>
    </xf>
    <xf numFmtId="4" fontId="31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166" fontId="29" fillId="4" borderId="7" xfId="0" applyNumberFormat="1" applyFont="1" applyFill="1" applyBorder="1" applyAlignment="1">
      <alignment horizontal="center" vertical="center" wrapText="1"/>
    </xf>
    <xf numFmtId="4" fontId="29" fillId="4" borderId="7" xfId="18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/>
    </xf>
    <xf numFmtId="3" fontId="29" fillId="3" borderId="7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/>
    <xf numFmtId="3" fontId="29" fillId="3" borderId="12" xfId="0" applyNumberFormat="1" applyFont="1" applyFill="1" applyBorder="1" applyAlignment="1">
      <alignment horizontal="center" vertical="center" wrapText="1"/>
    </xf>
    <xf numFmtId="4" fontId="28" fillId="3" borderId="0" xfId="0" applyNumberFormat="1" applyFont="1" applyFill="1" applyBorder="1" applyAlignment="1">
      <alignment horizontal="center"/>
    </xf>
    <xf numFmtId="0" fontId="29" fillId="3" borderId="14" xfId="0" applyFont="1" applyFill="1" applyBorder="1" applyAlignment="1">
      <alignment horizontal="center" vertical="center" textRotation="90" wrapText="1"/>
    </xf>
    <xf numFmtId="4" fontId="29" fillId="3" borderId="14" xfId="0" applyNumberFormat="1" applyFont="1" applyFill="1" applyBorder="1" applyAlignment="1">
      <alignment horizontal="center" vertical="center" textRotation="90" wrapText="1"/>
    </xf>
    <xf numFmtId="4" fontId="29" fillId="3" borderId="6" xfId="0" applyNumberFormat="1" applyFont="1" applyFill="1" applyBorder="1" applyAlignment="1">
      <alignment horizontal="center" vertical="center" textRotation="90" wrapText="1"/>
    </xf>
    <xf numFmtId="0" fontId="29" fillId="3" borderId="16" xfId="0" applyFont="1" applyFill="1" applyBorder="1" applyAlignment="1">
      <alignment horizontal="center" vertical="center" textRotation="90" wrapText="1"/>
    </xf>
    <xf numFmtId="0" fontId="29" fillId="5" borderId="7" xfId="0" applyFont="1" applyFill="1" applyBorder="1" applyAlignment="1">
      <alignment horizontal="center" vertical="center" wrapText="1"/>
    </xf>
    <xf numFmtId="4" fontId="43" fillId="3" borderId="0" xfId="0" applyNumberFormat="1" applyFont="1" applyFill="1" applyAlignment="1">
      <alignment horizontal="center"/>
    </xf>
    <xf numFmtId="4" fontId="42" fillId="3" borderId="0" xfId="0" applyNumberFormat="1" applyFont="1" applyFill="1" applyAlignment="1">
      <alignment horizontal="center"/>
    </xf>
    <xf numFmtId="0" fontId="42" fillId="3" borderId="0" xfId="0" applyFont="1" applyFill="1" applyAlignment="1">
      <alignment horizontal="center"/>
    </xf>
    <xf numFmtId="0" fontId="43" fillId="3" borderId="0" xfId="0" applyFont="1" applyFill="1" applyAlignment="1"/>
    <xf numFmtId="0" fontId="43" fillId="3" borderId="0" xfId="0" applyFont="1" applyFill="1" applyAlignment="1">
      <alignment horizontal="center" vertical="center"/>
    </xf>
    <xf numFmtId="4" fontId="43" fillId="3" borderId="0" xfId="0" applyNumberFormat="1" applyFont="1" applyFill="1" applyBorder="1" applyAlignment="1">
      <alignment horizontal="center"/>
    </xf>
    <xf numFmtId="0" fontId="44" fillId="3" borderId="0" xfId="0" applyFont="1" applyFill="1" applyAlignment="1"/>
    <xf numFmtId="0" fontId="44" fillId="3" borderId="0" xfId="0" applyFont="1" applyFill="1" applyAlignment="1">
      <alignment horizontal="center" vertical="center"/>
    </xf>
    <xf numFmtId="4" fontId="44" fillId="3" borderId="0" xfId="0" applyNumberFormat="1" applyFont="1" applyFill="1" applyAlignment="1">
      <alignment horizontal="center"/>
    </xf>
    <xf numFmtId="4" fontId="45" fillId="3" borderId="13" xfId="0" applyNumberFormat="1" applyFont="1" applyFill="1" applyBorder="1" applyAlignment="1">
      <alignment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 vertical="center" textRotation="90" wrapText="1"/>
    </xf>
    <xf numFmtId="0" fontId="45" fillId="3" borderId="12" xfId="0" applyFont="1" applyFill="1" applyBorder="1" applyAlignment="1">
      <alignment horizontal="center" vertical="center" textRotation="90" wrapText="1"/>
    </xf>
    <xf numFmtId="4" fontId="45" fillId="3" borderId="7" xfId="0" applyNumberFormat="1" applyFont="1" applyFill="1" applyBorder="1" applyAlignment="1">
      <alignment horizontal="center" vertical="center" textRotation="90" wrapText="1"/>
    </xf>
    <xf numFmtId="4" fontId="45" fillId="3" borderId="4" xfId="0" applyNumberFormat="1" applyFont="1" applyFill="1" applyBorder="1" applyAlignment="1">
      <alignment horizontal="center" vertical="center" textRotation="90" wrapText="1"/>
    </xf>
    <xf numFmtId="1" fontId="45" fillId="3" borderId="7" xfId="0" applyNumberFormat="1" applyFont="1" applyFill="1" applyBorder="1" applyAlignment="1">
      <alignment horizontal="center" vertical="center" wrapText="1"/>
    </xf>
    <xf numFmtId="4" fontId="45" fillId="3" borderId="7" xfId="0" applyNumberFormat="1" applyFont="1" applyFill="1" applyBorder="1" applyAlignment="1">
      <alignment horizontal="center" vertical="center" wrapText="1"/>
    </xf>
    <xf numFmtId="3" fontId="45" fillId="3" borderId="7" xfId="0" applyNumberFormat="1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4" fontId="46" fillId="3" borderId="7" xfId="0" applyNumberFormat="1" applyFont="1" applyFill="1" applyBorder="1" applyAlignment="1">
      <alignment horizontal="center"/>
    </xf>
    <xf numFmtId="0" fontId="45" fillId="3" borderId="7" xfId="0" applyFont="1" applyFill="1" applyBorder="1" applyAlignment="1">
      <alignment vertical="center" wrapText="1"/>
    </xf>
    <xf numFmtId="4" fontId="45" fillId="3" borderId="7" xfId="0" applyNumberFormat="1" applyFont="1" applyFill="1" applyBorder="1" applyAlignment="1">
      <alignment horizontal="center" vertical="center"/>
    </xf>
    <xf numFmtId="4" fontId="45" fillId="3" borderId="7" xfId="0" applyNumberFormat="1" applyFont="1" applyFill="1" applyBorder="1" applyAlignment="1">
      <alignment horizontal="left" wrapText="1"/>
    </xf>
    <xf numFmtId="4" fontId="45" fillId="3" borderId="7" xfId="0" applyNumberFormat="1" applyFont="1" applyFill="1" applyBorder="1" applyAlignment="1">
      <alignment horizontal="center"/>
    </xf>
    <xf numFmtId="4" fontId="45" fillId="3" borderId="7" xfId="0" applyNumberFormat="1" applyFont="1" applyFill="1" applyBorder="1" applyAlignment="1">
      <alignment horizontal="justify"/>
    </xf>
    <xf numFmtId="0" fontId="45" fillId="3" borderId="7" xfId="0" applyFont="1" applyFill="1" applyBorder="1" applyAlignment="1">
      <alignment horizontal="center" vertical="center"/>
    </xf>
    <xf numFmtId="166" fontId="45" fillId="3" borderId="7" xfId="0" applyNumberFormat="1" applyFont="1" applyFill="1" applyBorder="1" applyAlignment="1">
      <alignment horizontal="center" vertical="center" wrapText="1"/>
    </xf>
    <xf numFmtId="4" fontId="45" fillId="3" borderId="7" xfId="15" applyNumberFormat="1" applyFont="1" applyFill="1" applyBorder="1" applyAlignment="1">
      <alignment horizontal="center" vertical="center" wrapText="1"/>
    </xf>
    <xf numFmtId="4" fontId="46" fillId="3" borderId="0" xfId="0" applyNumberFormat="1" applyFont="1" applyFill="1" applyAlignment="1">
      <alignment horizontal="center"/>
    </xf>
    <xf numFmtId="0" fontId="45" fillId="3" borderId="7" xfId="0" applyFont="1" applyFill="1" applyBorder="1" applyAlignment="1"/>
    <xf numFmtId="0" fontId="45" fillId="3" borderId="0" xfId="0" applyFont="1" applyFill="1" applyBorder="1">
      <alignment horizontal="left" vertical="center" wrapText="1"/>
    </xf>
    <xf numFmtId="2" fontId="45" fillId="3" borderId="0" xfId="0" applyNumberFormat="1" applyFont="1" applyFill="1" applyBorder="1" applyAlignment="1">
      <alignment horizontal="center" vertical="center" wrapText="1"/>
    </xf>
    <xf numFmtId="4" fontId="45" fillId="3" borderId="0" xfId="0" applyNumberFormat="1" applyFont="1" applyFill="1" applyBorder="1" applyAlignment="1">
      <alignment horizontal="center" vertical="center" wrapText="1"/>
    </xf>
    <xf numFmtId="0" fontId="45" fillId="3" borderId="0" xfId="0" applyFont="1" applyFill="1" applyBorder="1" applyAlignment="1"/>
    <xf numFmtId="0" fontId="45" fillId="3" borderId="6" xfId="0" applyFont="1" applyFill="1" applyBorder="1" applyAlignment="1">
      <alignment horizontal="center" vertical="center" wrapText="1"/>
    </xf>
    <xf numFmtId="4" fontId="45" fillId="3" borderId="12" xfId="0" applyNumberFormat="1" applyFont="1" applyFill="1" applyBorder="1" applyAlignment="1">
      <alignment horizontal="center" vertical="center" wrapText="1"/>
    </xf>
    <xf numFmtId="3" fontId="45" fillId="3" borderId="12" xfId="0" applyNumberFormat="1" applyFont="1" applyFill="1" applyBorder="1" applyAlignment="1">
      <alignment horizontal="center" vertical="center" wrapText="1"/>
    </xf>
    <xf numFmtId="0" fontId="45" fillId="3" borderId="7" xfId="0" applyNumberFormat="1" applyFont="1" applyFill="1" applyBorder="1" applyAlignment="1">
      <alignment horizontal="center" vertical="center" wrapText="1"/>
    </xf>
    <xf numFmtId="2" fontId="45" fillId="3" borderId="2" xfId="0" applyNumberFormat="1" applyFont="1" applyFill="1" applyBorder="1" applyAlignment="1">
      <alignment horizontal="center" vertical="center" textRotation="90" wrapText="1"/>
    </xf>
    <xf numFmtId="2" fontId="45" fillId="3" borderId="11" xfId="0" applyNumberFormat="1" applyFont="1" applyFill="1" applyBorder="1" applyAlignment="1">
      <alignment horizontal="center" vertical="center" textRotation="90" wrapText="1"/>
    </xf>
    <xf numFmtId="2" fontId="45" fillId="3" borderId="6" xfId="0" applyNumberFormat="1" applyFont="1" applyFill="1" applyBorder="1" applyAlignment="1">
      <alignment horizontal="center" vertical="center" textRotation="90" wrapText="1"/>
    </xf>
    <xf numFmtId="0" fontId="45" fillId="3" borderId="14" xfId="0" applyFont="1" applyFill="1" applyBorder="1" applyAlignment="1">
      <alignment horizontal="center" vertical="center" textRotation="90" wrapText="1"/>
    </xf>
    <xf numFmtId="0" fontId="45" fillId="3" borderId="12" xfId="0" applyFont="1" applyFill="1" applyBorder="1" applyAlignment="1">
      <alignment horizontal="center" vertical="center" textRotation="90" wrapText="1"/>
    </xf>
    <xf numFmtId="0" fontId="45" fillId="3" borderId="2" xfId="0" applyFont="1" applyFill="1" applyBorder="1" applyAlignment="1">
      <alignment horizontal="center" vertical="center" textRotation="90" wrapText="1"/>
    </xf>
    <xf numFmtId="0" fontId="45" fillId="3" borderId="6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center"/>
    </xf>
    <xf numFmtId="0" fontId="45" fillId="3" borderId="3" xfId="0" applyFont="1" applyFill="1" applyBorder="1" applyAlignment="1">
      <alignment horizontal="center" vertical="center" wrapText="1"/>
    </xf>
    <xf numFmtId="0" fontId="45" fillId="3" borderId="5" xfId="0" applyFont="1" applyFill="1" applyBorder="1" applyAlignment="1">
      <alignment horizontal="center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textRotation="90" wrapText="1"/>
    </xf>
    <xf numFmtId="0" fontId="45" fillId="3" borderId="4" xfId="0" applyFont="1" applyFill="1" applyBorder="1" applyAlignment="1">
      <alignment horizontal="center" vertical="center" textRotation="90" wrapText="1"/>
    </xf>
    <xf numFmtId="4" fontId="45" fillId="3" borderId="14" xfId="0" applyNumberFormat="1" applyFont="1" applyFill="1" applyBorder="1" applyAlignment="1">
      <alignment horizontal="center" vertical="center" textRotation="90" wrapText="1"/>
    </xf>
    <xf numFmtId="4" fontId="45" fillId="3" borderId="15" xfId="0" applyNumberFormat="1" applyFont="1" applyFill="1" applyBorder="1" applyAlignment="1">
      <alignment horizontal="center" vertical="center" textRotation="90" wrapText="1"/>
    </xf>
    <xf numFmtId="4" fontId="45" fillId="3" borderId="12" xfId="0" applyNumberFormat="1" applyFont="1" applyFill="1" applyBorder="1" applyAlignment="1">
      <alignment horizontal="center" vertical="center" textRotation="90" wrapText="1"/>
    </xf>
    <xf numFmtId="4" fontId="45" fillId="3" borderId="13" xfId="0" applyNumberFormat="1" applyFont="1" applyFill="1" applyBorder="1" applyAlignment="1">
      <alignment horizontal="center" vertical="center" textRotation="90" wrapText="1"/>
    </xf>
    <xf numFmtId="0" fontId="45" fillId="3" borderId="7" xfId="0" applyFont="1" applyFill="1" applyBorder="1">
      <alignment horizontal="left" vertical="center" wrapText="1"/>
    </xf>
    <xf numFmtId="4" fontId="45" fillId="3" borderId="11" xfId="0" applyNumberFormat="1" applyFont="1" applyFill="1" applyBorder="1" applyAlignment="1">
      <alignment horizontal="center" vertical="center" textRotation="90" wrapText="1"/>
    </xf>
    <xf numFmtId="4" fontId="45" fillId="3" borderId="6" xfId="0" applyNumberFormat="1" applyFont="1" applyFill="1" applyBorder="1" applyAlignment="1">
      <alignment horizontal="center" vertical="center" textRotation="90" wrapText="1"/>
    </xf>
    <xf numFmtId="0" fontId="45" fillId="3" borderId="11" xfId="0" applyFont="1" applyFill="1" applyBorder="1" applyAlignment="1">
      <alignment horizontal="center" vertical="center" textRotation="90" wrapText="1"/>
    </xf>
    <xf numFmtId="4" fontId="45" fillId="3" borderId="6" xfId="0" applyNumberFormat="1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3" xfId="0" applyFont="1" applyFill="1" applyBorder="1">
      <alignment horizontal="left" vertical="center" wrapText="1"/>
    </xf>
    <xf numFmtId="0" fontId="45" fillId="3" borderId="5" xfId="0" applyFont="1" applyFill="1" applyBorder="1">
      <alignment horizontal="left" vertical="center" wrapText="1"/>
    </xf>
    <xf numFmtId="2" fontId="45" fillId="3" borderId="7" xfId="0" applyNumberFormat="1" applyFont="1" applyFill="1" applyBorder="1" applyAlignment="1">
      <alignment horizontal="center" vertical="center" textRotation="90" wrapText="1"/>
    </xf>
    <xf numFmtId="0" fontId="45" fillId="3" borderId="15" xfId="0" applyFont="1" applyFill="1" applyBorder="1" applyAlignment="1">
      <alignment horizontal="center" vertical="center" textRotation="90" wrapText="1"/>
    </xf>
    <xf numFmtId="0" fontId="45" fillId="3" borderId="13" xfId="0" applyFont="1" applyFill="1" applyBorder="1" applyAlignment="1">
      <alignment horizontal="center" vertical="center" textRotation="90" wrapText="1"/>
    </xf>
    <xf numFmtId="0" fontId="45" fillId="3" borderId="16" xfId="0" applyFont="1" applyFill="1" applyBorder="1" applyAlignment="1">
      <alignment horizontal="center" vertical="center" textRotation="90" wrapText="1"/>
    </xf>
    <xf numFmtId="0" fontId="45" fillId="3" borderId="17" xfId="0" applyFont="1" applyFill="1" applyBorder="1" applyAlignment="1">
      <alignment horizontal="center" vertical="center" textRotation="90" wrapText="1"/>
    </xf>
    <xf numFmtId="2" fontId="45" fillId="3" borderId="15" xfId="0" applyNumberFormat="1" applyFont="1" applyFill="1" applyBorder="1" applyAlignment="1">
      <alignment horizontal="center" vertical="center" textRotation="90" wrapText="1"/>
    </xf>
    <xf numFmtId="2" fontId="45" fillId="3" borderId="17" xfId="0" applyNumberFormat="1" applyFont="1" applyFill="1" applyBorder="1" applyAlignment="1">
      <alignment horizontal="center" vertical="center" textRotation="90" wrapText="1"/>
    </xf>
    <xf numFmtId="2" fontId="45" fillId="3" borderId="13" xfId="0" applyNumberFormat="1" applyFont="1" applyFill="1" applyBorder="1" applyAlignment="1">
      <alignment horizontal="center" vertical="center" textRotation="90" wrapText="1"/>
    </xf>
    <xf numFmtId="0" fontId="45" fillId="3" borderId="10" xfId="0" applyFont="1" applyFill="1" applyBorder="1" applyAlignment="1">
      <alignment horizontal="center" vertical="center" textRotation="90" wrapText="1"/>
    </xf>
    <xf numFmtId="0" fontId="45" fillId="3" borderId="0" xfId="0" applyFont="1" applyFill="1" applyBorder="1" applyAlignment="1">
      <alignment horizontal="center" vertical="center" textRotation="90" wrapText="1"/>
    </xf>
    <xf numFmtId="0" fontId="45" fillId="3" borderId="8" xfId="0" applyFont="1" applyFill="1" applyBorder="1" applyAlignment="1">
      <alignment horizontal="center" vertical="center" textRotation="90" wrapText="1"/>
    </xf>
    <xf numFmtId="0" fontId="45" fillId="3" borderId="7" xfId="0" applyFont="1" applyFill="1" applyBorder="1" applyAlignment="1">
      <alignment horizontal="center" vertical="center" textRotation="90" wrapText="1"/>
    </xf>
    <xf numFmtId="2" fontId="45" fillId="3" borderId="14" xfId="0" applyNumberFormat="1" applyFont="1" applyFill="1" applyBorder="1" applyAlignment="1">
      <alignment horizontal="center" vertical="center" textRotation="90" wrapText="1"/>
    </xf>
    <xf numFmtId="2" fontId="45" fillId="3" borderId="16" xfId="0" applyNumberFormat="1" applyFont="1" applyFill="1" applyBorder="1" applyAlignment="1">
      <alignment horizontal="center" vertical="center" textRotation="90" wrapText="1"/>
    </xf>
    <xf numFmtId="2" fontId="45" fillId="3" borderId="12" xfId="0" applyNumberFormat="1" applyFont="1" applyFill="1" applyBorder="1" applyAlignment="1">
      <alignment horizontal="center" vertical="center" textRotation="90" wrapText="1"/>
    </xf>
    <xf numFmtId="2" fontId="27" fillId="3" borderId="0" xfId="0" applyNumberFormat="1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45" fillId="3" borderId="14" xfId="0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45" fillId="3" borderId="8" xfId="0" applyFont="1" applyFill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center" wrapText="1"/>
    </xf>
    <xf numFmtId="4" fontId="45" fillId="3" borderId="2" xfId="0" applyNumberFormat="1" applyFont="1" applyFill="1" applyBorder="1" applyAlignment="1">
      <alignment horizontal="center" vertical="center" textRotation="90" wrapText="1"/>
    </xf>
    <xf numFmtId="4" fontId="45" fillId="3" borderId="3" xfId="0" applyNumberFormat="1" applyFont="1" applyFill="1" applyBorder="1" applyAlignment="1">
      <alignment horizontal="center" vertical="center" wrapText="1"/>
    </xf>
    <xf numFmtId="4" fontId="45" fillId="3" borderId="5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/>
    </xf>
    <xf numFmtId="0" fontId="29" fillId="3" borderId="2" xfId="0" applyFont="1" applyFill="1" applyBorder="1" applyAlignment="1">
      <alignment horizontal="center" vertical="center" textRotation="90" wrapText="1"/>
    </xf>
    <xf numFmtId="0" fontId="29" fillId="3" borderId="11" xfId="0" applyFont="1" applyFill="1" applyBorder="1" applyAlignment="1">
      <alignment horizontal="center" vertical="center" textRotation="90" wrapText="1"/>
    </xf>
    <xf numFmtId="0" fontId="29" fillId="3" borderId="6" xfId="0" applyFont="1" applyFill="1" applyBorder="1" applyAlignment="1">
      <alignment horizontal="center" vertical="center" textRotation="90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4" fontId="29" fillId="3" borderId="11" xfId="0" applyNumberFormat="1" applyFont="1" applyFill="1" applyBorder="1" applyAlignment="1">
      <alignment horizontal="center" vertical="center" textRotation="90" wrapText="1"/>
    </xf>
    <xf numFmtId="4" fontId="29" fillId="3" borderId="6" xfId="0" applyNumberFormat="1" applyFont="1" applyFill="1" applyBorder="1" applyAlignment="1">
      <alignment horizontal="center" vertical="center" textRotation="90" wrapText="1"/>
    </xf>
    <xf numFmtId="4" fontId="29" fillId="3" borderId="6" xfId="0" applyNumberFormat="1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4" fontId="29" fillId="3" borderId="2" xfId="0" applyNumberFormat="1" applyFont="1" applyFill="1" applyBorder="1" applyAlignment="1">
      <alignment horizontal="center" vertical="center" textRotation="90" wrapText="1"/>
    </xf>
    <xf numFmtId="4" fontId="29" fillId="3" borderId="3" xfId="0" applyNumberFormat="1" applyFont="1" applyFill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horizontal="center" vertical="center" wrapText="1"/>
    </xf>
    <xf numFmtId="4" fontId="29" fillId="3" borderId="14" xfId="0" applyNumberFormat="1" applyFont="1" applyFill="1" applyBorder="1" applyAlignment="1">
      <alignment horizontal="center" vertical="center" textRotation="90" wrapText="1"/>
    </xf>
    <xf numFmtId="4" fontId="29" fillId="3" borderId="15" xfId="0" applyNumberFormat="1" applyFont="1" applyFill="1" applyBorder="1" applyAlignment="1">
      <alignment horizontal="center" vertical="center" textRotation="90" wrapText="1"/>
    </xf>
    <xf numFmtId="4" fontId="29" fillId="3" borderId="12" xfId="0" applyNumberFormat="1" applyFont="1" applyFill="1" applyBorder="1" applyAlignment="1">
      <alignment horizontal="center" vertical="center" textRotation="90" wrapText="1"/>
    </xf>
    <xf numFmtId="4" fontId="29" fillId="3" borderId="13" xfId="0" applyNumberFormat="1" applyFont="1" applyFill="1" applyBorder="1" applyAlignment="1">
      <alignment horizontal="center" vertical="center" textRotation="90" wrapText="1"/>
    </xf>
    <xf numFmtId="0" fontId="29" fillId="3" borderId="3" xfId="0" applyFont="1" applyFill="1" applyBorder="1" applyAlignment="1">
      <alignment horizontal="center" vertical="center" textRotation="90" wrapText="1"/>
    </xf>
    <xf numFmtId="0" fontId="29" fillId="3" borderId="4" xfId="0" applyFont="1" applyFill="1" applyBorder="1" applyAlignment="1">
      <alignment horizontal="center" vertical="center" textRotation="90" wrapText="1"/>
    </xf>
    <xf numFmtId="0" fontId="29" fillId="3" borderId="7" xfId="0" applyFont="1" applyFill="1" applyBorder="1">
      <alignment horizontal="left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3" xfId="0" applyFont="1" applyFill="1" applyBorder="1">
      <alignment horizontal="left" vertical="center" wrapText="1"/>
    </xf>
    <xf numFmtId="0" fontId="29" fillId="3" borderId="5" xfId="0" applyFont="1" applyFill="1" applyBorder="1">
      <alignment horizontal="left" vertical="center" wrapText="1"/>
    </xf>
    <xf numFmtId="0" fontId="29" fillId="3" borderId="14" xfId="0" applyFont="1" applyFill="1" applyBorder="1" applyAlignment="1">
      <alignment horizontal="center" vertical="center" textRotation="90" wrapText="1"/>
    </xf>
    <xf numFmtId="0" fontId="29" fillId="3" borderId="10" xfId="0" applyFont="1" applyFill="1" applyBorder="1" applyAlignment="1">
      <alignment horizontal="center" vertical="center" textRotation="90" wrapText="1"/>
    </xf>
    <xf numFmtId="0" fontId="29" fillId="3" borderId="15" xfId="0" applyFont="1" applyFill="1" applyBorder="1" applyAlignment="1">
      <alignment horizontal="center" vertical="center" textRotation="90" wrapText="1"/>
    </xf>
    <xf numFmtId="0" fontId="29" fillId="3" borderId="16" xfId="0" applyFont="1" applyFill="1" applyBorder="1" applyAlignment="1">
      <alignment horizontal="center" vertical="center" textRotation="90" wrapText="1"/>
    </xf>
    <xf numFmtId="0" fontId="29" fillId="3" borderId="0" xfId="0" applyFont="1" applyFill="1" applyBorder="1" applyAlignment="1">
      <alignment horizontal="center" vertical="center" textRotation="90" wrapText="1"/>
    </xf>
    <xf numFmtId="0" fontId="29" fillId="3" borderId="17" xfId="0" applyFont="1" applyFill="1" applyBorder="1" applyAlignment="1">
      <alignment horizontal="center" vertical="center" textRotation="90" wrapText="1"/>
    </xf>
    <xf numFmtId="0" fontId="29" fillId="3" borderId="12" xfId="0" applyFont="1" applyFill="1" applyBorder="1" applyAlignment="1">
      <alignment horizontal="center" vertical="center" textRotation="90" wrapText="1"/>
    </xf>
    <xf numFmtId="0" fontId="29" fillId="3" borderId="8" xfId="0" applyFont="1" applyFill="1" applyBorder="1" applyAlignment="1">
      <alignment horizontal="center" vertical="center" textRotation="90" wrapText="1"/>
    </xf>
    <xf numFmtId="0" fontId="29" fillId="3" borderId="13" xfId="0" applyFont="1" applyFill="1" applyBorder="1" applyAlignment="1">
      <alignment horizontal="center" vertical="center" textRotation="90" wrapText="1"/>
    </xf>
    <xf numFmtId="2" fontId="29" fillId="3" borderId="7" xfId="0" applyNumberFormat="1" applyFont="1" applyFill="1" applyBorder="1" applyAlignment="1">
      <alignment horizontal="center" vertical="center" textRotation="90" wrapText="1"/>
    </xf>
    <xf numFmtId="2" fontId="29" fillId="3" borderId="7" xfId="0" applyNumberFormat="1" applyFont="1" applyFill="1" applyBorder="1" applyAlignment="1">
      <alignment horizontal="center" vertical="center" textRotation="90"/>
    </xf>
    <xf numFmtId="4" fontId="29" fillId="3" borderId="7" xfId="0" applyNumberFormat="1" applyFont="1" applyFill="1" applyBorder="1" applyAlignment="1">
      <alignment horizontal="center" vertical="center" textRotation="90"/>
    </xf>
    <xf numFmtId="2" fontId="29" fillId="3" borderId="2" xfId="0" applyNumberFormat="1" applyFont="1" applyFill="1" applyBorder="1" applyAlignment="1">
      <alignment horizontal="center" vertical="center" textRotation="90" wrapText="1"/>
    </xf>
    <xf numFmtId="2" fontId="29" fillId="3" borderId="11" xfId="0" applyNumberFormat="1" applyFont="1" applyFill="1" applyBorder="1" applyAlignment="1">
      <alignment horizontal="center" vertical="center" textRotation="90" wrapText="1"/>
    </xf>
    <xf numFmtId="2" fontId="29" fillId="3" borderId="6" xfId="0" applyNumberFormat="1" applyFont="1" applyFill="1" applyBorder="1" applyAlignment="1">
      <alignment horizontal="center" vertical="center" textRotation="90" wrapText="1"/>
    </xf>
    <xf numFmtId="0" fontId="29" fillId="3" borderId="7" xfId="0" applyFont="1" applyFill="1" applyBorder="1" applyAlignment="1">
      <alignment horizontal="center" vertical="center" textRotation="90" wrapText="1"/>
    </xf>
    <xf numFmtId="0" fontId="29" fillId="3" borderId="12" xfId="0" applyFont="1" applyFill="1" applyBorder="1">
      <alignment horizontal="left" vertical="center" wrapText="1"/>
    </xf>
    <xf numFmtId="0" fontId="29" fillId="3" borderId="8" xfId="0" applyFont="1" applyFill="1" applyBorder="1">
      <alignment horizontal="left" vertical="center" wrapText="1"/>
    </xf>
    <xf numFmtId="0" fontId="29" fillId="3" borderId="13" xfId="0" applyFont="1" applyFill="1" applyBorder="1">
      <alignment horizontal="left" vertical="center" wrapText="1"/>
    </xf>
    <xf numFmtId="2" fontId="29" fillId="3" borderId="14" xfId="0" applyNumberFormat="1" applyFont="1" applyFill="1" applyBorder="1" applyAlignment="1">
      <alignment horizontal="center" vertical="center" textRotation="90" wrapText="1"/>
    </xf>
    <xf numFmtId="2" fontId="29" fillId="3" borderId="16" xfId="0" applyNumberFormat="1" applyFont="1" applyFill="1" applyBorder="1" applyAlignment="1">
      <alignment horizontal="center" vertical="center" textRotation="90" wrapText="1"/>
    </xf>
    <xf numFmtId="2" fontId="29" fillId="3" borderId="12" xfId="0" applyNumberFormat="1" applyFont="1" applyFill="1" applyBorder="1" applyAlignment="1">
      <alignment horizontal="center" vertical="center" textRotation="90" wrapText="1"/>
    </xf>
    <xf numFmtId="2" fontId="29" fillId="3" borderId="15" xfId="0" applyNumberFormat="1" applyFont="1" applyFill="1" applyBorder="1" applyAlignment="1">
      <alignment horizontal="center" vertical="center" textRotation="90" wrapText="1"/>
    </xf>
    <xf numFmtId="2" fontId="29" fillId="3" borderId="17" xfId="0" applyNumberFormat="1" applyFont="1" applyFill="1" applyBorder="1" applyAlignment="1">
      <alignment horizontal="center" vertical="center" textRotation="90" wrapText="1"/>
    </xf>
    <xf numFmtId="2" fontId="29" fillId="3" borderId="13" xfId="0" applyNumberFormat="1" applyFont="1" applyFill="1" applyBorder="1" applyAlignment="1">
      <alignment horizontal="center" vertical="center" textRotation="90" wrapText="1"/>
    </xf>
  </cellXfs>
  <cellStyles count="27">
    <cellStyle name="ex66" xfId="19" xr:uid="{00000000-0005-0000-0000-000000000000}"/>
    <cellStyle name="Excel Built-in Normal" xfId="1" xr:uid="{00000000-0005-0000-0000-000001000000}"/>
    <cellStyle name="Денежный 2" xfId="20" xr:uid="{00000000-0005-0000-0000-000002000000}"/>
    <cellStyle name="Обычный" xfId="0" builtinId="0"/>
    <cellStyle name="Обычный 10 10" xfId="21" xr:uid="{00000000-0005-0000-0000-000004000000}"/>
    <cellStyle name="Обычный 11 4" xfId="22" xr:uid="{00000000-0005-0000-0000-000005000000}"/>
    <cellStyle name="Обычный 2" xfId="2" xr:uid="{00000000-0005-0000-0000-000006000000}"/>
    <cellStyle name="Обычный 2 2" xfId="3" xr:uid="{00000000-0005-0000-0000-000007000000}"/>
    <cellStyle name="Обычный 3" xfId="4" xr:uid="{00000000-0005-0000-0000-000008000000}"/>
    <cellStyle name="Обычный 3 2" xfId="23" xr:uid="{00000000-0005-0000-0000-000009000000}"/>
    <cellStyle name="Обычный 4" xfId="5" xr:uid="{00000000-0005-0000-0000-00000A000000}"/>
    <cellStyle name="Обычный 5" xfId="6" xr:uid="{00000000-0005-0000-0000-00000B000000}"/>
    <cellStyle name="Обычный 5 2" xfId="17" xr:uid="{00000000-0005-0000-0000-00000C000000}"/>
    <cellStyle name="Обычный 6" xfId="7" xr:uid="{00000000-0005-0000-0000-00000D000000}"/>
    <cellStyle name="Обычный 7" xfId="18" xr:uid="{00000000-0005-0000-0000-00000E000000}"/>
    <cellStyle name="Обычный 7 2" xfId="26" xr:uid="{00000000-0005-0000-0000-00000F000000}"/>
    <cellStyle name="Обычный 8" xfId="24" xr:uid="{00000000-0005-0000-0000-000010000000}"/>
    <cellStyle name="Обычный 9" xfId="25" xr:uid="{00000000-0005-0000-0000-000011000000}"/>
    <cellStyle name="Примечание 2" xfId="8" xr:uid="{00000000-0005-0000-0000-000012000000}"/>
    <cellStyle name="Примечание 2 2" xfId="9" xr:uid="{00000000-0005-0000-0000-000013000000}"/>
    <cellStyle name="Примечание 2 2 2" xfId="10" xr:uid="{00000000-0005-0000-0000-000014000000}"/>
    <cellStyle name="Примечание 2 3" xfId="11" xr:uid="{00000000-0005-0000-0000-000015000000}"/>
    <cellStyle name="Примечание 3" xfId="12" xr:uid="{00000000-0005-0000-0000-000016000000}"/>
    <cellStyle name="Примечание 3 2" xfId="13" xr:uid="{00000000-0005-0000-0000-000017000000}"/>
    <cellStyle name="Примечание 4" xfId="14" xr:uid="{00000000-0005-0000-0000-000018000000}"/>
    <cellStyle name="Финансовый 2" xfId="15" xr:uid="{00000000-0005-0000-0000-000019000000}"/>
    <cellStyle name="Финансовый 3" xfId="16" xr:uid="{00000000-0005-0000-0000-00001A000000}"/>
  </cellStyles>
  <dxfs count="0"/>
  <tableStyles count="0" defaultTableStyle="TableStyleMedium2" defaultPivotStyle="PivotStyleLight16"/>
  <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Стеценко Татьяна Николаевна" id="{F55EF5E6-8D23-4946-9F02-019B5C0AADEB}" userId="S-1-5-21-3486013273-508288683-1273375835-119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323" dT="2022-09-16T11:21:48.25" personId="{F55EF5E6-8D23-4946-9F02-019B5C0AADEB}" id="{23B67C1A-8E9D-4C9F-BDA5-4CF6ABE039FB}">
    <text>997058,37 - остальные работы, 444821,84 - ЭС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U327" dT="2022-09-16T11:21:48.25" personId="{F55EF5E6-8D23-4946-9F02-019B5C0AADEB}" id="{23B67C1A-8E9D-4CA0-BDA5-4CF6ABE039FB}">
    <text>997058,37 - остальные работы, 444821,84 - ЭС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V81" dT="2022-09-16T11:21:48.25" personId="{F55EF5E6-8D23-4946-9F02-019B5C0AADEB}" id="{23B67C1A-8E9D-4CA1-BDA5-4CF6ABE039FB}">
    <text>997058,37 - остальные работы, 444821,84 - ЭС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514"/>
  <sheetViews>
    <sheetView tabSelected="1" view="pageBreakPreview" topLeftCell="U6" zoomScale="25" zoomScaleNormal="40" zoomScaleSheetLayoutView="25" zoomScalePageLayoutView="25" workbookViewId="0">
      <selection activeCell="Z16" sqref="Z16"/>
    </sheetView>
  </sheetViews>
  <sheetFormatPr defaultColWidth="9.33203125" defaultRowHeight="21.75" outlineLevelRow="1" outlineLevelCol="1" x14ac:dyDescent="0.35"/>
  <cols>
    <col min="1" max="1" width="30.33203125" style="26" customWidth="1"/>
    <col min="2" max="2" width="255.6640625" style="26" customWidth="1"/>
    <col min="3" max="3" width="47.5" style="26" customWidth="1"/>
    <col min="4" max="4" width="92.83203125" style="27" customWidth="1" outlineLevel="1"/>
    <col min="5" max="5" width="76.83203125" style="1" customWidth="1" outlineLevel="1"/>
    <col min="6" max="6" width="46.83203125" style="1" customWidth="1" outlineLevel="1"/>
    <col min="7" max="7" width="73.5" style="1" customWidth="1" outlineLevel="1"/>
    <col min="8" max="8" width="76.83203125" style="1" customWidth="1" outlineLevel="1"/>
    <col min="9" max="9" width="75.5" style="1" customWidth="1" outlineLevel="1"/>
    <col min="10" max="10" width="80.83203125" style="1" customWidth="1" outlineLevel="1"/>
    <col min="11" max="11" width="37.6640625" style="1" customWidth="1" outlineLevel="1"/>
    <col min="12" max="12" width="65.6640625" style="1" customWidth="1" outlineLevel="1"/>
    <col min="13" max="13" width="76.1640625" style="1" customWidth="1" outlineLevel="1"/>
    <col min="14" max="14" width="56.83203125" style="1" customWidth="1" outlineLevel="1"/>
    <col min="15" max="15" width="44.33203125" style="1" customWidth="1" outlineLevel="1"/>
    <col min="16" max="16" width="80.6640625" style="1" customWidth="1" outlineLevel="1"/>
    <col min="17" max="17" width="87.1640625" style="1" customWidth="1"/>
    <col min="18" max="18" width="141.83203125" style="1" customWidth="1"/>
    <col min="19" max="19" width="86.83203125" style="1" customWidth="1"/>
    <col min="20" max="20" width="75.33203125" style="1" customWidth="1"/>
    <col min="21" max="21" width="85.5" style="1" customWidth="1"/>
    <col min="22" max="22" width="66.6640625" style="1" customWidth="1"/>
    <col min="23" max="23" width="58.33203125" style="1" customWidth="1"/>
    <col min="24" max="24" width="46" style="1" customWidth="1"/>
    <col min="25" max="25" width="88.1640625" style="1" customWidth="1"/>
    <col min="26" max="26" width="42.1640625" style="1" customWidth="1"/>
    <col min="27" max="27" width="91.1640625" style="1" customWidth="1"/>
    <col min="28" max="29" width="70.83203125" style="49" customWidth="1"/>
    <col min="30" max="30" width="33.83203125" style="22" customWidth="1"/>
    <col min="31" max="31" width="34.83203125" style="22" customWidth="1"/>
    <col min="32" max="32" width="30" style="22" customWidth="1"/>
    <col min="33" max="33" width="9.33203125" style="22"/>
    <col min="34" max="34" width="36" style="22" customWidth="1"/>
    <col min="35" max="16384" width="9.33203125" style="22"/>
  </cols>
  <sheetData>
    <row r="1" spans="1:29" ht="27.75" hidden="1" customHeight="1" x14ac:dyDescent="0.35">
      <c r="V1" s="157" t="s">
        <v>0</v>
      </c>
      <c r="W1" s="157"/>
      <c r="X1" s="157"/>
      <c r="Y1" s="157"/>
      <c r="Z1" s="157"/>
      <c r="AA1" s="157"/>
      <c r="AB1" s="157"/>
      <c r="AC1" s="157"/>
    </row>
    <row r="2" spans="1:29" ht="387" hidden="1" customHeight="1" x14ac:dyDescent="0.35">
      <c r="V2" s="157"/>
      <c r="W2" s="157"/>
      <c r="X2" s="157"/>
      <c r="Y2" s="157"/>
      <c r="Z2" s="157"/>
      <c r="AA2" s="157"/>
      <c r="AB2" s="157"/>
      <c r="AC2" s="157"/>
    </row>
    <row r="3" spans="1:29" ht="51" hidden="1" customHeight="1" x14ac:dyDescent="0.35">
      <c r="V3" s="157"/>
      <c r="W3" s="157"/>
      <c r="X3" s="157"/>
      <c r="Y3" s="157"/>
      <c r="Z3" s="157"/>
      <c r="AA3" s="157"/>
      <c r="AB3" s="157"/>
      <c r="AC3" s="157"/>
    </row>
    <row r="4" spans="1:29" ht="3" hidden="1" customHeight="1" x14ac:dyDescent="0.35">
      <c r="V4" s="157"/>
      <c r="W4" s="157"/>
      <c r="X4" s="157"/>
      <c r="Y4" s="157"/>
      <c r="Z4" s="157"/>
      <c r="AA4" s="157"/>
      <c r="AB4" s="157"/>
      <c r="AC4" s="157"/>
    </row>
    <row r="5" spans="1:29" ht="18.75" hidden="1" customHeight="1" x14ac:dyDescent="0.35">
      <c r="V5" s="2"/>
      <c r="W5" s="2"/>
      <c r="X5" s="2"/>
      <c r="Y5" s="2"/>
      <c r="Z5" s="2"/>
      <c r="AA5" s="2"/>
      <c r="AB5" s="28"/>
      <c r="AC5" s="28"/>
    </row>
    <row r="6" spans="1:29" ht="65.25" customHeight="1" outlineLevel="1" x14ac:dyDescent="1.1499999999999999">
      <c r="V6" s="155" t="s">
        <v>574</v>
      </c>
      <c r="W6" s="155"/>
      <c r="X6" s="155"/>
      <c r="Y6" s="155"/>
      <c r="Z6" s="155"/>
      <c r="AA6" s="155"/>
      <c r="AB6" s="155"/>
      <c r="AC6" s="155"/>
    </row>
    <row r="7" spans="1:29" ht="56.25" customHeight="1" outlineLevel="1" x14ac:dyDescent="1.1499999999999999">
      <c r="V7" s="155" t="s">
        <v>1</v>
      </c>
      <c r="W7" s="155"/>
      <c r="X7" s="155"/>
      <c r="Y7" s="155"/>
      <c r="Z7" s="155"/>
      <c r="AA7" s="155"/>
      <c r="AB7" s="155"/>
      <c r="AC7" s="155"/>
    </row>
    <row r="8" spans="1:29" ht="63" customHeight="1" outlineLevel="1" x14ac:dyDescent="1.1499999999999999">
      <c r="V8" s="155" t="s">
        <v>2</v>
      </c>
      <c r="W8" s="155"/>
      <c r="X8" s="155"/>
      <c r="Y8" s="155"/>
      <c r="Z8" s="155"/>
      <c r="AA8" s="155"/>
      <c r="AB8" s="155"/>
      <c r="AC8" s="155"/>
    </row>
    <row r="9" spans="1:29" ht="63" customHeight="1" outlineLevel="1" x14ac:dyDescent="1.1499999999999999">
      <c r="V9" s="155" t="s">
        <v>575</v>
      </c>
      <c r="W9" s="155"/>
      <c r="X9" s="155"/>
      <c r="Y9" s="155"/>
      <c r="Z9" s="155"/>
      <c r="AA9" s="155"/>
      <c r="AB9" s="155"/>
      <c r="AC9" s="155"/>
    </row>
    <row r="10" spans="1:29" ht="63" customHeight="1" outlineLevel="1" x14ac:dyDescent="1.1499999999999999">
      <c r="V10" s="16"/>
      <c r="W10" s="16"/>
      <c r="X10" s="16"/>
      <c r="Y10" s="16"/>
      <c r="Z10" s="16"/>
      <c r="AA10" s="29"/>
      <c r="AB10" s="16"/>
      <c r="AC10" s="16"/>
    </row>
    <row r="11" spans="1:29" s="30" customFormat="1" ht="165.75" customHeight="1" outlineLevel="1" x14ac:dyDescent="0.35">
      <c r="A11" s="156" t="s">
        <v>495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</row>
    <row r="12" spans="1:29" s="30" customFormat="1" ht="33.75" customHeight="1" outlineLevel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12"/>
      <c r="AB12" s="3"/>
      <c r="AC12" s="3"/>
    </row>
    <row r="13" spans="1:29" s="30" customFormat="1" ht="69.95" customHeight="1" outlineLevel="1" x14ac:dyDescent="0.35">
      <c r="A13" s="109" t="s">
        <v>3</v>
      </c>
      <c r="B13" s="109" t="s">
        <v>457</v>
      </c>
      <c r="C13" s="109" t="s">
        <v>484</v>
      </c>
      <c r="D13" s="112" t="s">
        <v>475</v>
      </c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46" t="s">
        <v>4</v>
      </c>
      <c r="Y13" s="147"/>
      <c r="Z13" s="147"/>
      <c r="AA13" s="148"/>
      <c r="AB13" s="109" t="s">
        <v>5</v>
      </c>
      <c r="AC13" s="109" t="s">
        <v>6</v>
      </c>
    </row>
    <row r="14" spans="1:29" ht="69.95" customHeight="1" x14ac:dyDescent="0.35">
      <c r="A14" s="124"/>
      <c r="B14" s="124"/>
      <c r="C14" s="124"/>
      <c r="D14" s="152" t="s">
        <v>459</v>
      </c>
      <c r="E14" s="153" t="s">
        <v>468</v>
      </c>
      <c r="F14" s="154"/>
      <c r="G14" s="154"/>
      <c r="H14" s="154"/>
      <c r="I14" s="154"/>
      <c r="J14" s="154"/>
      <c r="K14" s="154"/>
      <c r="L14" s="154"/>
      <c r="M14" s="154"/>
      <c r="N14" s="75"/>
      <c r="O14" s="117" t="s">
        <v>485</v>
      </c>
      <c r="P14" s="118"/>
      <c r="Q14" s="122" t="s">
        <v>486</v>
      </c>
      <c r="R14" s="122" t="s">
        <v>569</v>
      </c>
      <c r="S14" s="122" t="s">
        <v>487</v>
      </c>
      <c r="T14" s="122" t="s">
        <v>568</v>
      </c>
      <c r="U14" s="125" t="s">
        <v>471</v>
      </c>
      <c r="V14" s="125"/>
      <c r="W14" s="125"/>
      <c r="X14" s="149"/>
      <c r="Y14" s="150"/>
      <c r="Z14" s="150"/>
      <c r="AA14" s="151"/>
      <c r="AB14" s="124"/>
      <c r="AC14" s="124"/>
    </row>
    <row r="15" spans="1:29" ht="409.6" customHeight="1" x14ac:dyDescent="0.35">
      <c r="A15" s="124"/>
      <c r="B15" s="124"/>
      <c r="C15" s="110"/>
      <c r="D15" s="123"/>
      <c r="E15" s="77" t="s">
        <v>460</v>
      </c>
      <c r="F15" s="115" t="s">
        <v>553</v>
      </c>
      <c r="G15" s="116"/>
      <c r="H15" s="77" t="s">
        <v>462</v>
      </c>
      <c r="I15" s="77" t="s">
        <v>463</v>
      </c>
      <c r="J15" s="77" t="s">
        <v>464</v>
      </c>
      <c r="K15" s="115" t="s">
        <v>556</v>
      </c>
      <c r="L15" s="116"/>
      <c r="M15" s="77" t="s">
        <v>563</v>
      </c>
      <c r="N15" s="78" t="s">
        <v>467</v>
      </c>
      <c r="O15" s="119"/>
      <c r="P15" s="120"/>
      <c r="Q15" s="123"/>
      <c r="R15" s="123"/>
      <c r="S15" s="123"/>
      <c r="T15" s="123"/>
      <c r="U15" s="79" t="s">
        <v>552</v>
      </c>
      <c r="V15" s="79" t="s">
        <v>542</v>
      </c>
      <c r="W15" s="80" t="s">
        <v>562</v>
      </c>
      <c r="X15" s="80" t="s">
        <v>472</v>
      </c>
      <c r="Y15" s="79" t="s">
        <v>473</v>
      </c>
      <c r="Z15" s="79" t="s">
        <v>483</v>
      </c>
      <c r="AA15" s="79" t="s">
        <v>474</v>
      </c>
      <c r="AB15" s="124"/>
      <c r="AC15" s="124"/>
    </row>
    <row r="16" spans="1:29" ht="81.75" customHeight="1" x14ac:dyDescent="0.35">
      <c r="A16" s="110"/>
      <c r="B16" s="110"/>
      <c r="C16" s="81" t="s">
        <v>458</v>
      </c>
      <c r="D16" s="81" t="s">
        <v>458</v>
      </c>
      <c r="E16" s="81" t="s">
        <v>458</v>
      </c>
      <c r="F16" s="81" t="s">
        <v>494</v>
      </c>
      <c r="G16" s="81" t="s">
        <v>458</v>
      </c>
      <c r="H16" s="81" t="s">
        <v>458</v>
      </c>
      <c r="I16" s="81" t="s">
        <v>458</v>
      </c>
      <c r="J16" s="81" t="s">
        <v>458</v>
      </c>
      <c r="K16" s="81" t="s">
        <v>494</v>
      </c>
      <c r="L16" s="81" t="s">
        <v>458</v>
      </c>
      <c r="M16" s="81" t="s">
        <v>458</v>
      </c>
      <c r="N16" s="81" t="s">
        <v>458</v>
      </c>
      <c r="O16" s="81" t="s">
        <v>494</v>
      </c>
      <c r="P16" s="81" t="s">
        <v>458</v>
      </c>
      <c r="Q16" s="81" t="s">
        <v>458</v>
      </c>
      <c r="R16" s="81" t="s">
        <v>458</v>
      </c>
      <c r="S16" s="81" t="s">
        <v>458</v>
      </c>
      <c r="T16" s="81" t="s">
        <v>458</v>
      </c>
      <c r="U16" s="81" t="s">
        <v>458</v>
      </c>
      <c r="V16" s="81" t="s">
        <v>458</v>
      </c>
      <c r="W16" s="81" t="s">
        <v>458</v>
      </c>
      <c r="X16" s="81" t="s">
        <v>458</v>
      </c>
      <c r="Y16" s="81" t="s">
        <v>458</v>
      </c>
      <c r="Z16" s="81" t="s">
        <v>458</v>
      </c>
      <c r="AA16" s="82" t="s">
        <v>458</v>
      </c>
      <c r="AB16" s="110"/>
      <c r="AC16" s="110"/>
    </row>
    <row r="17" spans="1:29" s="33" customFormat="1" ht="69.95" customHeight="1" x14ac:dyDescent="0.35">
      <c r="A17" s="81">
        <v>1</v>
      </c>
      <c r="B17" s="81">
        <v>2</v>
      </c>
      <c r="C17" s="81">
        <v>3</v>
      </c>
      <c r="D17" s="81">
        <v>4</v>
      </c>
      <c r="E17" s="81">
        <v>5</v>
      </c>
      <c r="F17" s="81">
        <v>6</v>
      </c>
      <c r="G17" s="81">
        <v>7</v>
      </c>
      <c r="H17" s="81">
        <v>8</v>
      </c>
      <c r="I17" s="81">
        <v>9</v>
      </c>
      <c r="J17" s="81">
        <v>10</v>
      </c>
      <c r="K17" s="81">
        <v>11</v>
      </c>
      <c r="L17" s="81">
        <v>12</v>
      </c>
      <c r="M17" s="81">
        <v>13</v>
      </c>
      <c r="N17" s="81">
        <v>14</v>
      </c>
      <c r="O17" s="81">
        <v>15</v>
      </c>
      <c r="P17" s="81">
        <v>16</v>
      </c>
      <c r="Q17" s="81">
        <v>17</v>
      </c>
      <c r="R17" s="81">
        <v>18</v>
      </c>
      <c r="S17" s="81">
        <v>19</v>
      </c>
      <c r="T17" s="81">
        <v>20</v>
      </c>
      <c r="U17" s="81">
        <v>21</v>
      </c>
      <c r="V17" s="81">
        <v>22</v>
      </c>
      <c r="W17" s="81">
        <v>23</v>
      </c>
      <c r="X17" s="81">
        <v>24</v>
      </c>
      <c r="Y17" s="81">
        <v>25</v>
      </c>
      <c r="Z17" s="81">
        <v>26</v>
      </c>
      <c r="AA17" s="83">
        <v>27</v>
      </c>
      <c r="AB17" s="81">
        <v>28</v>
      </c>
      <c r="AC17" s="81">
        <v>29</v>
      </c>
    </row>
    <row r="18" spans="1:29" ht="69.95" customHeight="1" x14ac:dyDescent="0.35">
      <c r="A18" s="112" t="s">
        <v>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4"/>
    </row>
    <row r="19" spans="1:29" ht="75" customHeight="1" x14ac:dyDescent="0.35">
      <c r="A19" s="84">
        <v>1</v>
      </c>
      <c r="B19" s="84" t="s">
        <v>8</v>
      </c>
      <c r="C19" s="82"/>
      <c r="D19" s="82">
        <f t="shared" ref="D19:D82" si="0">SUM(E19:W19)-(F19+K19+O19)</f>
        <v>8826192.7350500003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>
        <v>8695756.3850500006</v>
      </c>
      <c r="R19" s="82"/>
      <c r="S19" s="82"/>
      <c r="T19" s="82"/>
      <c r="U19" s="82">
        <v>130436.35</v>
      </c>
      <c r="V19" s="82"/>
      <c r="W19" s="82"/>
      <c r="X19" s="82"/>
      <c r="Y19" s="82">
        <f>D19-AA19</f>
        <v>0</v>
      </c>
      <c r="Z19" s="82"/>
      <c r="AA19" s="82">
        <v>8826192.7350500003</v>
      </c>
      <c r="AB19" s="84">
        <v>2020</v>
      </c>
      <c r="AC19" s="84">
        <v>2022</v>
      </c>
    </row>
    <row r="20" spans="1:29" ht="75" customHeight="1" x14ac:dyDescent="0.35">
      <c r="A20" s="84">
        <v>2</v>
      </c>
      <c r="B20" s="84" t="s">
        <v>9</v>
      </c>
      <c r="C20" s="84"/>
      <c r="D20" s="82">
        <f t="shared" si="0"/>
        <v>1016324.71</v>
      </c>
      <c r="E20" s="82"/>
      <c r="F20" s="82"/>
      <c r="G20" s="82">
        <v>961324.71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>
        <v>55000</v>
      </c>
      <c r="V20" s="82"/>
      <c r="W20" s="82"/>
      <c r="X20" s="82"/>
      <c r="Y20" s="82">
        <f>D20-AA20</f>
        <v>1016324.71</v>
      </c>
      <c r="Z20" s="82"/>
      <c r="AA20" s="82">
        <v>0</v>
      </c>
      <c r="AB20" s="84">
        <v>2020</v>
      </c>
      <c r="AC20" s="84">
        <v>2021</v>
      </c>
    </row>
    <row r="21" spans="1:29" ht="75" customHeight="1" x14ac:dyDescent="0.35">
      <c r="A21" s="84">
        <v>3</v>
      </c>
      <c r="B21" s="84" t="s">
        <v>10</v>
      </c>
      <c r="C21" s="84"/>
      <c r="D21" s="82">
        <f t="shared" si="0"/>
        <v>1016324.71</v>
      </c>
      <c r="E21" s="82"/>
      <c r="F21" s="82"/>
      <c r="G21" s="82">
        <v>961324.71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>
        <v>55000</v>
      </c>
      <c r="V21" s="82"/>
      <c r="W21" s="82"/>
      <c r="X21" s="82"/>
      <c r="Y21" s="82">
        <f>D21-AA21</f>
        <v>1016324.71</v>
      </c>
      <c r="Z21" s="82"/>
      <c r="AA21" s="82">
        <v>0</v>
      </c>
      <c r="AB21" s="84">
        <v>2020</v>
      </c>
      <c r="AC21" s="84">
        <v>2021</v>
      </c>
    </row>
    <row r="22" spans="1:29" ht="75" customHeight="1" x14ac:dyDescent="0.35">
      <c r="A22" s="84">
        <v>4</v>
      </c>
      <c r="B22" s="84" t="s">
        <v>11</v>
      </c>
      <c r="C22" s="84"/>
      <c r="D22" s="82">
        <f t="shared" si="0"/>
        <v>1016324.71</v>
      </c>
      <c r="E22" s="82"/>
      <c r="F22" s="82"/>
      <c r="G22" s="82">
        <v>961324.71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>
        <v>55000</v>
      </c>
      <c r="V22" s="82"/>
      <c r="W22" s="82"/>
      <c r="X22" s="82"/>
      <c r="Y22" s="82">
        <f>D22-AA22</f>
        <v>1016324.71</v>
      </c>
      <c r="Z22" s="82"/>
      <c r="AA22" s="82">
        <v>0</v>
      </c>
      <c r="AB22" s="84">
        <v>2020</v>
      </c>
      <c r="AC22" s="84">
        <v>2021</v>
      </c>
    </row>
    <row r="23" spans="1:29" ht="75" customHeight="1" x14ac:dyDescent="0.35">
      <c r="A23" s="84">
        <v>5</v>
      </c>
      <c r="B23" s="84" t="s">
        <v>12</v>
      </c>
      <c r="C23" s="84"/>
      <c r="D23" s="82">
        <f t="shared" si="0"/>
        <v>4568990.8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>
        <v>4397353.0999999996</v>
      </c>
      <c r="T23" s="82"/>
      <c r="U23" s="82">
        <v>171637.7</v>
      </c>
      <c r="V23" s="82"/>
      <c r="W23" s="82"/>
      <c r="X23" s="82"/>
      <c r="Y23" s="82">
        <f t="shared" ref="Y23:Y86" si="1">D23-AA23</f>
        <v>-3.8499999791383743E-3</v>
      </c>
      <c r="Z23" s="82"/>
      <c r="AA23" s="82">
        <v>4568990.8038499998</v>
      </c>
      <c r="AB23" s="84">
        <v>2020</v>
      </c>
      <c r="AC23" s="84">
        <v>2022</v>
      </c>
    </row>
    <row r="24" spans="1:29" ht="75" customHeight="1" x14ac:dyDescent="1">
      <c r="A24" s="84">
        <v>6</v>
      </c>
      <c r="B24" s="84" t="s">
        <v>13</v>
      </c>
      <c r="C24" s="84"/>
      <c r="D24" s="82">
        <f t="shared" si="0"/>
        <v>3037801.66</v>
      </c>
      <c r="E24" s="82"/>
      <c r="F24" s="82"/>
      <c r="G24" s="82"/>
      <c r="H24" s="82"/>
      <c r="I24" s="82"/>
      <c r="J24" s="85"/>
      <c r="K24" s="85"/>
      <c r="L24" s="85"/>
      <c r="M24" s="82"/>
      <c r="N24" s="82"/>
      <c r="O24" s="82"/>
      <c r="P24" s="82">
        <v>2961856.62</v>
      </c>
      <c r="Q24" s="82"/>
      <c r="R24" s="82"/>
      <c r="S24" s="82"/>
      <c r="T24" s="82"/>
      <c r="U24" s="82">
        <v>75945.039999999994</v>
      </c>
      <c r="V24" s="82"/>
      <c r="W24" s="82"/>
      <c r="X24" s="82"/>
      <c r="Y24" s="82">
        <f t="shared" si="1"/>
        <v>0</v>
      </c>
      <c r="Z24" s="82"/>
      <c r="AA24" s="82">
        <v>3037801.66</v>
      </c>
      <c r="AB24" s="84">
        <v>2020</v>
      </c>
      <c r="AC24" s="84">
        <v>2022</v>
      </c>
    </row>
    <row r="25" spans="1:29" ht="75" customHeight="1" x14ac:dyDescent="0.35">
      <c r="A25" s="84">
        <v>7</v>
      </c>
      <c r="B25" s="84" t="s">
        <v>14</v>
      </c>
      <c r="C25" s="84"/>
      <c r="D25" s="82">
        <f t="shared" si="0"/>
        <v>1016324.71</v>
      </c>
      <c r="E25" s="82"/>
      <c r="F25" s="82"/>
      <c r="G25" s="82">
        <v>961324.71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>
        <v>55000</v>
      </c>
      <c r="V25" s="82"/>
      <c r="W25" s="82"/>
      <c r="X25" s="82"/>
      <c r="Y25" s="82">
        <f t="shared" si="1"/>
        <v>1016324.71</v>
      </c>
      <c r="Z25" s="82"/>
      <c r="AA25" s="82">
        <v>0</v>
      </c>
      <c r="AB25" s="84">
        <v>2020</v>
      </c>
      <c r="AC25" s="84">
        <v>2021</v>
      </c>
    </row>
    <row r="26" spans="1:29" ht="75" customHeight="1" x14ac:dyDescent="0.35">
      <c r="A26" s="84">
        <v>8</v>
      </c>
      <c r="B26" s="84" t="s">
        <v>15</v>
      </c>
      <c r="C26" s="84"/>
      <c r="D26" s="82">
        <f t="shared" si="0"/>
        <v>4800000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>
        <v>4800000</v>
      </c>
      <c r="Q26" s="82"/>
      <c r="R26" s="82"/>
      <c r="S26" s="82"/>
      <c r="T26" s="82"/>
      <c r="U26" s="82"/>
      <c r="V26" s="82"/>
      <c r="W26" s="82"/>
      <c r="X26" s="82"/>
      <c r="Y26" s="82">
        <f t="shared" si="1"/>
        <v>960000</v>
      </c>
      <c r="Z26" s="82"/>
      <c r="AA26" s="82">
        <v>3840000</v>
      </c>
      <c r="AB26" s="84">
        <v>2020</v>
      </c>
      <c r="AC26" s="84">
        <v>2022</v>
      </c>
    </row>
    <row r="27" spans="1:29" ht="75" customHeight="1" x14ac:dyDescent="0.35">
      <c r="A27" s="84">
        <v>9</v>
      </c>
      <c r="B27" s="84" t="s">
        <v>16</v>
      </c>
      <c r="C27" s="84"/>
      <c r="D27" s="82">
        <f t="shared" si="0"/>
        <v>4800000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>
        <v>4800000</v>
      </c>
      <c r="Q27" s="82"/>
      <c r="R27" s="82"/>
      <c r="S27" s="82"/>
      <c r="T27" s="82"/>
      <c r="U27" s="82"/>
      <c r="V27" s="82"/>
      <c r="W27" s="82"/>
      <c r="X27" s="82"/>
      <c r="Y27" s="82">
        <f t="shared" si="1"/>
        <v>960000</v>
      </c>
      <c r="Z27" s="82"/>
      <c r="AA27" s="82">
        <v>3840000</v>
      </c>
      <c r="AB27" s="84">
        <v>2020</v>
      </c>
      <c r="AC27" s="84">
        <v>2022</v>
      </c>
    </row>
    <row r="28" spans="1:29" ht="75" customHeight="1" x14ac:dyDescent="0.35">
      <c r="A28" s="84">
        <v>10</v>
      </c>
      <c r="B28" s="84" t="s">
        <v>17</v>
      </c>
      <c r="C28" s="84"/>
      <c r="D28" s="82">
        <f t="shared" si="0"/>
        <v>4800000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>
        <v>4800000</v>
      </c>
      <c r="Q28" s="82"/>
      <c r="R28" s="82"/>
      <c r="S28" s="82"/>
      <c r="T28" s="82"/>
      <c r="U28" s="82"/>
      <c r="V28" s="82"/>
      <c r="W28" s="82"/>
      <c r="X28" s="82"/>
      <c r="Y28" s="82">
        <f t="shared" si="1"/>
        <v>960000</v>
      </c>
      <c r="Z28" s="82"/>
      <c r="AA28" s="82">
        <v>3840000</v>
      </c>
      <c r="AB28" s="84">
        <v>2020</v>
      </c>
      <c r="AC28" s="84">
        <v>2022</v>
      </c>
    </row>
    <row r="29" spans="1:29" ht="75" customHeight="1" x14ac:dyDescent="0.35">
      <c r="A29" s="84">
        <v>11</v>
      </c>
      <c r="B29" s="84" t="s">
        <v>18</v>
      </c>
      <c r="C29" s="84"/>
      <c r="D29" s="82">
        <f t="shared" si="0"/>
        <v>4800000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>
        <v>4800000</v>
      </c>
      <c r="Q29" s="82"/>
      <c r="R29" s="82"/>
      <c r="S29" s="82"/>
      <c r="T29" s="82"/>
      <c r="U29" s="82"/>
      <c r="V29" s="82"/>
      <c r="W29" s="82"/>
      <c r="X29" s="82"/>
      <c r="Y29" s="82">
        <f t="shared" si="1"/>
        <v>960000</v>
      </c>
      <c r="Z29" s="82"/>
      <c r="AA29" s="82">
        <v>3840000</v>
      </c>
      <c r="AB29" s="84">
        <v>2020</v>
      </c>
      <c r="AC29" s="84">
        <v>2022</v>
      </c>
    </row>
    <row r="30" spans="1:29" ht="75" customHeight="1" x14ac:dyDescent="0.35">
      <c r="A30" s="84">
        <v>12</v>
      </c>
      <c r="B30" s="84" t="s">
        <v>19</v>
      </c>
      <c r="C30" s="84"/>
      <c r="D30" s="82">
        <f t="shared" si="0"/>
        <v>4800000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>
        <v>4800000</v>
      </c>
      <c r="Q30" s="82"/>
      <c r="R30" s="82"/>
      <c r="S30" s="82"/>
      <c r="T30" s="82"/>
      <c r="U30" s="82"/>
      <c r="V30" s="82"/>
      <c r="W30" s="82"/>
      <c r="X30" s="82"/>
      <c r="Y30" s="82">
        <f t="shared" si="1"/>
        <v>960000</v>
      </c>
      <c r="Z30" s="82"/>
      <c r="AA30" s="82">
        <v>3840000</v>
      </c>
      <c r="AB30" s="84">
        <v>2020</v>
      </c>
      <c r="AC30" s="84">
        <v>2022</v>
      </c>
    </row>
    <row r="31" spans="1:29" ht="75" customHeight="1" x14ac:dyDescent="0.35">
      <c r="A31" s="84">
        <v>13</v>
      </c>
      <c r="B31" s="84" t="s">
        <v>20</v>
      </c>
      <c r="C31" s="84"/>
      <c r="D31" s="82">
        <f t="shared" si="0"/>
        <v>2400000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>
        <v>2400000</v>
      </c>
      <c r="Q31" s="82"/>
      <c r="R31" s="82"/>
      <c r="S31" s="82"/>
      <c r="T31" s="82"/>
      <c r="U31" s="82"/>
      <c r="V31" s="82"/>
      <c r="W31" s="82"/>
      <c r="X31" s="82"/>
      <c r="Y31" s="82">
        <f t="shared" si="1"/>
        <v>480000</v>
      </c>
      <c r="Z31" s="82"/>
      <c r="AA31" s="82">
        <v>1920000</v>
      </c>
      <c r="AB31" s="84">
        <v>2020</v>
      </c>
      <c r="AC31" s="84">
        <v>2022</v>
      </c>
    </row>
    <row r="32" spans="1:29" ht="75" customHeight="1" x14ac:dyDescent="0.35">
      <c r="A32" s="84">
        <v>14</v>
      </c>
      <c r="B32" s="84" t="s">
        <v>21</v>
      </c>
      <c r="C32" s="84"/>
      <c r="D32" s="82">
        <f t="shared" si="0"/>
        <v>2400000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>
        <v>2400000</v>
      </c>
      <c r="Q32" s="82"/>
      <c r="R32" s="82"/>
      <c r="S32" s="82"/>
      <c r="T32" s="82"/>
      <c r="U32" s="82"/>
      <c r="V32" s="82"/>
      <c r="W32" s="82"/>
      <c r="X32" s="82"/>
      <c r="Y32" s="82">
        <f t="shared" si="1"/>
        <v>480000</v>
      </c>
      <c r="Z32" s="82"/>
      <c r="AA32" s="82">
        <v>1920000</v>
      </c>
      <c r="AB32" s="84">
        <v>2020</v>
      </c>
      <c r="AC32" s="84">
        <v>2022</v>
      </c>
    </row>
    <row r="33" spans="1:29" ht="75" customHeight="1" x14ac:dyDescent="0.35">
      <c r="A33" s="84">
        <v>15</v>
      </c>
      <c r="B33" s="84" t="s">
        <v>22</v>
      </c>
      <c r="C33" s="84"/>
      <c r="D33" s="82">
        <f t="shared" si="0"/>
        <v>2400000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>
        <v>2400000</v>
      </c>
      <c r="Q33" s="82"/>
      <c r="R33" s="82"/>
      <c r="S33" s="82"/>
      <c r="T33" s="82"/>
      <c r="U33" s="82"/>
      <c r="V33" s="82"/>
      <c r="W33" s="82"/>
      <c r="X33" s="82"/>
      <c r="Y33" s="82">
        <f t="shared" si="1"/>
        <v>480000</v>
      </c>
      <c r="Z33" s="82"/>
      <c r="AA33" s="82">
        <v>1920000</v>
      </c>
      <c r="AB33" s="84">
        <v>2020</v>
      </c>
      <c r="AC33" s="84">
        <v>2022</v>
      </c>
    </row>
    <row r="34" spans="1:29" ht="75" customHeight="1" x14ac:dyDescent="0.35">
      <c r="A34" s="84">
        <v>16</v>
      </c>
      <c r="B34" s="84" t="s">
        <v>23</v>
      </c>
      <c r="C34" s="84"/>
      <c r="D34" s="82">
        <f t="shared" si="0"/>
        <v>4800000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>
        <v>4800000</v>
      </c>
      <c r="Q34" s="82"/>
      <c r="R34" s="82"/>
      <c r="S34" s="82"/>
      <c r="T34" s="82"/>
      <c r="U34" s="82"/>
      <c r="V34" s="82"/>
      <c r="W34" s="82"/>
      <c r="X34" s="82"/>
      <c r="Y34" s="82">
        <f t="shared" si="1"/>
        <v>960000</v>
      </c>
      <c r="Z34" s="82"/>
      <c r="AA34" s="82">
        <v>3840000</v>
      </c>
      <c r="AB34" s="84">
        <v>2020</v>
      </c>
      <c r="AC34" s="84">
        <v>2022</v>
      </c>
    </row>
    <row r="35" spans="1:29" ht="75" customHeight="1" x14ac:dyDescent="0.35">
      <c r="A35" s="84">
        <v>17</v>
      </c>
      <c r="B35" s="84" t="s">
        <v>24</v>
      </c>
      <c r="C35" s="84"/>
      <c r="D35" s="82">
        <f t="shared" si="0"/>
        <v>7200000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>
        <v>7200000</v>
      </c>
      <c r="Q35" s="82"/>
      <c r="R35" s="82"/>
      <c r="S35" s="82"/>
      <c r="T35" s="82"/>
      <c r="U35" s="82"/>
      <c r="V35" s="82"/>
      <c r="W35" s="82"/>
      <c r="X35" s="82"/>
      <c r="Y35" s="82">
        <f t="shared" si="1"/>
        <v>1440000</v>
      </c>
      <c r="Z35" s="82"/>
      <c r="AA35" s="82">
        <v>5760000</v>
      </c>
      <c r="AB35" s="84">
        <v>2020</v>
      </c>
      <c r="AC35" s="84">
        <v>2022</v>
      </c>
    </row>
    <row r="36" spans="1:29" ht="75" customHeight="1" x14ac:dyDescent="0.35">
      <c r="A36" s="84">
        <v>18</v>
      </c>
      <c r="B36" s="84" t="s">
        <v>25</v>
      </c>
      <c r="C36" s="84"/>
      <c r="D36" s="82">
        <f t="shared" si="0"/>
        <v>9600000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>
        <v>9600000</v>
      </c>
      <c r="Q36" s="82"/>
      <c r="R36" s="82"/>
      <c r="S36" s="82"/>
      <c r="T36" s="82"/>
      <c r="U36" s="82"/>
      <c r="V36" s="82"/>
      <c r="W36" s="82"/>
      <c r="X36" s="82"/>
      <c r="Y36" s="82">
        <f t="shared" si="1"/>
        <v>1920000</v>
      </c>
      <c r="Z36" s="82"/>
      <c r="AA36" s="82">
        <v>7680000</v>
      </c>
      <c r="AB36" s="84">
        <v>2020</v>
      </c>
      <c r="AC36" s="84">
        <v>2022</v>
      </c>
    </row>
    <row r="37" spans="1:29" ht="75" customHeight="1" x14ac:dyDescent="0.35">
      <c r="A37" s="84">
        <v>19</v>
      </c>
      <c r="B37" s="84" t="s">
        <v>26</v>
      </c>
      <c r="C37" s="84"/>
      <c r="D37" s="82">
        <f t="shared" si="0"/>
        <v>2400000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>
        <v>2400000</v>
      </c>
      <c r="Q37" s="82"/>
      <c r="R37" s="82"/>
      <c r="S37" s="82"/>
      <c r="T37" s="82"/>
      <c r="U37" s="82"/>
      <c r="V37" s="82"/>
      <c r="W37" s="82"/>
      <c r="X37" s="82"/>
      <c r="Y37" s="82">
        <f t="shared" si="1"/>
        <v>480000</v>
      </c>
      <c r="Z37" s="82"/>
      <c r="AA37" s="82">
        <v>1920000</v>
      </c>
      <c r="AB37" s="84">
        <v>2020</v>
      </c>
      <c r="AC37" s="84">
        <v>2022</v>
      </c>
    </row>
    <row r="38" spans="1:29" ht="75" customHeight="1" x14ac:dyDescent="0.35">
      <c r="A38" s="84">
        <v>20</v>
      </c>
      <c r="B38" s="84" t="s">
        <v>27</v>
      </c>
      <c r="C38" s="84"/>
      <c r="D38" s="82">
        <f t="shared" si="0"/>
        <v>12000000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>
        <v>12000000</v>
      </c>
      <c r="Q38" s="82"/>
      <c r="R38" s="82"/>
      <c r="S38" s="82"/>
      <c r="T38" s="82"/>
      <c r="U38" s="82"/>
      <c r="V38" s="82"/>
      <c r="W38" s="82"/>
      <c r="X38" s="82"/>
      <c r="Y38" s="82">
        <f t="shared" si="1"/>
        <v>2400000</v>
      </c>
      <c r="Z38" s="82"/>
      <c r="AA38" s="82">
        <v>9600000</v>
      </c>
      <c r="AB38" s="84">
        <v>2020</v>
      </c>
      <c r="AC38" s="84">
        <v>2022</v>
      </c>
    </row>
    <row r="39" spans="1:29" ht="75" customHeight="1" x14ac:dyDescent="0.35">
      <c r="A39" s="84">
        <v>21</v>
      </c>
      <c r="B39" s="84" t="s">
        <v>28</v>
      </c>
      <c r="C39" s="84"/>
      <c r="D39" s="82">
        <f t="shared" si="0"/>
        <v>4800000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>
        <v>4800000</v>
      </c>
      <c r="Q39" s="82"/>
      <c r="R39" s="82"/>
      <c r="S39" s="82"/>
      <c r="T39" s="82"/>
      <c r="U39" s="82"/>
      <c r="V39" s="82"/>
      <c r="W39" s="82"/>
      <c r="X39" s="82"/>
      <c r="Y39" s="82">
        <f t="shared" si="1"/>
        <v>960000</v>
      </c>
      <c r="Z39" s="82"/>
      <c r="AA39" s="82">
        <v>3840000</v>
      </c>
      <c r="AB39" s="84">
        <v>2020</v>
      </c>
      <c r="AC39" s="84">
        <v>2022</v>
      </c>
    </row>
    <row r="40" spans="1:29" ht="75" customHeight="1" x14ac:dyDescent="0.35">
      <c r="A40" s="84">
        <v>22</v>
      </c>
      <c r="B40" s="84" t="s">
        <v>29</v>
      </c>
      <c r="C40" s="84"/>
      <c r="D40" s="82">
        <f t="shared" si="0"/>
        <v>4800000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>
        <v>4800000</v>
      </c>
      <c r="Q40" s="82"/>
      <c r="R40" s="82"/>
      <c r="S40" s="82"/>
      <c r="T40" s="82"/>
      <c r="U40" s="82"/>
      <c r="V40" s="82"/>
      <c r="W40" s="82"/>
      <c r="X40" s="82"/>
      <c r="Y40" s="82">
        <f t="shared" si="1"/>
        <v>960000</v>
      </c>
      <c r="Z40" s="82"/>
      <c r="AA40" s="82">
        <v>3840000</v>
      </c>
      <c r="AB40" s="84">
        <v>2020</v>
      </c>
      <c r="AC40" s="84">
        <v>2022</v>
      </c>
    </row>
    <row r="41" spans="1:29" ht="75" customHeight="1" x14ac:dyDescent="0.35">
      <c r="A41" s="84">
        <v>23</v>
      </c>
      <c r="B41" s="84" t="s">
        <v>30</v>
      </c>
      <c r="C41" s="84"/>
      <c r="D41" s="82">
        <f t="shared" si="0"/>
        <v>4800000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>
        <v>4800000</v>
      </c>
      <c r="Q41" s="82"/>
      <c r="R41" s="82"/>
      <c r="S41" s="82"/>
      <c r="T41" s="82"/>
      <c r="U41" s="82"/>
      <c r="V41" s="82"/>
      <c r="W41" s="82"/>
      <c r="X41" s="82"/>
      <c r="Y41" s="82">
        <f t="shared" si="1"/>
        <v>960000</v>
      </c>
      <c r="Z41" s="82"/>
      <c r="AA41" s="82">
        <v>3840000</v>
      </c>
      <c r="AB41" s="84">
        <v>2020</v>
      </c>
      <c r="AC41" s="84">
        <v>2022</v>
      </c>
    </row>
    <row r="42" spans="1:29" ht="75" customHeight="1" x14ac:dyDescent="0.35">
      <c r="A42" s="84">
        <v>24</v>
      </c>
      <c r="B42" s="84" t="s">
        <v>31</v>
      </c>
      <c r="C42" s="84"/>
      <c r="D42" s="82">
        <f t="shared" si="0"/>
        <v>2400000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>
        <v>2400000</v>
      </c>
      <c r="Q42" s="82"/>
      <c r="R42" s="82"/>
      <c r="S42" s="82"/>
      <c r="T42" s="82"/>
      <c r="U42" s="82"/>
      <c r="V42" s="82"/>
      <c r="W42" s="82"/>
      <c r="X42" s="82"/>
      <c r="Y42" s="82">
        <f t="shared" si="1"/>
        <v>480000</v>
      </c>
      <c r="Z42" s="82"/>
      <c r="AA42" s="82">
        <v>1920000</v>
      </c>
      <c r="AB42" s="84">
        <v>2020</v>
      </c>
      <c r="AC42" s="84">
        <v>2022</v>
      </c>
    </row>
    <row r="43" spans="1:29" ht="75" customHeight="1" x14ac:dyDescent="0.35">
      <c r="A43" s="84">
        <v>25</v>
      </c>
      <c r="B43" s="84" t="s">
        <v>32</v>
      </c>
      <c r="C43" s="84"/>
      <c r="D43" s="82">
        <f t="shared" si="0"/>
        <v>2400000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>
        <v>2400000</v>
      </c>
      <c r="Q43" s="82"/>
      <c r="R43" s="82"/>
      <c r="S43" s="82"/>
      <c r="T43" s="82"/>
      <c r="U43" s="82"/>
      <c r="V43" s="82"/>
      <c r="W43" s="82"/>
      <c r="X43" s="82"/>
      <c r="Y43" s="82">
        <f t="shared" si="1"/>
        <v>480000</v>
      </c>
      <c r="Z43" s="82"/>
      <c r="AA43" s="82">
        <v>1920000</v>
      </c>
      <c r="AB43" s="84">
        <v>2020</v>
      </c>
      <c r="AC43" s="84">
        <v>2022</v>
      </c>
    </row>
    <row r="44" spans="1:29" ht="75" customHeight="1" x14ac:dyDescent="0.35">
      <c r="A44" s="84">
        <v>26</v>
      </c>
      <c r="B44" s="84" t="s">
        <v>33</v>
      </c>
      <c r="C44" s="84"/>
      <c r="D44" s="82">
        <f t="shared" si="0"/>
        <v>2400000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>
        <v>2400000</v>
      </c>
      <c r="Q44" s="82"/>
      <c r="R44" s="82"/>
      <c r="S44" s="82"/>
      <c r="T44" s="82"/>
      <c r="U44" s="82"/>
      <c r="V44" s="82"/>
      <c r="W44" s="82"/>
      <c r="X44" s="82"/>
      <c r="Y44" s="82">
        <f t="shared" si="1"/>
        <v>480000</v>
      </c>
      <c r="Z44" s="82"/>
      <c r="AA44" s="82">
        <v>1920000</v>
      </c>
      <c r="AB44" s="84">
        <v>2020</v>
      </c>
      <c r="AC44" s="84">
        <v>2022</v>
      </c>
    </row>
    <row r="45" spans="1:29" ht="75" customHeight="1" x14ac:dyDescent="0.35">
      <c r="A45" s="84">
        <v>27</v>
      </c>
      <c r="B45" s="84" t="s">
        <v>34</v>
      </c>
      <c r="C45" s="84"/>
      <c r="D45" s="82">
        <f t="shared" si="0"/>
        <v>9600000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>
        <v>9600000</v>
      </c>
      <c r="Q45" s="82"/>
      <c r="R45" s="82"/>
      <c r="S45" s="82"/>
      <c r="T45" s="82"/>
      <c r="U45" s="82"/>
      <c r="V45" s="82"/>
      <c r="W45" s="82"/>
      <c r="X45" s="82"/>
      <c r="Y45" s="82">
        <f t="shared" si="1"/>
        <v>1920000</v>
      </c>
      <c r="Z45" s="82"/>
      <c r="AA45" s="82">
        <v>7680000</v>
      </c>
      <c r="AB45" s="84">
        <v>2020</v>
      </c>
      <c r="AC45" s="84">
        <v>2022</v>
      </c>
    </row>
    <row r="46" spans="1:29" ht="75" customHeight="1" x14ac:dyDescent="0.35">
      <c r="A46" s="84">
        <v>28</v>
      </c>
      <c r="B46" s="84" t="s">
        <v>35</v>
      </c>
      <c r="C46" s="84"/>
      <c r="D46" s="82">
        <f t="shared" si="0"/>
        <v>4800000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>
        <v>4800000</v>
      </c>
      <c r="Q46" s="82"/>
      <c r="R46" s="82"/>
      <c r="S46" s="82"/>
      <c r="T46" s="82"/>
      <c r="U46" s="82"/>
      <c r="V46" s="82"/>
      <c r="W46" s="82"/>
      <c r="X46" s="82"/>
      <c r="Y46" s="82">
        <f t="shared" si="1"/>
        <v>960000</v>
      </c>
      <c r="Z46" s="82"/>
      <c r="AA46" s="82">
        <v>3840000</v>
      </c>
      <c r="AB46" s="84">
        <v>2020</v>
      </c>
      <c r="AC46" s="84">
        <v>2022</v>
      </c>
    </row>
    <row r="47" spans="1:29" ht="75" customHeight="1" x14ac:dyDescent="0.35">
      <c r="A47" s="84">
        <v>29</v>
      </c>
      <c r="B47" s="84" t="s">
        <v>36</v>
      </c>
      <c r="C47" s="84"/>
      <c r="D47" s="82">
        <f t="shared" si="0"/>
        <v>14400000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>
        <v>14400000</v>
      </c>
      <c r="Q47" s="82"/>
      <c r="R47" s="82"/>
      <c r="S47" s="82"/>
      <c r="T47" s="82"/>
      <c r="U47" s="82"/>
      <c r="V47" s="82"/>
      <c r="W47" s="82"/>
      <c r="X47" s="82"/>
      <c r="Y47" s="82">
        <f t="shared" si="1"/>
        <v>2880000</v>
      </c>
      <c r="Z47" s="82"/>
      <c r="AA47" s="82">
        <v>11520000</v>
      </c>
      <c r="AB47" s="84">
        <v>2020</v>
      </c>
      <c r="AC47" s="84">
        <v>2022</v>
      </c>
    </row>
    <row r="48" spans="1:29" ht="75" customHeight="1" x14ac:dyDescent="0.35">
      <c r="A48" s="84">
        <v>30</v>
      </c>
      <c r="B48" s="84" t="s">
        <v>37</v>
      </c>
      <c r="C48" s="84"/>
      <c r="D48" s="82">
        <f t="shared" si="0"/>
        <v>4800000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>
        <v>4800000</v>
      </c>
      <c r="Q48" s="82"/>
      <c r="R48" s="82"/>
      <c r="S48" s="82"/>
      <c r="T48" s="82"/>
      <c r="U48" s="82"/>
      <c r="V48" s="82"/>
      <c r="W48" s="82"/>
      <c r="X48" s="82"/>
      <c r="Y48" s="82">
        <f t="shared" si="1"/>
        <v>960000</v>
      </c>
      <c r="Z48" s="82"/>
      <c r="AA48" s="82">
        <v>3840000</v>
      </c>
      <c r="AB48" s="84">
        <v>2020</v>
      </c>
      <c r="AC48" s="84">
        <v>2022</v>
      </c>
    </row>
    <row r="49" spans="1:29" ht="75" customHeight="1" x14ac:dyDescent="0.35">
      <c r="A49" s="84">
        <v>31</v>
      </c>
      <c r="B49" s="84" t="s">
        <v>38</v>
      </c>
      <c r="C49" s="84"/>
      <c r="D49" s="82">
        <f t="shared" si="0"/>
        <v>9600000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>
        <v>9600000</v>
      </c>
      <c r="Q49" s="82"/>
      <c r="R49" s="82"/>
      <c r="S49" s="82"/>
      <c r="T49" s="82"/>
      <c r="U49" s="82"/>
      <c r="V49" s="82"/>
      <c r="W49" s="82"/>
      <c r="X49" s="82"/>
      <c r="Y49" s="82">
        <f t="shared" si="1"/>
        <v>1920000</v>
      </c>
      <c r="Z49" s="82"/>
      <c r="AA49" s="82">
        <v>7680000</v>
      </c>
      <c r="AB49" s="84">
        <v>2020</v>
      </c>
      <c r="AC49" s="84">
        <v>2022</v>
      </c>
    </row>
    <row r="50" spans="1:29" ht="75" customHeight="1" x14ac:dyDescent="0.35">
      <c r="A50" s="84">
        <v>32</v>
      </c>
      <c r="B50" s="84" t="s">
        <v>39</v>
      </c>
      <c r="C50" s="84"/>
      <c r="D50" s="82">
        <f t="shared" si="0"/>
        <v>2400000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>
        <v>2400000</v>
      </c>
      <c r="Q50" s="82"/>
      <c r="R50" s="82"/>
      <c r="S50" s="82"/>
      <c r="T50" s="82"/>
      <c r="U50" s="82"/>
      <c r="V50" s="82"/>
      <c r="W50" s="82"/>
      <c r="X50" s="82"/>
      <c r="Y50" s="82">
        <f t="shared" si="1"/>
        <v>480000</v>
      </c>
      <c r="Z50" s="82"/>
      <c r="AA50" s="82">
        <v>1920000</v>
      </c>
      <c r="AB50" s="84">
        <v>2020</v>
      </c>
      <c r="AC50" s="84">
        <v>2022</v>
      </c>
    </row>
    <row r="51" spans="1:29" ht="75" customHeight="1" x14ac:dyDescent="0.35">
      <c r="A51" s="84">
        <v>33</v>
      </c>
      <c r="B51" s="84" t="s">
        <v>40</v>
      </c>
      <c r="C51" s="84"/>
      <c r="D51" s="82">
        <f t="shared" si="0"/>
        <v>4800000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>
        <v>4800000</v>
      </c>
      <c r="Q51" s="82"/>
      <c r="R51" s="82"/>
      <c r="S51" s="82"/>
      <c r="T51" s="82"/>
      <c r="U51" s="82"/>
      <c r="V51" s="82"/>
      <c r="W51" s="82"/>
      <c r="X51" s="82"/>
      <c r="Y51" s="82">
        <f t="shared" si="1"/>
        <v>960000</v>
      </c>
      <c r="Z51" s="82"/>
      <c r="AA51" s="82">
        <v>3840000</v>
      </c>
      <c r="AB51" s="84">
        <v>2020</v>
      </c>
      <c r="AC51" s="84">
        <v>2022</v>
      </c>
    </row>
    <row r="52" spans="1:29" ht="75" customHeight="1" x14ac:dyDescent="0.35">
      <c r="A52" s="84">
        <v>34</v>
      </c>
      <c r="B52" s="84" t="s">
        <v>41</v>
      </c>
      <c r="C52" s="84"/>
      <c r="D52" s="82">
        <f t="shared" si="0"/>
        <v>2400000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>
        <v>2400000</v>
      </c>
      <c r="Q52" s="82"/>
      <c r="R52" s="82"/>
      <c r="S52" s="82"/>
      <c r="T52" s="82"/>
      <c r="U52" s="82"/>
      <c r="V52" s="82"/>
      <c r="W52" s="82"/>
      <c r="X52" s="82"/>
      <c r="Y52" s="82">
        <f t="shared" si="1"/>
        <v>480000</v>
      </c>
      <c r="Z52" s="82"/>
      <c r="AA52" s="82">
        <v>1920000</v>
      </c>
      <c r="AB52" s="84">
        <v>2020</v>
      </c>
      <c r="AC52" s="84">
        <v>2022</v>
      </c>
    </row>
    <row r="53" spans="1:29" ht="75" customHeight="1" x14ac:dyDescent="0.35">
      <c r="A53" s="84">
        <v>35</v>
      </c>
      <c r="B53" s="84" t="s">
        <v>42</v>
      </c>
      <c r="C53" s="84"/>
      <c r="D53" s="82">
        <f t="shared" si="0"/>
        <v>9600000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>
        <v>9600000</v>
      </c>
      <c r="Q53" s="82"/>
      <c r="R53" s="82"/>
      <c r="S53" s="82"/>
      <c r="T53" s="82"/>
      <c r="U53" s="82"/>
      <c r="V53" s="82"/>
      <c r="W53" s="82"/>
      <c r="X53" s="82"/>
      <c r="Y53" s="82">
        <f t="shared" si="1"/>
        <v>1920000</v>
      </c>
      <c r="Z53" s="82"/>
      <c r="AA53" s="82">
        <v>7680000</v>
      </c>
      <c r="AB53" s="84">
        <v>2020</v>
      </c>
      <c r="AC53" s="84">
        <v>2022</v>
      </c>
    </row>
    <row r="54" spans="1:29" ht="75" customHeight="1" x14ac:dyDescent="0.35">
      <c r="A54" s="84">
        <v>36</v>
      </c>
      <c r="B54" s="84" t="s">
        <v>43</v>
      </c>
      <c r="C54" s="84"/>
      <c r="D54" s="82">
        <f t="shared" si="0"/>
        <v>1016324.71</v>
      </c>
      <c r="E54" s="82"/>
      <c r="F54" s="82"/>
      <c r="G54" s="82">
        <v>961324.71</v>
      </c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>
        <v>55000</v>
      </c>
      <c r="V54" s="82"/>
      <c r="W54" s="82"/>
      <c r="X54" s="82"/>
      <c r="Y54" s="82">
        <f t="shared" si="1"/>
        <v>1016324.71</v>
      </c>
      <c r="Z54" s="82"/>
      <c r="AA54" s="82">
        <v>0</v>
      </c>
      <c r="AB54" s="84">
        <v>2020</v>
      </c>
      <c r="AC54" s="84">
        <v>2021</v>
      </c>
    </row>
    <row r="55" spans="1:29" ht="75" customHeight="1" x14ac:dyDescent="0.35">
      <c r="A55" s="84">
        <v>37</v>
      </c>
      <c r="B55" s="84" t="s">
        <v>44</v>
      </c>
      <c r="C55" s="84"/>
      <c r="D55" s="82">
        <f t="shared" si="0"/>
        <v>11599998.00399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>
        <v>8318174.5539900009</v>
      </c>
      <c r="T55" s="82">
        <v>2943959.43</v>
      </c>
      <c r="U55" s="82">
        <v>337864.02</v>
      </c>
      <c r="V55" s="82"/>
      <c r="W55" s="82"/>
      <c r="X55" s="82"/>
      <c r="Y55" s="82">
        <f t="shared" si="1"/>
        <v>0</v>
      </c>
      <c r="Z55" s="82"/>
      <c r="AA55" s="82">
        <v>11599998.00399</v>
      </c>
      <c r="AB55" s="84">
        <v>2020</v>
      </c>
      <c r="AC55" s="84">
        <v>2022</v>
      </c>
    </row>
    <row r="56" spans="1:29" ht="75" customHeight="1" x14ac:dyDescent="0.35">
      <c r="A56" s="84">
        <v>38</v>
      </c>
      <c r="B56" s="84" t="s">
        <v>45</v>
      </c>
      <c r="C56" s="84"/>
      <c r="D56" s="82">
        <f t="shared" si="0"/>
        <v>17906170.658599999</v>
      </c>
      <c r="E56" s="82">
        <v>1190789.14717</v>
      </c>
      <c r="F56" s="82"/>
      <c r="G56" s="82"/>
      <c r="H56" s="82">
        <v>1120044.8184800001</v>
      </c>
      <c r="I56" s="82">
        <v>1216963.77</v>
      </c>
      <c r="J56" s="82">
        <v>5815943.5499999998</v>
      </c>
      <c r="K56" s="82"/>
      <c r="L56" s="82"/>
      <c r="M56" s="82">
        <v>865974.06833000004</v>
      </c>
      <c r="N56" s="82"/>
      <c r="O56" s="82"/>
      <c r="P56" s="82"/>
      <c r="Q56" s="82">
        <v>7174916.3546200003</v>
      </c>
      <c r="R56" s="82"/>
      <c r="S56" s="82"/>
      <c r="T56" s="82"/>
      <c r="U56" s="82">
        <v>521538.95</v>
      </c>
      <c r="V56" s="82"/>
      <c r="W56" s="82"/>
      <c r="X56" s="82"/>
      <c r="Y56" s="82">
        <f t="shared" si="1"/>
        <v>0</v>
      </c>
      <c r="Z56" s="82"/>
      <c r="AA56" s="82">
        <v>17906170.658599999</v>
      </c>
      <c r="AB56" s="84">
        <v>2020</v>
      </c>
      <c r="AC56" s="84">
        <v>2022</v>
      </c>
    </row>
    <row r="57" spans="1:29" ht="75" customHeight="1" x14ac:dyDescent="0.35">
      <c r="A57" s="84">
        <v>39</v>
      </c>
      <c r="B57" s="84" t="s">
        <v>46</v>
      </c>
      <c r="C57" s="84"/>
      <c r="D57" s="82">
        <f t="shared" si="0"/>
        <v>2400000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>
        <v>2400000</v>
      </c>
      <c r="Q57" s="82"/>
      <c r="R57" s="82"/>
      <c r="S57" s="82"/>
      <c r="T57" s="82"/>
      <c r="U57" s="82"/>
      <c r="V57" s="82"/>
      <c r="W57" s="82"/>
      <c r="X57" s="82"/>
      <c r="Y57" s="82">
        <f t="shared" si="1"/>
        <v>480000</v>
      </c>
      <c r="Z57" s="82"/>
      <c r="AA57" s="82">
        <v>1920000</v>
      </c>
      <c r="AB57" s="84">
        <v>2020</v>
      </c>
      <c r="AC57" s="84">
        <v>2022</v>
      </c>
    </row>
    <row r="58" spans="1:29" ht="75" customHeight="1" x14ac:dyDescent="0.35">
      <c r="A58" s="84">
        <v>40</v>
      </c>
      <c r="B58" s="84" t="s">
        <v>47</v>
      </c>
      <c r="C58" s="84"/>
      <c r="D58" s="82">
        <f t="shared" si="0"/>
        <v>2400000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>
        <v>2400000</v>
      </c>
      <c r="Q58" s="82"/>
      <c r="R58" s="82"/>
      <c r="S58" s="82"/>
      <c r="T58" s="82"/>
      <c r="U58" s="82"/>
      <c r="V58" s="82"/>
      <c r="W58" s="82"/>
      <c r="X58" s="82"/>
      <c r="Y58" s="82">
        <f t="shared" si="1"/>
        <v>480000</v>
      </c>
      <c r="Z58" s="82"/>
      <c r="AA58" s="82">
        <v>1920000</v>
      </c>
      <c r="AB58" s="84">
        <v>2020</v>
      </c>
      <c r="AC58" s="84">
        <v>2022</v>
      </c>
    </row>
    <row r="59" spans="1:29" ht="75" customHeight="1" x14ac:dyDescent="0.35">
      <c r="A59" s="84">
        <v>41</v>
      </c>
      <c r="B59" s="84" t="s">
        <v>48</v>
      </c>
      <c r="C59" s="84"/>
      <c r="D59" s="82">
        <f t="shared" si="0"/>
        <v>7541667.1200000001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>
        <v>7322006.9100000001</v>
      </c>
      <c r="T59" s="82"/>
      <c r="U59" s="82">
        <v>219660.21</v>
      </c>
      <c r="V59" s="82"/>
      <c r="W59" s="82"/>
      <c r="X59" s="82"/>
      <c r="Y59" s="82">
        <f t="shared" si="1"/>
        <v>0</v>
      </c>
      <c r="Z59" s="82"/>
      <c r="AA59" s="82">
        <v>7541667.1200000001</v>
      </c>
      <c r="AB59" s="84">
        <v>2020</v>
      </c>
      <c r="AC59" s="84">
        <v>2022</v>
      </c>
    </row>
    <row r="60" spans="1:29" ht="75" customHeight="1" x14ac:dyDescent="0.35">
      <c r="A60" s="84">
        <v>42</v>
      </c>
      <c r="B60" s="84" t="s">
        <v>49</v>
      </c>
      <c r="C60" s="84"/>
      <c r="D60" s="82">
        <f t="shared" si="0"/>
        <v>4800000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>
        <v>4800000</v>
      </c>
      <c r="Q60" s="82"/>
      <c r="R60" s="82"/>
      <c r="S60" s="82"/>
      <c r="T60" s="82"/>
      <c r="U60" s="82"/>
      <c r="V60" s="82"/>
      <c r="W60" s="82"/>
      <c r="X60" s="82"/>
      <c r="Y60" s="82">
        <f t="shared" si="1"/>
        <v>960000</v>
      </c>
      <c r="Z60" s="82"/>
      <c r="AA60" s="82">
        <v>3840000</v>
      </c>
      <c r="AB60" s="84">
        <v>2020</v>
      </c>
      <c r="AC60" s="84">
        <v>2022</v>
      </c>
    </row>
    <row r="61" spans="1:29" ht="75" customHeight="1" x14ac:dyDescent="0.35">
      <c r="A61" s="84">
        <v>43</v>
      </c>
      <c r="B61" s="84" t="s">
        <v>50</v>
      </c>
      <c r="C61" s="84"/>
      <c r="D61" s="82">
        <f t="shared" si="0"/>
        <v>4800000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>
        <v>4800000</v>
      </c>
      <c r="Q61" s="82"/>
      <c r="R61" s="82"/>
      <c r="S61" s="82"/>
      <c r="T61" s="82"/>
      <c r="U61" s="82"/>
      <c r="V61" s="82"/>
      <c r="W61" s="82"/>
      <c r="X61" s="82"/>
      <c r="Y61" s="82">
        <f t="shared" si="1"/>
        <v>960000</v>
      </c>
      <c r="Z61" s="82"/>
      <c r="AA61" s="82">
        <v>3840000</v>
      </c>
      <c r="AB61" s="84">
        <v>2020</v>
      </c>
      <c r="AC61" s="84">
        <v>2022</v>
      </c>
    </row>
    <row r="62" spans="1:29" ht="75" customHeight="1" x14ac:dyDescent="0.35">
      <c r="A62" s="84">
        <v>44</v>
      </c>
      <c r="B62" s="84" t="s">
        <v>51</v>
      </c>
      <c r="C62" s="84"/>
      <c r="D62" s="82">
        <f t="shared" si="0"/>
        <v>14400000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>
        <v>14400000</v>
      </c>
      <c r="Q62" s="82"/>
      <c r="R62" s="82"/>
      <c r="S62" s="82"/>
      <c r="T62" s="82"/>
      <c r="U62" s="82"/>
      <c r="V62" s="82"/>
      <c r="W62" s="82"/>
      <c r="X62" s="82"/>
      <c r="Y62" s="82">
        <f t="shared" si="1"/>
        <v>2880000</v>
      </c>
      <c r="Z62" s="82"/>
      <c r="AA62" s="82">
        <v>11520000</v>
      </c>
      <c r="AB62" s="84">
        <v>2020</v>
      </c>
      <c r="AC62" s="84">
        <v>2022</v>
      </c>
    </row>
    <row r="63" spans="1:29" ht="75" customHeight="1" x14ac:dyDescent="0.35">
      <c r="A63" s="84">
        <v>45</v>
      </c>
      <c r="B63" s="84" t="s">
        <v>52</v>
      </c>
      <c r="C63" s="84"/>
      <c r="D63" s="82">
        <f t="shared" si="0"/>
        <v>4800000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>
        <v>4800000</v>
      </c>
      <c r="Q63" s="82"/>
      <c r="R63" s="82"/>
      <c r="S63" s="82"/>
      <c r="T63" s="82"/>
      <c r="U63" s="82"/>
      <c r="V63" s="82"/>
      <c r="W63" s="82"/>
      <c r="X63" s="82"/>
      <c r="Y63" s="82">
        <f t="shared" si="1"/>
        <v>960000</v>
      </c>
      <c r="Z63" s="82"/>
      <c r="AA63" s="82">
        <v>3840000</v>
      </c>
      <c r="AB63" s="84">
        <v>2020</v>
      </c>
      <c r="AC63" s="84">
        <v>2022</v>
      </c>
    </row>
    <row r="64" spans="1:29" ht="75" customHeight="1" x14ac:dyDescent="0.35">
      <c r="A64" s="84">
        <v>46</v>
      </c>
      <c r="B64" s="84" t="s">
        <v>53</v>
      </c>
      <c r="C64" s="84"/>
      <c r="D64" s="82">
        <f t="shared" si="0"/>
        <v>4800000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>
        <v>4800000</v>
      </c>
      <c r="Q64" s="82"/>
      <c r="R64" s="82"/>
      <c r="S64" s="82"/>
      <c r="T64" s="82"/>
      <c r="U64" s="82"/>
      <c r="V64" s="82"/>
      <c r="W64" s="82"/>
      <c r="X64" s="82"/>
      <c r="Y64" s="82">
        <f t="shared" si="1"/>
        <v>960000</v>
      </c>
      <c r="Z64" s="82"/>
      <c r="AA64" s="82">
        <v>3840000</v>
      </c>
      <c r="AB64" s="84">
        <v>2020</v>
      </c>
      <c r="AC64" s="84">
        <v>2022</v>
      </c>
    </row>
    <row r="65" spans="1:29" ht="75" customHeight="1" x14ac:dyDescent="0.35">
      <c r="A65" s="84">
        <v>47</v>
      </c>
      <c r="B65" s="84" t="s">
        <v>54</v>
      </c>
      <c r="C65" s="84"/>
      <c r="D65" s="82">
        <f t="shared" si="0"/>
        <v>2400000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>
        <v>2400000</v>
      </c>
      <c r="Q65" s="82"/>
      <c r="R65" s="82"/>
      <c r="S65" s="82"/>
      <c r="T65" s="82"/>
      <c r="U65" s="82"/>
      <c r="V65" s="82"/>
      <c r="W65" s="82"/>
      <c r="X65" s="82"/>
      <c r="Y65" s="82">
        <f t="shared" si="1"/>
        <v>480000</v>
      </c>
      <c r="Z65" s="82"/>
      <c r="AA65" s="82">
        <v>1920000</v>
      </c>
      <c r="AB65" s="84">
        <v>2020</v>
      </c>
      <c r="AC65" s="84">
        <v>2022</v>
      </c>
    </row>
    <row r="66" spans="1:29" ht="75" customHeight="1" x14ac:dyDescent="0.35">
      <c r="A66" s="84">
        <v>48</v>
      </c>
      <c r="B66" s="84" t="s">
        <v>55</v>
      </c>
      <c r="C66" s="84"/>
      <c r="D66" s="82">
        <f t="shared" si="0"/>
        <v>2400000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>
        <v>2400000</v>
      </c>
      <c r="Q66" s="82"/>
      <c r="R66" s="82"/>
      <c r="S66" s="82"/>
      <c r="T66" s="82"/>
      <c r="U66" s="82"/>
      <c r="V66" s="82"/>
      <c r="W66" s="82"/>
      <c r="X66" s="82"/>
      <c r="Y66" s="82">
        <f t="shared" si="1"/>
        <v>480000</v>
      </c>
      <c r="Z66" s="82"/>
      <c r="AA66" s="82">
        <v>1920000</v>
      </c>
      <c r="AB66" s="84">
        <v>2020</v>
      </c>
      <c r="AC66" s="84">
        <v>2022</v>
      </c>
    </row>
    <row r="67" spans="1:29" ht="75" customHeight="1" x14ac:dyDescent="0.35">
      <c r="A67" s="84">
        <v>49</v>
      </c>
      <c r="B67" s="84" t="s">
        <v>56</v>
      </c>
      <c r="C67" s="84"/>
      <c r="D67" s="82">
        <f t="shared" si="0"/>
        <v>4800000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>
        <v>4800000</v>
      </c>
      <c r="Q67" s="82"/>
      <c r="R67" s="82"/>
      <c r="S67" s="82"/>
      <c r="T67" s="82"/>
      <c r="U67" s="82"/>
      <c r="V67" s="82"/>
      <c r="W67" s="82"/>
      <c r="X67" s="82"/>
      <c r="Y67" s="82">
        <f t="shared" si="1"/>
        <v>960000</v>
      </c>
      <c r="Z67" s="82"/>
      <c r="AA67" s="82">
        <v>3840000</v>
      </c>
      <c r="AB67" s="84">
        <v>2020</v>
      </c>
      <c r="AC67" s="84">
        <v>2022</v>
      </c>
    </row>
    <row r="68" spans="1:29" ht="75" customHeight="1" x14ac:dyDescent="0.35">
      <c r="A68" s="84">
        <v>50</v>
      </c>
      <c r="B68" s="84" t="s">
        <v>57</v>
      </c>
      <c r="C68" s="84"/>
      <c r="D68" s="82">
        <f t="shared" si="0"/>
        <v>2400000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>
        <v>2400000</v>
      </c>
      <c r="Q68" s="82"/>
      <c r="R68" s="82"/>
      <c r="S68" s="82"/>
      <c r="T68" s="82"/>
      <c r="U68" s="82"/>
      <c r="V68" s="82"/>
      <c r="W68" s="82"/>
      <c r="X68" s="82"/>
      <c r="Y68" s="82">
        <f t="shared" si="1"/>
        <v>480000</v>
      </c>
      <c r="Z68" s="82"/>
      <c r="AA68" s="82">
        <v>1920000</v>
      </c>
      <c r="AB68" s="84">
        <v>2020</v>
      </c>
      <c r="AC68" s="84">
        <v>2022</v>
      </c>
    </row>
    <row r="69" spans="1:29" ht="75" customHeight="1" x14ac:dyDescent="0.35">
      <c r="A69" s="84">
        <v>51</v>
      </c>
      <c r="B69" s="84" t="s">
        <v>58</v>
      </c>
      <c r="C69" s="84"/>
      <c r="D69" s="82">
        <f t="shared" si="0"/>
        <v>4800000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>
        <v>4800000</v>
      </c>
      <c r="Q69" s="82"/>
      <c r="R69" s="82"/>
      <c r="S69" s="82"/>
      <c r="T69" s="82"/>
      <c r="U69" s="82"/>
      <c r="V69" s="82"/>
      <c r="W69" s="82"/>
      <c r="X69" s="82"/>
      <c r="Y69" s="82">
        <f t="shared" si="1"/>
        <v>960000</v>
      </c>
      <c r="Z69" s="82"/>
      <c r="AA69" s="82">
        <v>3840000</v>
      </c>
      <c r="AB69" s="84">
        <v>2020</v>
      </c>
      <c r="AC69" s="84">
        <v>2022</v>
      </c>
    </row>
    <row r="70" spans="1:29" ht="75" customHeight="1" x14ac:dyDescent="0.35">
      <c r="A70" s="84">
        <v>52</v>
      </c>
      <c r="B70" s="84" t="s">
        <v>59</v>
      </c>
      <c r="C70" s="84"/>
      <c r="D70" s="82">
        <f t="shared" si="0"/>
        <v>4800000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>
        <v>4800000</v>
      </c>
      <c r="Q70" s="82"/>
      <c r="R70" s="82"/>
      <c r="S70" s="82"/>
      <c r="T70" s="82"/>
      <c r="U70" s="82"/>
      <c r="V70" s="82"/>
      <c r="W70" s="82"/>
      <c r="X70" s="82"/>
      <c r="Y70" s="82">
        <f t="shared" si="1"/>
        <v>960000</v>
      </c>
      <c r="Z70" s="82"/>
      <c r="AA70" s="82">
        <v>3840000</v>
      </c>
      <c r="AB70" s="84">
        <v>2020</v>
      </c>
      <c r="AC70" s="84">
        <v>2022</v>
      </c>
    </row>
    <row r="71" spans="1:29" ht="75" customHeight="1" x14ac:dyDescent="0.35">
      <c r="A71" s="84">
        <v>53</v>
      </c>
      <c r="B71" s="84" t="s">
        <v>60</v>
      </c>
      <c r="C71" s="84"/>
      <c r="D71" s="82">
        <f t="shared" si="0"/>
        <v>2400000</v>
      </c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>
        <v>2400000</v>
      </c>
      <c r="Q71" s="82"/>
      <c r="R71" s="82"/>
      <c r="S71" s="82"/>
      <c r="T71" s="82"/>
      <c r="U71" s="82"/>
      <c r="V71" s="82"/>
      <c r="W71" s="82"/>
      <c r="X71" s="82"/>
      <c r="Y71" s="82">
        <f t="shared" si="1"/>
        <v>480000</v>
      </c>
      <c r="Z71" s="82"/>
      <c r="AA71" s="82">
        <v>1920000</v>
      </c>
      <c r="AB71" s="84">
        <v>2020</v>
      </c>
      <c r="AC71" s="84">
        <v>2022</v>
      </c>
    </row>
    <row r="72" spans="1:29" ht="75" customHeight="1" x14ac:dyDescent="0.35">
      <c r="A72" s="84">
        <v>54</v>
      </c>
      <c r="B72" s="84" t="s">
        <v>61</v>
      </c>
      <c r="C72" s="84"/>
      <c r="D72" s="82">
        <f t="shared" si="0"/>
        <v>4800000</v>
      </c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>
        <v>4800000</v>
      </c>
      <c r="Q72" s="82"/>
      <c r="R72" s="82"/>
      <c r="S72" s="82"/>
      <c r="T72" s="82"/>
      <c r="U72" s="82"/>
      <c r="V72" s="82"/>
      <c r="W72" s="82"/>
      <c r="X72" s="82"/>
      <c r="Y72" s="82">
        <f t="shared" si="1"/>
        <v>960000</v>
      </c>
      <c r="Z72" s="82"/>
      <c r="AA72" s="82">
        <v>3840000</v>
      </c>
      <c r="AB72" s="84">
        <v>2020</v>
      </c>
      <c r="AC72" s="84">
        <v>2022</v>
      </c>
    </row>
    <row r="73" spans="1:29" ht="75" customHeight="1" x14ac:dyDescent="0.35">
      <c r="A73" s="84">
        <v>55</v>
      </c>
      <c r="B73" s="84" t="s">
        <v>62</v>
      </c>
      <c r="C73" s="84"/>
      <c r="D73" s="82">
        <f t="shared" si="0"/>
        <v>4800000</v>
      </c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>
        <v>4800000</v>
      </c>
      <c r="Q73" s="82"/>
      <c r="R73" s="82"/>
      <c r="S73" s="82"/>
      <c r="T73" s="82"/>
      <c r="U73" s="82"/>
      <c r="V73" s="82"/>
      <c r="W73" s="82"/>
      <c r="X73" s="82"/>
      <c r="Y73" s="82">
        <f t="shared" si="1"/>
        <v>960000</v>
      </c>
      <c r="Z73" s="82"/>
      <c r="AA73" s="82">
        <v>3840000</v>
      </c>
      <c r="AB73" s="84">
        <v>2020</v>
      </c>
      <c r="AC73" s="84">
        <v>2022</v>
      </c>
    </row>
    <row r="74" spans="1:29" ht="75" customHeight="1" x14ac:dyDescent="0.35">
      <c r="A74" s="84">
        <v>56</v>
      </c>
      <c r="B74" s="84" t="s">
        <v>63</v>
      </c>
      <c r="C74" s="84"/>
      <c r="D74" s="82">
        <f t="shared" si="0"/>
        <v>4800000</v>
      </c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>
        <v>4800000</v>
      </c>
      <c r="Q74" s="82"/>
      <c r="R74" s="82"/>
      <c r="S74" s="82"/>
      <c r="T74" s="82"/>
      <c r="U74" s="82"/>
      <c r="V74" s="82"/>
      <c r="W74" s="82"/>
      <c r="X74" s="82"/>
      <c r="Y74" s="82">
        <f t="shared" si="1"/>
        <v>960000</v>
      </c>
      <c r="Z74" s="82"/>
      <c r="AA74" s="82">
        <v>3840000</v>
      </c>
      <c r="AB74" s="84">
        <v>2020</v>
      </c>
      <c r="AC74" s="84">
        <v>2022</v>
      </c>
    </row>
    <row r="75" spans="1:29" ht="75" customHeight="1" x14ac:dyDescent="0.35">
      <c r="A75" s="84">
        <v>57</v>
      </c>
      <c r="B75" s="84" t="s">
        <v>64</v>
      </c>
      <c r="C75" s="84"/>
      <c r="D75" s="82">
        <f t="shared" si="0"/>
        <v>2400000</v>
      </c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>
        <v>2400000</v>
      </c>
      <c r="Q75" s="82"/>
      <c r="R75" s="82"/>
      <c r="S75" s="82"/>
      <c r="T75" s="82"/>
      <c r="U75" s="82"/>
      <c r="V75" s="82"/>
      <c r="W75" s="82"/>
      <c r="X75" s="82"/>
      <c r="Y75" s="82">
        <f t="shared" si="1"/>
        <v>480000</v>
      </c>
      <c r="Z75" s="82"/>
      <c r="AA75" s="82">
        <v>1920000</v>
      </c>
      <c r="AB75" s="84">
        <v>2020</v>
      </c>
      <c r="AC75" s="84">
        <v>2022</v>
      </c>
    </row>
    <row r="76" spans="1:29" ht="75" customHeight="1" x14ac:dyDescent="0.35">
      <c r="A76" s="84">
        <v>58</v>
      </c>
      <c r="B76" s="84" t="s">
        <v>65</v>
      </c>
      <c r="C76" s="84"/>
      <c r="D76" s="82">
        <f t="shared" si="0"/>
        <v>4800000</v>
      </c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>
        <v>4800000</v>
      </c>
      <c r="Q76" s="82"/>
      <c r="R76" s="82"/>
      <c r="S76" s="82"/>
      <c r="T76" s="82"/>
      <c r="U76" s="82"/>
      <c r="V76" s="82"/>
      <c r="W76" s="82"/>
      <c r="X76" s="82"/>
      <c r="Y76" s="82">
        <f t="shared" si="1"/>
        <v>960000</v>
      </c>
      <c r="Z76" s="82"/>
      <c r="AA76" s="82">
        <v>3840000</v>
      </c>
      <c r="AB76" s="84">
        <v>2020</v>
      </c>
      <c r="AC76" s="84">
        <v>2022</v>
      </c>
    </row>
    <row r="77" spans="1:29" ht="75" customHeight="1" x14ac:dyDescent="0.35">
      <c r="A77" s="84">
        <v>59</v>
      </c>
      <c r="B77" s="84" t="s">
        <v>66</v>
      </c>
      <c r="C77" s="84"/>
      <c r="D77" s="82">
        <f t="shared" si="0"/>
        <v>4800000</v>
      </c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>
        <v>4800000</v>
      </c>
      <c r="Q77" s="82"/>
      <c r="R77" s="82"/>
      <c r="S77" s="82"/>
      <c r="T77" s="82"/>
      <c r="U77" s="82"/>
      <c r="V77" s="82"/>
      <c r="W77" s="82"/>
      <c r="X77" s="82"/>
      <c r="Y77" s="82">
        <f t="shared" si="1"/>
        <v>960000</v>
      </c>
      <c r="Z77" s="82"/>
      <c r="AA77" s="82">
        <v>3840000</v>
      </c>
      <c r="AB77" s="84">
        <v>2020</v>
      </c>
      <c r="AC77" s="84">
        <v>2022</v>
      </c>
    </row>
    <row r="78" spans="1:29" ht="75" customHeight="1" x14ac:dyDescent="0.35">
      <c r="A78" s="84">
        <v>60</v>
      </c>
      <c r="B78" s="84" t="s">
        <v>67</v>
      </c>
      <c r="C78" s="84"/>
      <c r="D78" s="82">
        <f t="shared" si="0"/>
        <v>4800000</v>
      </c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>
        <v>4800000</v>
      </c>
      <c r="Q78" s="82"/>
      <c r="R78" s="82"/>
      <c r="S78" s="82"/>
      <c r="T78" s="82"/>
      <c r="U78" s="82"/>
      <c r="V78" s="82"/>
      <c r="W78" s="82"/>
      <c r="X78" s="82"/>
      <c r="Y78" s="82">
        <f t="shared" si="1"/>
        <v>960000</v>
      </c>
      <c r="Z78" s="82"/>
      <c r="AA78" s="82">
        <v>3840000</v>
      </c>
      <c r="AB78" s="84">
        <v>2020</v>
      </c>
      <c r="AC78" s="84">
        <v>2022</v>
      </c>
    </row>
    <row r="79" spans="1:29" ht="75" customHeight="1" x14ac:dyDescent="0.35">
      <c r="A79" s="84">
        <v>61</v>
      </c>
      <c r="B79" s="84" t="s">
        <v>68</v>
      </c>
      <c r="C79" s="84"/>
      <c r="D79" s="82">
        <f t="shared" si="0"/>
        <v>4800000</v>
      </c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>
        <v>4800000</v>
      </c>
      <c r="Q79" s="82"/>
      <c r="R79" s="82"/>
      <c r="S79" s="82"/>
      <c r="T79" s="82"/>
      <c r="U79" s="82"/>
      <c r="V79" s="82"/>
      <c r="W79" s="82"/>
      <c r="X79" s="82"/>
      <c r="Y79" s="82">
        <f t="shared" si="1"/>
        <v>960000</v>
      </c>
      <c r="Z79" s="82"/>
      <c r="AA79" s="82">
        <v>3840000</v>
      </c>
      <c r="AB79" s="84">
        <v>2020</v>
      </c>
      <c r="AC79" s="84">
        <v>2022</v>
      </c>
    </row>
    <row r="80" spans="1:29" ht="75" customHeight="1" x14ac:dyDescent="0.35">
      <c r="A80" s="84">
        <v>62</v>
      </c>
      <c r="B80" s="84" t="s">
        <v>69</v>
      </c>
      <c r="C80" s="84"/>
      <c r="D80" s="82">
        <f t="shared" si="0"/>
        <v>4800000</v>
      </c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>
        <v>4800000</v>
      </c>
      <c r="Q80" s="82"/>
      <c r="R80" s="82"/>
      <c r="S80" s="82"/>
      <c r="T80" s="82"/>
      <c r="U80" s="82"/>
      <c r="V80" s="82"/>
      <c r="W80" s="82"/>
      <c r="X80" s="82"/>
      <c r="Y80" s="82">
        <f t="shared" si="1"/>
        <v>960000</v>
      </c>
      <c r="Z80" s="82"/>
      <c r="AA80" s="82">
        <v>3840000</v>
      </c>
      <c r="AB80" s="84">
        <v>2020</v>
      </c>
      <c r="AC80" s="84">
        <v>2022</v>
      </c>
    </row>
    <row r="81" spans="1:29" ht="75" customHeight="1" x14ac:dyDescent="0.35">
      <c r="A81" s="84">
        <v>63</v>
      </c>
      <c r="B81" s="84" t="s">
        <v>70</v>
      </c>
      <c r="C81" s="84"/>
      <c r="D81" s="82">
        <f t="shared" si="0"/>
        <v>2400000</v>
      </c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>
        <v>2400000</v>
      </c>
      <c r="Q81" s="82"/>
      <c r="R81" s="82"/>
      <c r="S81" s="82"/>
      <c r="T81" s="82"/>
      <c r="U81" s="82"/>
      <c r="V81" s="82"/>
      <c r="W81" s="82"/>
      <c r="X81" s="82"/>
      <c r="Y81" s="82">
        <f t="shared" si="1"/>
        <v>480000</v>
      </c>
      <c r="Z81" s="82"/>
      <c r="AA81" s="82">
        <v>1920000</v>
      </c>
      <c r="AB81" s="84">
        <v>2020</v>
      </c>
      <c r="AC81" s="84">
        <v>2022</v>
      </c>
    </row>
    <row r="82" spans="1:29" ht="75" customHeight="1" x14ac:dyDescent="0.35">
      <c r="A82" s="84">
        <v>64</v>
      </c>
      <c r="B82" s="84" t="s">
        <v>71</v>
      </c>
      <c r="C82" s="84"/>
      <c r="D82" s="82">
        <f t="shared" si="0"/>
        <v>5702828.0336999996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>
        <v>431325.39</v>
      </c>
      <c r="S82" s="82">
        <v>3924006.9302000003</v>
      </c>
      <c r="T82" s="82">
        <v>1181393.9234999998</v>
      </c>
      <c r="U82" s="82">
        <v>166101.79</v>
      </c>
      <c r="V82" s="82"/>
      <c r="W82" s="82"/>
      <c r="X82" s="82"/>
      <c r="Y82" s="82">
        <f t="shared" si="1"/>
        <v>0</v>
      </c>
      <c r="Z82" s="82"/>
      <c r="AA82" s="82">
        <v>5702828.0336999996</v>
      </c>
      <c r="AB82" s="84">
        <v>2020</v>
      </c>
      <c r="AC82" s="84">
        <v>2022</v>
      </c>
    </row>
    <row r="83" spans="1:29" ht="75" customHeight="1" x14ac:dyDescent="1">
      <c r="A83" s="84">
        <v>65</v>
      </c>
      <c r="B83" s="84" t="s">
        <v>72</v>
      </c>
      <c r="C83" s="84"/>
      <c r="D83" s="82">
        <f t="shared" ref="D83:D146" si="2">SUM(E83:W83)-(F83+K83+O83)</f>
        <v>3037801.66</v>
      </c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>
        <v>2961856.62</v>
      </c>
      <c r="Q83" s="82"/>
      <c r="R83" s="82"/>
      <c r="S83" s="85"/>
      <c r="T83" s="85"/>
      <c r="U83" s="82">
        <v>75945.039999999994</v>
      </c>
      <c r="V83" s="82"/>
      <c r="W83" s="82"/>
      <c r="X83" s="82"/>
      <c r="Y83" s="82">
        <f t="shared" si="1"/>
        <v>0</v>
      </c>
      <c r="Z83" s="82"/>
      <c r="AA83" s="82">
        <v>3037801.66</v>
      </c>
      <c r="AB83" s="84">
        <v>2020</v>
      </c>
      <c r="AC83" s="84">
        <v>2022</v>
      </c>
    </row>
    <row r="84" spans="1:29" ht="75" customHeight="1" x14ac:dyDescent="1">
      <c r="A84" s="84">
        <v>66</v>
      </c>
      <c r="B84" s="84" t="s">
        <v>73</v>
      </c>
      <c r="C84" s="84"/>
      <c r="D84" s="82">
        <f t="shared" si="2"/>
        <v>1016324.71</v>
      </c>
      <c r="E84" s="82"/>
      <c r="F84" s="82"/>
      <c r="G84" s="82">
        <v>961324.71</v>
      </c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5"/>
      <c r="T84" s="85"/>
      <c r="U84" s="82">
        <v>55000</v>
      </c>
      <c r="V84" s="82"/>
      <c r="W84" s="82"/>
      <c r="X84" s="82"/>
      <c r="Y84" s="82">
        <f t="shared" si="1"/>
        <v>1016324.71</v>
      </c>
      <c r="Z84" s="82"/>
      <c r="AA84" s="82">
        <v>0</v>
      </c>
      <c r="AB84" s="84">
        <v>2020</v>
      </c>
      <c r="AC84" s="84">
        <v>2021</v>
      </c>
    </row>
    <row r="85" spans="1:29" ht="75" customHeight="1" x14ac:dyDescent="1">
      <c r="A85" s="84">
        <v>67</v>
      </c>
      <c r="B85" s="84" t="s">
        <v>74</v>
      </c>
      <c r="C85" s="84"/>
      <c r="D85" s="82">
        <f t="shared" si="2"/>
        <v>1016324.71</v>
      </c>
      <c r="E85" s="82"/>
      <c r="F85" s="82"/>
      <c r="G85" s="82">
        <v>961324.71</v>
      </c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5"/>
      <c r="T85" s="85"/>
      <c r="U85" s="82">
        <v>55000</v>
      </c>
      <c r="V85" s="82"/>
      <c r="W85" s="82"/>
      <c r="X85" s="82"/>
      <c r="Y85" s="82">
        <f t="shared" si="1"/>
        <v>1016324.71</v>
      </c>
      <c r="Z85" s="82"/>
      <c r="AA85" s="82">
        <v>0</v>
      </c>
      <c r="AB85" s="84">
        <v>2020</v>
      </c>
      <c r="AC85" s="84">
        <v>2021</v>
      </c>
    </row>
    <row r="86" spans="1:29" ht="75" customHeight="1" x14ac:dyDescent="1">
      <c r="A86" s="84">
        <v>68</v>
      </c>
      <c r="B86" s="84" t="s">
        <v>75</v>
      </c>
      <c r="C86" s="84"/>
      <c r="D86" s="82">
        <f t="shared" si="2"/>
        <v>1016324.71</v>
      </c>
      <c r="E86" s="82"/>
      <c r="F86" s="82"/>
      <c r="G86" s="82">
        <v>961324.71</v>
      </c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5"/>
      <c r="T86" s="85"/>
      <c r="U86" s="82">
        <v>55000</v>
      </c>
      <c r="V86" s="82"/>
      <c r="W86" s="82"/>
      <c r="X86" s="82"/>
      <c r="Y86" s="82">
        <f t="shared" si="1"/>
        <v>1016324.71</v>
      </c>
      <c r="Z86" s="82"/>
      <c r="AA86" s="82">
        <v>0</v>
      </c>
      <c r="AB86" s="84">
        <v>2020</v>
      </c>
      <c r="AC86" s="84">
        <v>2021</v>
      </c>
    </row>
    <row r="87" spans="1:29" ht="75" customHeight="1" x14ac:dyDescent="1">
      <c r="A87" s="84">
        <v>69</v>
      </c>
      <c r="B87" s="84" t="s">
        <v>76</v>
      </c>
      <c r="C87" s="84"/>
      <c r="D87" s="82">
        <f t="shared" si="2"/>
        <v>1016324.71</v>
      </c>
      <c r="E87" s="82"/>
      <c r="F87" s="82"/>
      <c r="G87" s="82">
        <v>961324.71</v>
      </c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5"/>
      <c r="T87" s="85"/>
      <c r="U87" s="82">
        <v>55000</v>
      </c>
      <c r="V87" s="82"/>
      <c r="W87" s="82"/>
      <c r="X87" s="82"/>
      <c r="Y87" s="82">
        <f t="shared" ref="Y87:Y151" si="3">D87-AA87</f>
        <v>1016324.71</v>
      </c>
      <c r="Z87" s="82"/>
      <c r="AA87" s="82">
        <v>0</v>
      </c>
      <c r="AB87" s="84">
        <v>2020</v>
      </c>
      <c r="AC87" s="84">
        <v>2021</v>
      </c>
    </row>
    <row r="88" spans="1:29" ht="75" customHeight="1" x14ac:dyDescent="0.35">
      <c r="A88" s="84">
        <v>70</v>
      </c>
      <c r="B88" s="84" t="s">
        <v>77</v>
      </c>
      <c r="C88" s="84"/>
      <c r="D88" s="82">
        <f t="shared" si="2"/>
        <v>16406808.729999999</v>
      </c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>
        <v>8148746.1200000001</v>
      </c>
      <c r="R88" s="82"/>
      <c r="S88" s="82">
        <v>7859582.4900000002</v>
      </c>
      <c r="T88" s="82"/>
      <c r="U88" s="82">
        <v>398480.12</v>
      </c>
      <c r="V88" s="82"/>
      <c r="W88" s="82"/>
      <c r="X88" s="82"/>
      <c r="Y88" s="82">
        <f t="shared" si="3"/>
        <v>0</v>
      </c>
      <c r="Z88" s="82"/>
      <c r="AA88" s="82">
        <v>16406808.729999999</v>
      </c>
      <c r="AB88" s="84">
        <v>2020</v>
      </c>
      <c r="AC88" s="84">
        <v>2022</v>
      </c>
    </row>
    <row r="89" spans="1:29" ht="75" customHeight="1" x14ac:dyDescent="0.35">
      <c r="A89" s="84">
        <v>71</v>
      </c>
      <c r="B89" s="84" t="s">
        <v>78</v>
      </c>
      <c r="C89" s="84"/>
      <c r="D89" s="82">
        <f t="shared" si="2"/>
        <v>7694451.04</v>
      </c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>
        <v>7595706.8499999996</v>
      </c>
      <c r="R89" s="82"/>
      <c r="S89" s="82"/>
      <c r="T89" s="82"/>
      <c r="U89" s="82">
        <v>98744.19</v>
      </c>
      <c r="V89" s="82"/>
      <c r="W89" s="82"/>
      <c r="X89" s="82"/>
      <c r="Y89" s="82">
        <f t="shared" si="3"/>
        <v>0</v>
      </c>
      <c r="Z89" s="82"/>
      <c r="AA89" s="82">
        <v>7694451.04</v>
      </c>
      <c r="AB89" s="84">
        <v>2020</v>
      </c>
      <c r="AC89" s="84">
        <v>2022</v>
      </c>
    </row>
    <row r="90" spans="1:29" ht="75" customHeight="1" x14ac:dyDescent="0.35">
      <c r="A90" s="84">
        <v>72</v>
      </c>
      <c r="B90" s="84" t="s">
        <v>79</v>
      </c>
      <c r="C90" s="84"/>
      <c r="D90" s="82">
        <f t="shared" si="2"/>
        <v>1016324.71</v>
      </c>
      <c r="E90" s="82"/>
      <c r="F90" s="82"/>
      <c r="G90" s="82">
        <v>961324.71</v>
      </c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>
        <v>55000</v>
      </c>
      <c r="V90" s="82"/>
      <c r="W90" s="82"/>
      <c r="X90" s="82"/>
      <c r="Y90" s="82">
        <f t="shared" si="3"/>
        <v>1016324.71</v>
      </c>
      <c r="Z90" s="82"/>
      <c r="AA90" s="82">
        <v>0</v>
      </c>
      <c r="AB90" s="84">
        <v>2020</v>
      </c>
      <c r="AC90" s="84">
        <v>2021</v>
      </c>
    </row>
    <row r="91" spans="1:29" ht="75" customHeight="1" x14ac:dyDescent="0.35">
      <c r="A91" s="84">
        <v>73</v>
      </c>
      <c r="B91" s="84" t="s">
        <v>80</v>
      </c>
      <c r="C91" s="84"/>
      <c r="D91" s="82">
        <f t="shared" si="2"/>
        <v>1016324.71</v>
      </c>
      <c r="E91" s="82"/>
      <c r="F91" s="82"/>
      <c r="G91" s="82">
        <v>961324.71</v>
      </c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>
        <v>55000</v>
      </c>
      <c r="V91" s="82"/>
      <c r="W91" s="82"/>
      <c r="X91" s="82"/>
      <c r="Y91" s="82">
        <f t="shared" si="3"/>
        <v>1016324.71</v>
      </c>
      <c r="Z91" s="82"/>
      <c r="AA91" s="82">
        <v>0</v>
      </c>
      <c r="AB91" s="84">
        <v>2020</v>
      </c>
      <c r="AC91" s="84">
        <v>2021</v>
      </c>
    </row>
    <row r="92" spans="1:29" ht="75" customHeight="1" x14ac:dyDescent="0.35">
      <c r="A92" s="84">
        <v>74</v>
      </c>
      <c r="B92" s="84" t="s">
        <v>81</v>
      </c>
      <c r="C92" s="84"/>
      <c r="D92" s="82">
        <f t="shared" si="2"/>
        <v>1016324.71</v>
      </c>
      <c r="E92" s="82"/>
      <c r="F92" s="82"/>
      <c r="G92" s="82">
        <v>961324.71</v>
      </c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>
        <v>55000</v>
      </c>
      <c r="V92" s="82"/>
      <c r="W92" s="82"/>
      <c r="X92" s="82"/>
      <c r="Y92" s="82">
        <f t="shared" si="3"/>
        <v>1016324.71</v>
      </c>
      <c r="Z92" s="82"/>
      <c r="AA92" s="82">
        <v>0</v>
      </c>
      <c r="AB92" s="84">
        <v>2020</v>
      </c>
      <c r="AC92" s="84">
        <v>2021</v>
      </c>
    </row>
    <row r="93" spans="1:29" ht="75" customHeight="1" x14ac:dyDescent="0.35">
      <c r="A93" s="84">
        <v>75</v>
      </c>
      <c r="B93" s="84" t="s">
        <v>82</v>
      </c>
      <c r="C93" s="84"/>
      <c r="D93" s="82">
        <f t="shared" si="2"/>
        <v>1016324.71</v>
      </c>
      <c r="E93" s="82"/>
      <c r="F93" s="82"/>
      <c r="G93" s="82">
        <v>961324.71</v>
      </c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>
        <v>55000</v>
      </c>
      <c r="V93" s="82"/>
      <c r="W93" s="82"/>
      <c r="X93" s="82"/>
      <c r="Y93" s="82">
        <f t="shared" si="3"/>
        <v>1016324.71</v>
      </c>
      <c r="Z93" s="82"/>
      <c r="AA93" s="82">
        <v>0</v>
      </c>
      <c r="AB93" s="84">
        <v>2020</v>
      </c>
      <c r="AC93" s="84">
        <v>2021</v>
      </c>
    </row>
    <row r="94" spans="1:29" ht="75" customHeight="1" x14ac:dyDescent="0.35">
      <c r="A94" s="84">
        <v>76</v>
      </c>
      <c r="B94" s="84" t="s">
        <v>83</v>
      </c>
      <c r="C94" s="84"/>
      <c r="D94" s="82">
        <f t="shared" si="2"/>
        <v>1016324.71</v>
      </c>
      <c r="E94" s="82"/>
      <c r="F94" s="82"/>
      <c r="G94" s="82">
        <v>961324.71</v>
      </c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>
        <v>55000</v>
      </c>
      <c r="V94" s="82"/>
      <c r="W94" s="82"/>
      <c r="X94" s="82"/>
      <c r="Y94" s="82">
        <f t="shared" si="3"/>
        <v>0</v>
      </c>
      <c r="Z94" s="82"/>
      <c r="AA94" s="82">
        <v>1016324.71</v>
      </c>
      <c r="AB94" s="84">
        <v>2020</v>
      </c>
      <c r="AC94" s="84">
        <v>2022</v>
      </c>
    </row>
    <row r="95" spans="1:29" ht="75" customHeight="1" x14ac:dyDescent="0.35">
      <c r="A95" s="84">
        <v>77</v>
      </c>
      <c r="B95" s="84" t="s">
        <v>84</v>
      </c>
      <c r="C95" s="84"/>
      <c r="D95" s="82">
        <f t="shared" si="2"/>
        <v>1016324.71</v>
      </c>
      <c r="E95" s="82"/>
      <c r="F95" s="82"/>
      <c r="G95" s="82">
        <v>961324.71</v>
      </c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>
        <v>55000</v>
      </c>
      <c r="V95" s="82"/>
      <c r="W95" s="82"/>
      <c r="X95" s="82"/>
      <c r="Y95" s="82">
        <f t="shared" si="3"/>
        <v>0</v>
      </c>
      <c r="Z95" s="82"/>
      <c r="AA95" s="82">
        <v>1016324.71</v>
      </c>
      <c r="AB95" s="84">
        <v>2020</v>
      </c>
      <c r="AC95" s="84">
        <v>2022</v>
      </c>
    </row>
    <row r="96" spans="1:29" ht="75" customHeight="1" x14ac:dyDescent="0.35">
      <c r="A96" s="84">
        <v>78</v>
      </c>
      <c r="B96" s="84" t="s">
        <v>85</v>
      </c>
      <c r="C96" s="84"/>
      <c r="D96" s="82">
        <f t="shared" si="2"/>
        <v>2400000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>
        <v>2400000</v>
      </c>
      <c r="Q96" s="82"/>
      <c r="R96" s="82"/>
      <c r="S96" s="82"/>
      <c r="T96" s="82"/>
      <c r="U96" s="82"/>
      <c r="V96" s="82"/>
      <c r="W96" s="82"/>
      <c r="X96" s="82"/>
      <c r="Y96" s="82">
        <f t="shared" si="3"/>
        <v>480000</v>
      </c>
      <c r="Z96" s="82"/>
      <c r="AA96" s="82">
        <v>1920000</v>
      </c>
      <c r="AB96" s="84">
        <v>2020</v>
      </c>
      <c r="AC96" s="84">
        <v>2022</v>
      </c>
    </row>
    <row r="97" spans="1:29" ht="75" customHeight="1" x14ac:dyDescent="0.35">
      <c r="A97" s="84">
        <v>79</v>
      </c>
      <c r="B97" s="84" t="s">
        <v>86</v>
      </c>
      <c r="C97" s="84"/>
      <c r="D97" s="82">
        <f t="shared" si="2"/>
        <v>4800000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>
        <v>4800000</v>
      </c>
      <c r="Q97" s="82"/>
      <c r="R97" s="82"/>
      <c r="S97" s="82"/>
      <c r="T97" s="82"/>
      <c r="U97" s="82"/>
      <c r="V97" s="82"/>
      <c r="W97" s="82"/>
      <c r="X97" s="82"/>
      <c r="Y97" s="82">
        <f t="shared" si="3"/>
        <v>960000</v>
      </c>
      <c r="Z97" s="82"/>
      <c r="AA97" s="82">
        <v>3840000</v>
      </c>
      <c r="AB97" s="84">
        <v>2020</v>
      </c>
      <c r="AC97" s="84">
        <v>2022</v>
      </c>
    </row>
    <row r="98" spans="1:29" ht="75" customHeight="1" x14ac:dyDescent="0.35">
      <c r="A98" s="84">
        <v>80</v>
      </c>
      <c r="B98" s="84" t="s">
        <v>87</v>
      </c>
      <c r="C98" s="84"/>
      <c r="D98" s="82">
        <f t="shared" si="2"/>
        <v>2400000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>
        <v>2400000</v>
      </c>
      <c r="Q98" s="82"/>
      <c r="R98" s="82"/>
      <c r="S98" s="82"/>
      <c r="T98" s="82"/>
      <c r="U98" s="82"/>
      <c r="V98" s="82"/>
      <c r="W98" s="82"/>
      <c r="X98" s="82"/>
      <c r="Y98" s="82">
        <f t="shared" si="3"/>
        <v>480000</v>
      </c>
      <c r="Z98" s="82"/>
      <c r="AA98" s="82">
        <v>1920000</v>
      </c>
      <c r="AB98" s="84">
        <v>2020</v>
      </c>
      <c r="AC98" s="84">
        <v>2022</v>
      </c>
    </row>
    <row r="99" spans="1:29" ht="75" customHeight="1" x14ac:dyDescent="0.35">
      <c r="A99" s="84">
        <v>81</v>
      </c>
      <c r="B99" s="84" t="s">
        <v>88</v>
      </c>
      <c r="C99" s="84"/>
      <c r="D99" s="82">
        <f t="shared" si="2"/>
        <v>4800000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>
        <v>4800000</v>
      </c>
      <c r="Q99" s="82"/>
      <c r="R99" s="82"/>
      <c r="S99" s="82"/>
      <c r="T99" s="82"/>
      <c r="U99" s="82"/>
      <c r="V99" s="82"/>
      <c r="W99" s="82"/>
      <c r="X99" s="82"/>
      <c r="Y99" s="82">
        <f t="shared" si="3"/>
        <v>960000</v>
      </c>
      <c r="Z99" s="82"/>
      <c r="AA99" s="82">
        <v>3840000</v>
      </c>
      <c r="AB99" s="84">
        <v>2020</v>
      </c>
      <c r="AC99" s="84">
        <v>2022</v>
      </c>
    </row>
    <row r="100" spans="1:29" ht="75" customHeight="1" x14ac:dyDescent="0.35">
      <c r="A100" s="84">
        <v>82</v>
      </c>
      <c r="B100" s="84" t="s">
        <v>89</v>
      </c>
      <c r="C100" s="84"/>
      <c r="D100" s="82">
        <f t="shared" si="2"/>
        <v>4800000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>
        <v>4800000</v>
      </c>
      <c r="Q100" s="82"/>
      <c r="R100" s="82"/>
      <c r="S100" s="82"/>
      <c r="T100" s="82"/>
      <c r="U100" s="82"/>
      <c r="V100" s="82"/>
      <c r="W100" s="82"/>
      <c r="X100" s="82"/>
      <c r="Y100" s="82">
        <f t="shared" si="3"/>
        <v>960000</v>
      </c>
      <c r="Z100" s="82"/>
      <c r="AA100" s="82">
        <v>3840000</v>
      </c>
      <c r="AB100" s="84">
        <v>2020</v>
      </c>
      <c r="AC100" s="84">
        <v>2022</v>
      </c>
    </row>
    <row r="101" spans="1:29" ht="75" customHeight="1" x14ac:dyDescent="0.35">
      <c r="A101" s="84">
        <v>83</v>
      </c>
      <c r="B101" s="84" t="s">
        <v>90</v>
      </c>
      <c r="C101" s="84"/>
      <c r="D101" s="82">
        <f t="shared" si="2"/>
        <v>7200000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>
        <v>7200000</v>
      </c>
      <c r="Q101" s="82"/>
      <c r="R101" s="82"/>
      <c r="S101" s="82"/>
      <c r="T101" s="82"/>
      <c r="U101" s="82"/>
      <c r="V101" s="82"/>
      <c r="W101" s="82"/>
      <c r="X101" s="82"/>
      <c r="Y101" s="82">
        <f t="shared" si="3"/>
        <v>1440000</v>
      </c>
      <c r="Z101" s="82"/>
      <c r="AA101" s="82">
        <v>5760000</v>
      </c>
      <c r="AB101" s="84">
        <v>2020</v>
      </c>
      <c r="AC101" s="84">
        <v>2022</v>
      </c>
    </row>
    <row r="102" spans="1:29" ht="75" customHeight="1" x14ac:dyDescent="0.35">
      <c r="A102" s="84">
        <v>84</v>
      </c>
      <c r="B102" s="84" t="s">
        <v>91</v>
      </c>
      <c r="C102" s="84"/>
      <c r="D102" s="82">
        <f t="shared" si="2"/>
        <v>2400000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>
        <v>2400000</v>
      </c>
      <c r="Q102" s="82"/>
      <c r="R102" s="82"/>
      <c r="S102" s="82"/>
      <c r="T102" s="82"/>
      <c r="U102" s="82"/>
      <c r="V102" s="82"/>
      <c r="W102" s="82"/>
      <c r="X102" s="82"/>
      <c r="Y102" s="82">
        <f t="shared" si="3"/>
        <v>480000</v>
      </c>
      <c r="Z102" s="82"/>
      <c r="AA102" s="82">
        <v>1920000</v>
      </c>
      <c r="AB102" s="84">
        <v>2020</v>
      </c>
      <c r="AC102" s="84">
        <v>2022</v>
      </c>
    </row>
    <row r="103" spans="1:29" ht="75" customHeight="1" x14ac:dyDescent="0.35">
      <c r="A103" s="84">
        <v>85</v>
      </c>
      <c r="B103" s="84" t="s">
        <v>92</v>
      </c>
      <c r="C103" s="84"/>
      <c r="D103" s="82">
        <f t="shared" si="2"/>
        <v>4800000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>
        <v>4800000</v>
      </c>
      <c r="Q103" s="82"/>
      <c r="R103" s="82"/>
      <c r="S103" s="82"/>
      <c r="T103" s="82"/>
      <c r="U103" s="82"/>
      <c r="V103" s="82"/>
      <c r="W103" s="82"/>
      <c r="X103" s="82"/>
      <c r="Y103" s="82">
        <f t="shared" si="3"/>
        <v>960000</v>
      </c>
      <c r="Z103" s="82"/>
      <c r="AA103" s="82">
        <v>3840000</v>
      </c>
      <c r="AB103" s="84">
        <v>2020</v>
      </c>
      <c r="AC103" s="84">
        <v>2022</v>
      </c>
    </row>
    <row r="104" spans="1:29" ht="75" customHeight="1" x14ac:dyDescent="0.35">
      <c r="A104" s="84">
        <v>86</v>
      </c>
      <c r="B104" s="84" t="s">
        <v>93</v>
      </c>
      <c r="C104" s="84"/>
      <c r="D104" s="82">
        <f t="shared" si="2"/>
        <v>9600000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>
        <v>9600000</v>
      </c>
      <c r="Q104" s="82"/>
      <c r="R104" s="82"/>
      <c r="S104" s="82"/>
      <c r="T104" s="82"/>
      <c r="U104" s="82"/>
      <c r="V104" s="82"/>
      <c r="W104" s="82"/>
      <c r="X104" s="82"/>
      <c r="Y104" s="82">
        <f t="shared" si="3"/>
        <v>1920000</v>
      </c>
      <c r="Z104" s="82"/>
      <c r="AA104" s="82">
        <v>7680000</v>
      </c>
      <c r="AB104" s="84">
        <v>2020</v>
      </c>
      <c r="AC104" s="84">
        <v>2022</v>
      </c>
    </row>
    <row r="105" spans="1:29" ht="75" customHeight="1" x14ac:dyDescent="0.35">
      <c r="A105" s="84">
        <v>87</v>
      </c>
      <c r="B105" s="84" t="s">
        <v>94</v>
      </c>
      <c r="C105" s="84"/>
      <c r="D105" s="82">
        <f t="shared" si="2"/>
        <v>2400000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>
        <v>2400000</v>
      </c>
      <c r="Q105" s="82"/>
      <c r="R105" s="82"/>
      <c r="S105" s="82"/>
      <c r="T105" s="82"/>
      <c r="U105" s="82"/>
      <c r="V105" s="82"/>
      <c r="W105" s="82"/>
      <c r="X105" s="82"/>
      <c r="Y105" s="82">
        <f t="shared" si="3"/>
        <v>480000</v>
      </c>
      <c r="Z105" s="82"/>
      <c r="AA105" s="82">
        <v>1920000</v>
      </c>
      <c r="AB105" s="84">
        <v>2020</v>
      </c>
      <c r="AC105" s="84">
        <v>2022</v>
      </c>
    </row>
    <row r="106" spans="1:29" ht="75" customHeight="1" x14ac:dyDescent="0.35">
      <c r="A106" s="84">
        <v>88</v>
      </c>
      <c r="B106" s="84" t="s">
        <v>95</v>
      </c>
      <c r="C106" s="84"/>
      <c r="D106" s="82">
        <f t="shared" si="2"/>
        <v>4800000</v>
      </c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>
        <v>4800000</v>
      </c>
      <c r="Q106" s="82"/>
      <c r="R106" s="82"/>
      <c r="S106" s="82"/>
      <c r="T106" s="82"/>
      <c r="U106" s="82"/>
      <c r="V106" s="82"/>
      <c r="W106" s="82"/>
      <c r="X106" s="82"/>
      <c r="Y106" s="82">
        <f t="shared" si="3"/>
        <v>960000</v>
      </c>
      <c r="Z106" s="82"/>
      <c r="AA106" s="82">
        <v>3840000</v>
      </c>
      <c r="AB106" s="84">
        <v>2020</v>
      </c>
      <c r="AC106" s="84">
        <v>2022</v>
      </c>
    </row>
    <row r="107" spans="1:29" ht="75" customHeight="1" x14ac:dyDescent="0.35">
      <c r="A107" s="84">
        <v>89</v>
      </c>
      <c r="B107" s="84" t="s">
        <v>96</v>
      </c>
      <c r="C107" s="84"/>
      <c r="D107" s="82">
        <f t="shared" si="2"/>
        <v>2400000</v>
      </c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>
        <v>2400000</v>
      </c>
      <c r="Q107" s="82"/>
      <c r="R107" s="82"/>
      <c r="S107" s="82"/>
      <c r="T107" s="82"/>
      <c r="U107" s="82"/>
      <c r="V107" s="82"/>
      <c r="W107" s="82"/>
      <c r="X107" s="82"/>
      <c r="Y107" s="82">
        <f t="shared" si="3"/>
        <v>480000</v>
      </c>
      <c r="Z107" s="82"/>
      <c r="AA107" s="82">
        <v>1920000</v>
      </c>
      <c r="AB107" s="84">
        <v>2020</v>
      </c>
      <c r="AC107" s="84">
        <v>2022</v>
      </c>
    </row>
    <row r="108" spans="1:29" ht="75" customHeight="1" x14ac:dyDescent="0.35">
      <c r="A108" s="84">
        <v>90</v>
      </c>
      <c r="B108" s="84" t="s">
        <v>97</v>
      </c>
      <c r="C108" s="84"/>
      <c r="D108" s="82">
        <f t="shared" si="2"/>
        <v>4800000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>
        <v>4800000</v>
      </c>
      <c r="Q108" s="82"/>
      <c r="R108" s="82"/>
      <c r="S108" s="82"/>
      <c r="T108" s="82"/>
      <c r="U108" s="82"/>
      <c r="V108" s="82"/>
      <c r="W108" s="82"/>
      <c r="X108" s="82"/>
      <c r="Y108" s="82">
        <f t="shared" si="3"/>
        <v>960000</v>
      </c>
      <c r="Z108" s="82"/>
      <c r="AA108" s="82">
        <v>3840000</v>
      </c>
      <c r="AB108" s="84">
        <v>2020</v>
      </c>
      <c r="AC108" s="84">
        <v>2022</v>
      </c>
    </row>
    <row r="109" spans="1:29" ht="75" customHeight="1" x14ac:dyDescent="0.35">
      <c r="A109" s="84">
        <v>91</v>
      </c>
      <c r="B109" s="84" t="s">
        <v>98</v>
      </c>
      <c r="C109" s="84"/>
      <c r="D109" s="82">
        <f t="shared" si="2"/>
        <v>7200000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>
        <v>7200000</v>
      </c>
      <c r="Q109" s="82"/>
      <c r="R109" s="82"/>
      <c r="S109" s="82"/>
      <c r="T109" s="82"/>
      <c r="U109" s="82"/>
      <c r="V109" s="82"/>
      <c r="W109" s="82"/>
      <c r="X109" s="82"/>
      <c r="Y109" s="82">
        <f t="shared" si="3"/>
        <v>1440000</v>
      </c>
      <c r="Z109" s="82"/>
      <c r="AA109" s="82">
        <v>5760000</v>
      </c>
      <c r="AB109" s="84">
        <v>2020</v>
      </c>
      <c r="AC109" s="84">
        <v>2022</v>
      </c>
    </row>
    <row r="110" spans="1:29" ht="75" customHeight="1" x14ac:dyDescent="0.35">
      <c r="A110" s="84">
        <v>92</v>
      </c>
      <c r="B110" s="84" t="s">
        <v>99</v>
      </c>
      <c r="C110" s="84"/>
      <c r="D110" s="82">
        <f t="shared" si="2"/>
        <v>4800000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>
        <v>4800000</v>
      </c>
      <c r="Q110" s="82"/>
      <c r="R110" s="82"/>
      <c r="S110" s="82"/>
      <c r="T110" s="82"/>
      <c r="U110" s="82"/>
      <c r="V110" s="82"/>
      <c r="W110" s="82"/>
      <c r="X110" s="82"/>
      <c r="Y110" s="82">
        <f t="shared" si="3"/>
        <v>960000</v>
      </c>
      <c r="Z110" s="82"/>
      <c r="AA110" s="82">
        <v>3840000</v>
      </c>
      <c r="AB110" s="84">
        <v>2020</v>
      </c>
      <c r="AC110" s="84">
        <v>2022</v>
      </c>
    </row>
    <row r="111" spans="1:29" ht="75" customHeight="1" x14ac:dyDescent="0.35">
      <c r="A111" s="84">
        <v>93</v>
      </c>
      <c r="B111" s="84" t="s">
        <v>100</v>
      </c>
      <c r="C111" s="84"/>
      <c r="D111" s="82">
        <f t="shared" si="2"/>
        <v>2400000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>
        <v>2400000</v>
      </c>
      <c r="Q111" s="82"/>
      <c r="R111" s="82"/>
      <c r="S111" s="82"/>
      <c r="T111" s="82"/>
      <c r="U111" s="82"/>
      <c r="V111" s="82"/>
      <c r="W111" s="82"/>
      <c r="X111" s="82"/>
      <c r="Y111" s="82">
        <f t="shared" si="3"/>
        <v>480000</v>
      </c>
      <c r="Z111" s="82"/>
      <c r="AA111" s="82">
        <v>1920000</v>
      </c>
      <c r="AB111" s="84">
        <v>2020</v>
      </c>
      <c r="AC111" s="84">
        <v>2022</v>
      </c>
    </row>
    <row r="112" spans="1:29" ht="75" customHeight="1" x14ac:dyDescent="0.35">
      <c r="A112" s="84">
        <v>94</v>
      </c>
      <c r="B112" s="84" t="s">
        <v>101</v>
      </c>
      <c r="C112" s="84"/>
      <c r="D112" s="82">
        <f t="shared" si="2"/>
        <v>4800000</v>
      </c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>
        <v>4800000</v>
      </c>
      <c r="Q112" s="82"/>
      <c r="R112" s="82"/>
      <c r="S112" s="82"/>
      <c r="T112" s="82"/>
      <c r="U112" s="82"/>
      <c r="V112" s="82"/>
      <c r="W112" s="82"/>
      <c r="X112" s="82"/>
      <c r="Y112" s="82">
        <f t="shared" si="3"/>
        <v>960000</v>
      </c>
      <c r="Z112" s="82"/>
      <c r="AA112" s="82">
        <v>3840000</v>
      </c>
      <c r="AB112" s="84">
        <v>2020</v>
      </c>
      <c r="AC112" s="84">
        <v>2022</v>
      </c>
    </row>
    <row r="113" spans="1:29" ht="75" customHeight="1" x14ac:dyDescent="0.35">
      <c r="A113" s="84">
        <v>95</v>
      </c>
      <c r="B113" s="84" t="s">
        <v>102</v>
      </c>
      <c r="C113" s="84"/>
      <c r="D113" s="82">
        <f t="shared" si="2"/>
        <v>4800000</v>
      </c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>
        <v>4800000</v>
      </c>
      <c r="Q113" s="82"/>
      <c r="R113" s="82"/>
      <c r="S113" s="82"/>
      <c r="T113" s="82"/>
      <c r="U113" s="82"/>
      <c r="V113" s="82"/>
      <c r="W113" s="82"/>
      <c r="X113" s="82"/>
      <c r="Y113" s="82">
        <f t="shared" si="3"/>
        <v>960000</v>
      </c>
      <c r="Z113" s="82"/>
      <c r="AA113" s="82">
        <v>3840000</v>
      </c>
      <c r="AB113" s="84">
        <v>2020</v>
      </c>
      <c r="AC113" s="84">
        <v>2022</v>
      </c>
    </row>
    <row r="114" spans="1:29" ht="75" customHeight="1" x14ac:dyDescent="0.35">
      <c r="A114" s="84">
        <v>96</v>
      </c>
      <c r="B114" s="84" t="s">
        <v>103</v>
      </c>
      <c r="C114" s="84"/>
      <c r="D114" s="82">
        <f t="shared" si="2"/>
        <v>4800000</v>
      </c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>
        <v>4800000</v>
      </c>
      <c r="Q114" s="82"/>
      <c r="R114" s="82"/>
      <c r="S114" s="82"/>
      <c r="T114" s="82"/>
      <c r="U114" s="82"/>
      <c r="V114" s="82"/>
      <c r="W114" s="82"/>
      <c r="X114" s="82"/>
      <c r="Y114" s="82">
        <f t="shared" si="3"/>
        <v>960000</v>
      </c>
      <c r="Z114" s="82"/>
      <c r="AA114" s="82">
        <v>3840000</v>
      </c>
      <c r="AB114" s="84">
        <v>2020</v>
      </c>
      <c r="AC114" s="84">
        <v>2022</v>
      </c>
    </row>
    <row r="115" spans="1:29" ht="75" customHeight="1" x14ac:dyDescent="0.35">
      <c r="A115" s="84">
        <v>97</v>
      </c>
      <c r="B115" s="84" t="s">
        <v>104</v>
      </c>
      <c r="C115" s="84"/>
      <c r="D115" s="82">
        <f t="shared" si="2"/>
        <v>2400000</v>
      </c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>
        <v>2400000</v>
      </c>
      <c r="Q115" s="82"/>
      <c r="R115" s="82"/>
      <c r="S115" s="82"/>
      <c r="T115" s="82"/>
      <c r="U115" s="82"/>
      <c r="V115" s="82"/>
      <c r="W115" s="82"/>
      <c r="X115" s="82"/>
      <c r="Y115" s="82">
        <f t="shared" si="3"/>
        <v>480000</v>
      </c>
      <c r="Z115" s="82"/>
      <c r="AA115" s="82">
        <v>1920000</v>
      </c>
      <c r="AB115" s="84">
        <v>2020</v>
      </c>
      <c r="AC115" s="84">
        <v>2022</v>
      </c>
    </row>
    <row r="116" spans="1:29" ht="75" customHeight="1" x14ac:dyDescent="0.35">
      <c r="A116" s="84">
        <v>98</v>
      </c>
      <c r="B116" s="84" t="s">
        <v>105</v>
      </c>
      <c r="C116" s="84"/>
      <c r="D116" s="82">
        <f t="shared" si="2"/>
        <v>14400000</v>
      </c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>
        <v>14400000</v>
      </c>
      <c r="Q116" s="82"/>
      <c r="R116" s="82"/>
      <c r="S116" s="82"/>
      <c r="T116" s="82"/>
      <c r="U116" s="82"/>
      <c r="V116" s="82"/>
      <c r="W116" s="82"/>
      <c r="X116" s="82"/>
      <c r="Y116" s="82">
        <f t="shared" si="3"/>
        <v>2880000</v>
      </c>
      <c r="Z116" s="82"/>
      <c r="AA116" s="82">
        <v>11520000</v>
      </c>
      <c r="AB116" s="84">
        <v>2020</v>
      </c>
      <c r="AC116" s="84">
        <v>2022</v>
      </c>
    </row>
    <row r="117" spans="1:29" ht="75" customHeight="1" x14ac:dyDescent="0.35">
      <c r="A117" s="84">
        <v>99</v>
      </c>
      <c r="B117" s="84" t="s">
        <v>106</v>
      </c>
      <c r="C117" s="84"/>
      <c r="D117" s="82">
        <f t="shared" si="2"/>
        <v>2400000</v>
      </c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>
        <v>2400000</v>
      </c>
      <c r="Q117" s="82"/>
      <c r="R117" s="82"/>
      <c r="S117" s="82"/>
      <c r="T117" s="82"/>
      <c r="U117" s="82"/>
      <c r="V117" s="82"/>
      <c r="W117" s="82"/>
      <c r="X117" s="82"/>
      <c r="Y117" s="82">
        <f t="shared" si="3"/>
        <v>480000</v>
      </c>
      <c r="Z117" s="82"/>
      <c r="AA117" s="82">
        <v>1920000</v>
      </c>
      <c r="AB117" s="84">
        <v>2020</v>
      </c>
      <c r="AC117" s="84">
        <v>2022</v>
      </c>
    </row>
    <row r="118" spans="1:29" ht="75" customHeight="1" x14ac:dyDescent="0.35">
      <c r="A118" s="84">
        <v>100</v>
      </c>
      <c r="B118" s="84" t="s">
        <v>107</v>
      </c>
      <c r="C118" s="84"/>
      <c r="D118" s="82">
        <f t="shared" si="2"/>
        <v>4800000</v>
      </c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>
        <v>4800000</v>
      </c>
      <c r="Q118" s="82"/>
      <c r="R118" s="82"/>
      <c r="S118" s="82"/>
      <c r="T118" s="82"/>
      <c r="U118" s="82"/>
      <c r="V118" s="82"/>
      <c r="W118" s="82"/>
      <c r="X118" s="82"/>
      <c r="Y118" s="82">
        <f t="shared" si="3"/>
        <v>960000</v>
      </c>
      <c r="Z118" s="82"/>
      <c r="AA118" s="82">
        <v>3840000</v>
      </c>
      <c r="AB118" s="84">
        <v>2020</v>
      </c>
      <c r="AC118" s="84">
        <v>2022</v>
      </c>
    </row>
    <row r="119" spans="1:29" ht="75" customHeight="1" x14ac:dyDescent="0.35">
      <c r="A119" s="84">
        <v>101</v>
      </c>
      <c r="B119" s="84" t="s">
        <v>108</v>
      </c>
      <c r="C119" s="84"/>
      <c r="D119" s="82">
        <f t="shared" si="2"/>
        <v>4800000</v>
      </c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>
        <v>4800000</v>
      </c>
      <c r="Q119" s="82"/>
      <c r="R119" s="82"/>
      <c r="S119" s="82"/>
      <c r="T119" s="82"/>
      <c r="U119" s="82"/>
      <c r="V119" s="82"/>
      <c r="W119" s="82"/>
      <c r="X119" s="82"/>
      <c r="Y119" s="82">
        <f t="shared" si="3"/>
        <v>960000</v>
      </c>
      <c r="Z119" s="82"/>
      <c r="AA119" s="82">
        <v>3840000</v>
      </c>
      <c r="AB119" s="84">
        <v>2020</v>
      </c>
      <c r="AC119" s="84">
        <v>2022</v>
      </c>
    </row>
    <row r="120" spans="1:29" ht="75" customHeight="1" x14ac:dyDescent="0.35">
      <c r="A120" s="84">
        <v>102</v>
      </c>
      <c r="B120" s="84" t="s">
        <v>109</v>
      </c>
      <c r="C120" s="84"/>
      <c r="D120" s="82">
        <f t="shared" si="2"/>
        <v>2400000</v>
      </c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>
        <v>2400000</v>
      </c>
      <c r="Q120" s="82"/>
      <c r="R120" s="82"/>
      <c r="S120" s="82"/>
      <c r="T120" s="82"/>
      <c r="U120" s="82"/>
      <c r="V120" s="82"/>
      <c r="W120" s="82"/>
      <c r="X120" s="82"/>
      <c r="Y120" s="82">
        <f t="shared" si="3"/>
        <v>480000</v>
      </c>
      <c r="Z120" s="82"/>
      <c r="AA120" s="82">
        <v>1920000</v>
      </c>
      <c r="AB120" s="84">
        <v>2020</v>
      </c>
      <c r="AC120" s="84">
        <v>2022</v>
      </c>
    </row>
    <row r="121" spans="1:29" ht="75" customHeight="1" x14ac:dyDescent="0.35">
      <c r="A121" s="84">
        <v>103</v>
      </c>
      <c r="B121" s="84" t="s">
        <v>110</v>
      </c>
      <c r="C121" s="84"/>
      <c r="D121" s="82">
        <f t="shared" si="2"/>
        <v>4800000</v>
      </c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>
        <v>4800000</v>
      </c>
      <c r="Q121" s="82"/>
      <c r="R121" s="82"/>
      <c r="S121" s="82"/>
      <c r="T121" s="82"/>
      <c r="U121" s="82"/>
      <c r="V121" s="82"/>
      <c r="W121" s="82"/>
      <c r="X121" s="82"/>
      <c r="Y121" s="82">
        <f t="shared" si="3"/>
        <v>960000</v>
      </c>
      <c r="Z121" s="82"/>
      <c r="AA121" s="82">
        <v>3840000</v>
      </c>
      <c r="AB121" s="84">
        <v>2020</v>
      </c>
      <c r="AC121" s="84">
        <v>2022</v>
      </c>
    </row>
    <row r="122" spans="1:29" ht="75" customHeight="1" x14ac:dyDescent="0.35">
      <c r="A122" s="84">
        <v>104</v>
      </c>
      <c r="B122" s="84" t="s">
        <v>111</v>
      </c>
      <c r="C122" s="84"/>
      <c r="D122" s="82">
        <f t="shared" si="2"/>
        <v>1016324.71</v>
      </c>
      <c r="E122" s="82"/>
      <c r="F122" s="82"/>
      <c r="G122" s="82">
        <v>961324.71</v>
      </c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>
        <v>55000</v>
      </c>
      <c r="V122" s="82"/>
      <c r="W122" s="82"/>
      <c r="X122" s="82"/>
      <c r="Y122" s="82">
        <f t="shared" si="3"/>
        <v>1016324.71</v>
      </c>
      <c r="Z122" s="82"/>
      <c r="AA122" s="82">
        <v>0</v>
      </c>
      <c r="AB122" s="84">
        <v>2020</v>
      </c>
      <c r="AC122" s="84">
        <v>2021</v>
      </c>
    </row>
    <row r="123" spans="1:29" ht="75" customHeight="1" x14ac:dyDescent="0.35">
      <c r="A123" s="84">
        <v>105</v>
      </c>
      <c r="B123" s="84" t="s">
        <v>112</v>
      </c>
      <c r="C123" s="84"/>
      <c r="D123" s="82">
        <f t="shared" si="2"/>
        <v>5372732.6799999997</v>
      </c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>
        <v>5103428.63</v>
      </c>
      <c r="R123" s="82"/>
      <c r="S123" s="82"/>
      <c r="T123" s="82"/>
      <c r="U123" s="82">
        <v>269304.05</v>
      </c>
      <c r="V123" s="82"/>
      <c r="W123" s="82"/>
      <c r="X123" s="82"/>
      <c r="Y123" s="82">
        <f t="shared" si="3"/>
        <v>5372732.6799999997</v>
      </c>
      <c r="Z123" s="82"/>
      <c r="AA123" s="82">
        <v>0</v>
      </c>
      <c r="AB123" s="84">
        <v>2020</v>
      </c>
      <c r="AC123" s="84">
        <v>2022</v>
      </c>
    </row>
    <row r="124" spans="1:29" ht="75" customHeight="1" x14ac:dyDescent="0.35">
      <c r="A124" s="84">
        <v>106</v>
      </c>
      <c r="B124" s="84" t="s">
        <v>113</v>
      </c>
      <c r="C124" s="84"/>
      <c r="D124" s="82">
        <f t="shared" si="2"/>
        <v>9314282</v>
      </c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>
        <v>4706323</v>
      </c>
      <c r="R124" s="82"/>
      <c r="S124" s="82">
        <v>4607959</v>
      </c>
      <c r="T124" s="82"/>
      <c r="U124" s="82"/>
      <c r="V124" s="82"/>
      <c r="W124" s="82"/>
      <c r="X124" s="82"/>
      <c r="Y124" s="82">
        <f t="shared" si="3"/>
        <v>9314282</v>
      </c>
      <c r="Z124" s="82"/>
      <c r="AA124" s="82">
        <v>0</v>
      </c>
      <c r="AB124" s="84">
        <v>2020</v>
      </c>
      <c r="AC124" s="84">
        <v>2022</v>
      </c>
    </row>
    <row r="125" spans="1:29" ht="75" customHeight="1" x14ac:dyDescent="0.35">
      <c r="A125" s="84">
        <v>107</v>
      </c>
      <c r="B125" s="84" t="s">
        <v>114</v>
      </c>
      <c r="C125" s="84"/>
      <c r="D125" s="82">
        <f t="shared" si="2"/>
        <v>9164749</v>
      </c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>
        <v>4618207</v>
      </c>
      <c r="R125" s="82"/>
      <c r="S125" s="82">
        <v>4546542</v>
      </c>
      <c r="T125" s="82"/>
      <c r="U125" s="82"/>
      <c r="V125" s="82"/>
      <c r="W125" s="82"/>
      <c r="X125" s="82"/>
      <c r="Y125" s="82">
        <f t="shared" si="3"/>
        <v>9164749</v>
      </c>
      <c r="Z125" s="82"/>
      <c r="AA125" s="82">
        <v>0</v>
      </c>
      <c r="AB125" s="84">
        <v>2020</v>
      </c>
      <c r="AC125" s="84">
        <v>2022</v>
      </c>
    </row>
    <row r="126" spans="1:29" ht="75" customHeight="1" x14ac:dyDescent="0.35">
      <c r="A126" s="84">
        <v>108</v>
      </c>
      <c r="B126" s="84" t="s">
        <v>115</v>
      </c>
      <c r="C126" s="84"/>
      <c r="D126" s="82">
        <f t="shared" si="2"/>
        <v>3997297</v>
      </c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>
        <v>3997297</v>
      </c>
      <c r="T126" s="82"/>
      <c r="U126" s="82"/>
      <c r="V126" s="82"/>
      <c r="W126" s="82"/>
      <c r="X126" s="82"/>
      <c r="Y126" s="82">
        <f t="shared" si="3"/>
        <v>3997297</v>
      </c>
      <c r="Z126" s="82"/>
      <c r="AA126" s="82">
        <v>0</v>
      </c>
      <c r="AB126" s="84">
        <v>2020</v>
      </c>
      <c r="AC126" s="84">
        <v>2022</v>
      </c>
    </row>
    <row r="127" spans="1:29" ht="75" customHeight="1" x14ac:dyDescent="0.35">
      <c r="A127" s="84">
        <v>109</v>
      </c>
      <c r="B127" s="84" t="s">
        <v>116</v>
      </c>
      <c r="C127" s="84"/>
      <c r="D127" s="82">
        <f t="shared" si="2"/>
        <v>6442935</v>
      </c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>
        <v>3386798</v>
      </c>
      <c r="R127" s="82"/>
      <c r="S127" s="82">
        <v>3056137</v>
      </c>
      <c r="T127" s="82"/>
      <c r="U127" s="82"/>
      <c r="V127" s="82"/>
      <c r="W127" s="82"/>
      <c r="X127" s="82"/>
      <c r="Y127" s="82">
        <f t="shared" si="3"/>
        <v>6442935</v>
      </c>
      <c r="Z127" s="82"/>
      <c r="AA127" s="82">
        <v>0</v>
      </c>
      <c r="AB127" s="84">
        <v>2020</v>
      </c>
      <c r="AC127" s="84">
        <v>2022</v>
      </c>
    </row>
    <row r="128" spans="1:29" ht="75" customHeight="1" x14ac:dyDescent="0.35">
      <c r="A128" s="84">
        <v>110</v>
      </c>
      <c r="B128" s="84" t="s">
        <v>117</v>
      </c>
      <c r="C128" s="84"/>
      <c r="D128" s="82">
        <f t="shared" si="2"/>
        <v>12884722</v>
      </c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>
        <v>12884722</v>
      </c>
      <c r="T128" s="82"/>
      <c r="U128" s="82"/>
      <c r="V128" s="82"/>
      <c r="W128" s="82"/>
      <c r="X128" s="82"/>
      <c r="Y128" s="82">
        <f t="shared" si="3"/>
        <v>12884722</v>
      </c>
      <c r="Z128" s="82"/>
      <c r="AA128" s="82">
        <v>0</v>
      </c>
      <c r="AB128" s="84">
        <v>2020</v>
      </c>
      <c r="AC128" s="84">
        <v>2022</v>
      </c>
    </row>
    <row r="129" spans="1:29" ht="75" customHeight="1" x14ac:dyDescent="0.35">
      <c r="A129" s="84">
        <v>111</v>
      </c>
      <c r="B129" s="84" t="s">
        <v>118</v>
      </c>
      <c r="C129" s="84"/>
      <c r="D129" s="82">
        <f t="shared" si="2"/>
        <v>10961082</v>
      </c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>
        <v>10961082</v>
      </c>
      <c r="T129" s="82"/>
      <c r="U129" s="82"/>
      <c r="V129" s="82"/>
      <c r="W129" s="82"/>
      <c r="X129" s="82"/>
      <c r="Y129" s="82">
        <f t="shared" si="3"/>
        <v>10961082</v>
      </c>
      <c r="Z129" s="82"/>
      <c r="AA129" s="82">
        <v>0</v>
      </c>
      <c r="AB129" s="84">
        <v>2020</v>
      </c>
      <c r="AC129" s="84">
        <v>2022</v>
      </c>
    </row>
    <row r="130" spans="1:29" ht="75" customHeight="1" x14ac:dyDescent="0.35">
      <c r="A130" s="84">
        <v>112</v>
      </c>
      <c r="B130" s="84" t="s">
        <v>119</v>
      </c>
      <c r="C130" s="84"/>
      <c r="D130" s="82">
        <f t="shared" si="2"/>
        <v>15674147</v>
      </c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>
        <v>7737130</v>
      </c>
      <c r="R130" s="82"/>
      <c r="S130" s="82">
        <v>7937017</v>
      </c>
      <c r="T130" s="82"/>
      <c r="U130" s="82"/>
      <c r="V130" s="82"/>
      <c r="W130" s="82"/>
      <c r="X130" s="82"/>
      <c r="Y130" s="82">
        <f t="shared" si="3"/>
        <v>15674147</v>
      </c>
      <c r="Z130" s="82"/>
      <c r="AA130" s="82">
        <v>0</v>
      </c>
      <c r="AB130" s="84">
        <v>2020</v>
      </c>
      <c r="AC130" s="84">
        <v>2022</v>
      </c>
    </row>
    <row r="131" spans="1:29" ht="75" customHeight="1" x14ac:dyDescent="0.35">
      <c r="A131" s="84">
        <v>113</v>
      </c>
      <c r="B131" s="84" t="s">
        <v>120</v>
      </c>
      <c r="C131" s="84"/>
      <c r="D131" s="82">
        <f t="shared" si="2"/>
        <v>19737930.699999999</v>
      </c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>
        <v>12528922.25</v>
      </c>
      <c r="R131" s="82"/>
      <c r="S131" s="82">
        <v>7209008.4500000002</v>
      </c>
      <c r="T131" s="82"/>
      <c r="U131" s="82"/>
      <c r="V131" s="82"/>
      <c r="W131" s="82"/>
      <c r="X131" s="82"/>
      <c r="Y131" s="82">
        <f t="shared" si="3"/>
        <v>19737930.699999999</v>
      </c>
      <c r="Z131" s="82"/>
      <c r="AA131" s="82">
        <v>0</v>
      </c>
      <c r="AB131" s="84">
        <v>2020</v>
      </c>
      <c r="AC131" s="84">
        <v>2022</v>
      </c>
    </row>
    <row r="132" spans="1:29" ht="75" customHeight="1" x14ac:dyDescent="0.35">
      <c r="A132" s="84">
        <v>114</v>
      </c>
      <c r="B132" s="84" t="s">
        <v>121</v>
      </c>
      <c r="C132" s="84"/>
      <c r="D132" s="82">
        <f t="shared" si="2"/>
        <v>1016324.71</v>
      </c>
      <c r="E132" s="82"/>
      <c r="F132" s="82"/>
      <c r="G132" s="82">
        <v>961324.71</v>
      </c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>
        <v>55000</v>
      </c>
      <c r="V132" s="82"/>
      <c r="W132" s="82"/>
      <c r="X132" s="82"/>
      <c r="Y132" s="82">
        <f t="shared" si="3"/>
        <v>1016324.71</v>
      </c>
      <c r="Z132" s="82"/>
      <c r="AA132" s="82">
        <v>0</v>
      </c>
      <c r="AB132" s="84">
        <v>2020</v>
      </c>
      <c r="AC132" s="84">
        <v>2022</v>
      </c>
    </row>
    <row r="133" spans="1:29" ht="75" customHeight="1" x14ac:dyDescent="0.35">
      <c r="A133" s="84">
        <v>115</v>
      </c>
      <c r="B133" s="84" t="s">
        <v>122</v>
      </c>
      <c r="C133" s="84"/>
      <c r="D133" s="82">
        <f t="shared" si="2"/>
        <v>4063358.47</v>
      </c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>
        <v>4063358.47</v>
      </c>
      <c r="V133" s="82"/>
      <c r="W133" s="82"/>
      <c r="X133" s="82"/>
      <c r="Y133" s="82">
        <f t="shared" si="3"/>
        <v>4063358.47</v>
      </c>
      <c r="Z133" s="82"/>
      <c r="AA133" s="82"/>
      <c r="AB133" s="84">
        <v>2020</v>
      </c>
      <c r="AC133" s="84">
        <v>2021</v>
      </c>
    </row>
    <row r="134" spans="1:29" ht="75" customHeight="1" x14ac:dyDescent="0.35">
      <c r="A134" s="84">
        <v>116</v>
      </c>
      <c r="B134" s="84" t="s">
        <v>124</v>
      </c>
      <c r="C134" s="84"/>
      <c r="D134" s="82">
        <f t="shared" si="2"/>
        <v>1016324.71</v>
      </c>
      <c r="E134" s="82"/>
      <c r="F134" s="82"/>
      <c r="G134" s="82">
        <v>961324.71</v>
      </c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>
        <v>55000</v>
      </c>
      <c r="V134" s="82"/>
      <c r="W134" s="82"/>
      <c r="X134" s="82"/>
      <c r="Y134" s="82">
        <f t="shared" si="3"/>
        <v>1016324.71</v>
      </c>
      <c r="Z134" s="82"/>
      <c r="AA134" s="82">
        <v>0</v>
      </c>
      <c r="AB134" s="84">
        <v>2020</v>
      </c>
      <c r="AC134" s="84">
        <v>2021</v>
      </c>
    </row>
    <row r="135" spans="1:29" ht="75" customHeight="1" x14ac:dyDescent="0.35">
      <c r="A135" s="84">
        <v>117</v>
      </c>
      <c r="B135" s="84" t="s">
        <v>125</v>
      </c>
      <c r="C135" s="84"/>
      <c r="D135" s="82">
        <f t="shared" si="2"/>
        <v>4800000</v>
      </c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>
        <v>4800000</v>
      </c>
      <c r="Q135" s="82"/>
      <c r="R135" s="82"/>
      <c r="S135" s="82"/>
      <c r="T135" s="82"/>
      <c r="U135" s="82"/>
      <c r="V135" s="82"/>
      <c r="W135" s="82"/>
      <c r="X135" s="82"/>
      <c r="Y135" s="82">
        <f t="shared" si="3"/>
        <v>960000</v>
      </c>
      <c r="Z135" s="82"/>
      <c r="AA135" s="82">
        <v>3840000</v>
      </c>
      <c r="AB135" s="84">
        <v>2020</v>
      </c>
      <c r="AC135" s="84">
        <v>2022</v>
      </c>
    </row>
    <row r="136" spans="1:29" ht="75" customHeight="1" x14ac:dyDescent="0.35">
      <c r="A136" s="84">
        <v>118</v>
      </c>
      <c r="B136" s="84" t="s">
        <v>126</v>
      </c>
      <c r="C136" s="84"/>
      <c r="D136" s="82">
        <f t="shared" si="2"/>
        <v>7200000</v>
      </c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>
        <v>7200000</v>
      </c>
      <c r="Q136" s="82"/>
      <c r="R136" s="82"/>
      <c r="S136" s="82"/>
      <c r="T136" s="82"/>
      <c r="U136" s="82"/>
      <c r="V136" s="82"/>
      <c r="W136" s="82"/>
      <c r="X136" s="82"/>
      <c r="Y136" s="82">
        <f t="shared" si="3"/>
        <v>1440000</v>
      </c>
      <c r="Z136" s="82"/>
      <c r="AA136" s="82">
        <v>5760000</v>
      </c>
      <c r="AB136" s="84">
        <v>2020</v>
      </c>
      <c r="AC136" s="84">
        <v>2022</v>
      </c>
    </row>
    <row r="137" spans="1:29" ht="75" customHeight="1" x14ac:dyDescent="0.35">
      <c r="A137" s="84">
        <v>119</v>
      </c>
      <c r="B137" s="84" t="s">
        <v>127</v>
      </c>
      <c r="C137" s="84"/>
      <c r="D137" s="82">
        <f t="shared" si="2"/>
        <v>4800000</v>
      </c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>
        <v>4800000</v>
      </c>
      <c r="Q137" s="82"/>
      <c r="R137" s="82"/>
      <c r="S137" s="82"/>
      <c r="T137" s="82"/>
      <c r="U137" s="82"/>
      <c r="V137" s="82"/>
      <c r="W137" s="82"/>
      <c r="X137" s="82"/>
      <c r="Y137" s="82">
        <f t="shared" si="3"/>
        <v>960000</v>
      </c>
      <c r="Z137" s="82"/>
      <c r="AA137" s="82">
        <v>3840000</v>
      </c>
      <c r="AB137" s="84">
        <v>2020</v>
      </c>
      <c r="AC137" s="84">
        <v>2022</v>
      </c>
    </row>
    <row r="138" spans="1:29" ht="75" customHeight="1" x14ac:dyDescent="0.35">
      <c r="A138" s="84">
        <v>120</v>
      </c>
      <c r="B138" s="84" t="s">
        <v>128</v>
      </c>
      <c r="C138" s="84"/>
      <c r="D138" s="82">
        <f t="shared" si="2"/>
        <v>12000000</v>
      </c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>
        <v>12000000</v>
      </c>
      <c r="Q138" s="82"/>
      <c r="R138" s="82"/>
      <c r="S138" s="82"/>
      <c r="T138" s="82"/>
      <c r="U138" s="82"/>
      <c r="V138" s="82"/>
      <c r="W138" s="82"/>
      <c r="X138" s="82"/>
      <c r="Y138" s="82">
        <f t="shared" si="3"/>
        <v>2400000</v>
      </c>
      <c r="Z138" s="82"/>
      <c r="AA138" s="82">
        <v>9600000</v>
      </c>
      <c r="AB138" s="84">
        <v>2020</v>
      </c>
      <c r="AC138" s="84">
        <v>2022</v>
      </c>
    </row>
    <row r="139" spans="1:29" ht="75" customHeight="1" x14ac:dyDescent="0.35">
      <c r="A139" s="84">
        <v>121</v>
      </c>
      <c r="B139" s="84" t="s">
        <v>129</v>
      </c>
      <c r="C139" s="84"/>
      <c r="D139" s="82">
        <f t="shared" si="2"/>
        <v>6976782.6930999998</v>
      </c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>
        <v>6839983.0330999997</v>
      </c>
      <c r="R139" s="82"/>
      <c r="S139" s="82"/>
      <c r="T139" s="82"/>
      <c r="U139" s="82">
        <v>136799.66</v>
      </c>
      <c r="V139" s="82"/>
      <c r="W139" s="82"/>
      <c r="X139" s="82"/>
      <c r="Y139" s="82">
        <f t="shared" si="3"/>
        <v>3.0999993905425072E-3</v>
      </c>
      <c r="Z139" s="82"/>
      <c r="AA139" s="82">
        <v>6976782.6900000004</v>
      </c>
      <c r="AB139" s="84">
        <v>2020</v>
      </c>
      <c r="AC139" s="84">
        <v>2022</v>
      </c>
    </row>
    <row r="140" spans="1:29" ht="75" customHeight="1" x14ac:dyDescent="0.35">
      <c r="A140" s="84">
        <v>122</v>
      </c>
      <c r="B140" s="84" t="s">
        <v>130</v>
      </c>
      <c r="C140" s="84"/>
      <c r="D140" s="82">
        <f t="shared" si="2"/>
        <v>14795427.389999999</v>
      </c>
      <c r="E140" s="82">
        <v>973665.46</v>
      </c>
      <c r="F140" s="82"/>
      <c r="G140" s="82"/>
      <c r="H140" s="82">
        <v>915820.37</v>
      </c>
      <c r="I140" s="82">
        <v>995067.52</v>
      </c>
      <c r="J140" s="82">
        <v>4755487.9000000004</v>
      </c>
      <c r="K140" s="82"/>
      <c r="L140" s="82"/>
      <c r="M140" s="82">
        <v>708075.85</v>
      </c>
      <c r="N140" s="82"/>
      <c r="O140" s="82"/>
      <c r="P140" s="82"/>
      <c r="Q140" s="82">
        <v>5866671.0899999999</v>
      </c>
      <c r="R140" s="82"/>
      <c r="S140" s="82"/>
      <c r="T140" s="82"/>
      <c r="U140" s="82">
        <v>580639.19999999995</v>
      </c>
      <c r="V140" s="82"/>
      <c r="W140" s="82"/>
      <c r="X140" s="82"/>
      <c r="Y140" s="82">
        <f t="shared" si="3"/>
        <v>0</v>
      </c>
      <c r="Z140" s="82"/>
      <c r="AA140" s="82">
        <v>14795427.389999999</v>
      </c>
      <c r="AB140" s="84">
        <v>2020</v>
      </c>
      <c r="AC140" s="84">
        <v>2022</v>
      </c>
    </row>
    <row r="141" spans="1:29" ht="75" customHeight="1" x14ac:dyDescent="0.35">
      <c r="A141" s="84">
        <v>123</v>
      </c>
      <c r="B141" s="84" t="s">
        <v>131</v>
      </c>
      <c r="C141" s="84"/>
      <c r="D141" s="82">
        <f t="shared" si="2"/>
        <v>1016324.71</v>
      </c>
      <c r="E141" s="82"/>
      <c r="F141" s="82"/>
      <c r="G141" s="82">
        <v>961324.71</v>
      </c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>
        <v>55000</v>
      </c>
      <c r="V141" s="82"/>
      <c r="W141" s="82"/>
      <c r="X141" s="82"/>
      <c r="Y141" s="82">
        <f t="shared" si="3"/>
        <v>1016324.71</v>
      </c>
      <c r="Z141" s="82"/>
      <c r="AA141" s="82">
        <v>0</v>
      </c>
      <c r="AB141" s="84">
        <v>2020</v>
      </c>
      <c r="AC141" s="84">
        <v>2021</v>
      </c>
    </row>
    <row r="142" spans="1:29" ht="75" customHeight="1" x14ac:dyDescent="0.35">
      <c r="A142" s="84">
        <v>124</v>
      </c>
      <c r="B142" s="84" t="s">
        <v>132</v>
      </c>
      <c r="C142" s="84"/>
      <c r="D142" s="82">
        <f t="shared" si="2"/>
        <v>1016324.71</v>
      </c>
      <c r="E142" s="82"/>
      <c r="F142" s="82"/>
      <c r="G142" s="82">
        <v>961324.71</v>
      </c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>
        <v>55000</v>
      </c>
      <c r="V142" s="82"/>
      <c r="W142" s="82"/>
      <c r="X142" s="82"/>
      <c r="Y142" s="82">
        <f t="shared" si="3"/>
        <v>1016324.71</v>
      </c>
      <c r="Z142" s="82"/>
      <c r="AA142" s="82">
        <v>0</v>
      </c>
      <c r="AB142" s="84">
        <v>2020</v>
      </c>
      <c r="AC142" s="84">
        <v>2021</v>
      </c>
    </row>
    <row r="143" spans="1:29" ht="75" customHeight="1" x14ac:dyDescent="0.35">
      <c r="A143" s="84">
        <v>125</v>
      </c>
      <c r="B143" s="84" t="s">
        <v>133</v>
      </c>
      <c r="C143" s="84"/>
      <c r="D143" s="82">
        <f t="shared" si="2"/>
        <v>1016324.71</v>
      </c>
      <c r="E143" s="82"/>
      <c r="F143" s="82"/>
      <c r="G143" s="82">
        <v>961324.71</v>
      </c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>
        <v>55000</v>
      </c>
      <c r="V143" s="82"/>
      <c r="W143" s="82"/>
      <c r="X143" s="82"/>
      <c r="Y143" s="82">
        <f t="shared" si="3"/>
        <v>1016324.71</v>
      </c>
      <c r="Z143" s="82"/>
      <c r="AA143" s="82">
        <v>0</v>
      </c>
      <c r="AB143" s="84">
        <v>2020</v>
      </c>
      <c r="AC143" s="84">
        <v>2021</v>
      </c>
    </row>
    <row r="144" spans="1:29" ht="75" customHeight="1" x14ac:dyDescent="0.35">
      <c r="A144" s="84">
        <v>126</v>
      </c>
      <c r="B144" s="84" t="s">
        <v>134</v>
      </c>
      <c r="C144" s="84"/>
      <c r="D144" s="82">
        <f t="shared" si="2"/>
        <v>1016324.71</v>
      </c>
      <c r="E144" s="82"/>
      <c r="F144" s="82"/>
      <c r="G144" s="82">
        <v>961324.71</v>
      </c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>
        <v>55000</v>
      </c>
      <c r="V144" s="82"/>
      <c r="W144" s="82"/>
      <c r="X144" s="82"/>
      <c r="Y144" s="82">
        <f t="shared" si="3"/>
        <v>1016324.71</v>
      </c>
      <c r="Z144" s="82"/>
      <c r="AA144" s="82">
        <v>0</v>
      </c>
      <c r="AB144" s="84">
        <v>2020</v>
      </c>
      <c r="AC144" s="84">
        <v>2021</v>
      </c>
    </row>
    <row r="145" spans="1:29" ht="75" customHeight="1" x14ac:dyDescent="0.35">
      <c r="A145" s="84">
        <v>127</v>
      </c>
      <c r="B145" s="84" t="s">
        <v>135</v>
      </c>
      <c r="C145" s="84"/>
      <c r="D145" s="82">
        <f t="shared" si="2"/>
        <v>1016324.71</v>
      </c>
      <c r="E145" s="82"/>
      <c r="F145" s="82"/>
      <c r="G145" s="82">
        <v>961324.71</v>
      </c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>
        <v>55000</v>
      </c>
      <c r="V145" s="82"/>
      <c r="W145" s="82"/>
      <c r="X145" s="82"/>
      <c r="Y145" s="82">
        <f t="shared" si="3"/>
        <v>1016324.71</v>
      </c>
      <c r="Z145" s="82"/>
      <c r="AA145" s="82">
        <v>0</v>
      </c>
      <c r="AB145" s="84">
        <v>2020</v>
      </c>
      <c r="AC145" s="84">
        <v>2021</v>
      </c>
    </row>
    <row r="146" spans="1:29" ht="75" customHeight="1" x14ac:dyDescent="0.35">
      <c r="A146" s="84">
        <v>128</v>
      </c>
      <c r="B146" s="84" t="s">
        <v>136</v>
      </c>
      <c r="C146" s="84"/>
      <c r="D146" s="82">
        <f t="shared" si="2"/>
        <v>5490554.0003800001</v>
      </c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>
        <v>419341.62182499998</v>
      </c>
      <c r="S146" s="82">
        <v>3814983.9054950001</v>
      </c>
      <c r="T146" s="82">
        <v>1148570.5530600001</v>
      </c>
      <c r="U146" s="82">
        <v>107657.92</v>
      </c>
      <c r="V146" s="82"/>
      <c r="W146" s="82"/>
      <c r="X146" s="82"/>
      <c r="Y146" s="82">
        <f t="shared" si="3"/>
        <v>0</v>
      </c>
      <c r="Z146" s="82"/>
      <c r="AA146" s="82">
        <v>5490554.0003800001</v>
      </c>
      <c r="AB146" s="84">
        <v>2020</v>
      </c>
      <c r="AC146" s="84">
        <v>2022</v>
      </c>
    </row>
    <row r="147" spans="1:29" ht="75" customHeight="1" x14ac:dyDescent="0.35">
      <c r="A147" s="84">
        <v>129</v>
      </c>
      <c r="B147" s="84" t="s">
        <v>137</v>
      </c>
      <c r="C147" s="84"/>
      <c r="D147" s="82">
        <f t="shared" ref="D147:D166" si="4">SUM(E147:W147)-(F147+K147+O147)</f>
        <v>1016324.71</v>
      </c>
      <c r="E147" s="82"/>
      <c r="F147" s="82"/>
      <c r="G147" s="82">
        <v>961324.71</v>
      </c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>
        <v>55000</v>
      </c>
      <c r="V147" s="82"/>
      <c r="W147" s="82"/>
      <c r="X147" s="82"/>
      <c r="Y147" s="82">
        <f t="shared" si="3"/>
        <v>1016324.71</v>
      </c>
      <c r="Z147" s="82"/>
      <c r="AA147" s="82">
        <v>0</v>
      </c>
      <c r="AB147" s="84">
        <v>2020</v>
      </c>
      <c r="AC147" s="84">
        <v>2021</v>
      </c>
    </row>
    <row r="148" spans="1:29" ht="75" customHeight="1" x14ac:dyDescent="0.35">
      <c r="A148" s="84">
        <v>130</v>
      </c>
      <c r="B148" s="84" t="s">
        <v>138</v>
      </c>
      <c r="C148" s="84"/>
      <c r="D148" s="82">
        <f t="shared" si="4"/>
        <v>3871864.86</v>
      </c>
      <c r="E148" s="82"/>
      <c r="F148" s="82"/>
      <c r="G148" s="82">
        <v>961324.71</v>
      </c>
      <c r="H148" s="82"/>
      <c r="I148" s="82"/>
      <c r="J148" s="82"/>
      <c r="K148" s="82"/>
      <c r="L148" s="82"/>
      <c r="M148" s="82"/>
      <c r="N148" s="82"/>
      <c r="O148" s="82"/>
      <c r="P148" s="82">
        <v>2784151.65</v>
      </c>
      <c r="Q148" s="82"/>
      <c r="R148" s="82"/>
      <c r="S148" s="82"/>
      <c r="T148" s="82"/>
      <c r="U148" s="82">
        <v>126388.5</v>
      </c>
      <c r="V148" s="82"/>
      <c r="W148" s="82"/>
      <c r="X148" s="82"/>
      <c r="Y148" s="82">
        <f t="shared" si="3"/>
        <v>1016324.71</v>
      </c>
      <c r="Z148" s="82"/>
      <c r="AA148" s="82">
        <v>2855540.15</v>
      </c>
      <c r="AB148" s="84">
        <v>2020</v>
      </c>
      <c r="AC148" s="84">
        <v>2021</v>
      </c>
    </row>
    <row r="149" spans="1:29" ht="75" customHeight="1" x14ac:dyDescent="0.35">
      <c r="A149" s="84">
        <v>131</v>
      </c>
      <c r="B149" s="84" t="s">
        <v>139</v>
      </c>
      <c r="C149" s="84"/>
      <c r="D149" s="82">
        <f t="shared" si="4"/>
        <v>1016324.71</v>
      </c>
      <c r="E149" s="82"/>
      <c r="F149" s="82"/>
      <c r="G149" s="82">
        <v>961324.71</v>
      </c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>
        <v>55000</v>
      </c>
      <c r="V149" s="82"/>
      <c r="W149" s="82"/>
      <c r="X149" s="82"/>
      <c r="Y149" s="82">
        <f t="shared" si="3"/>
        <v>1016324.71</v>
      </c>
      <c r="Z149" s="82"/>
      <c r="AA149" s="82">
        <v>0</v>
      </c>
      <c r="AB149" s="84">
        <v>2020</v>
      </c>
      <c r="AC149" s="84">
        <v>2021</v>
      </c>
    </row>
    <row r="150" spans="1:29" ht="75" customHeight="1" x14ac:dyDescent="0.35">
      <c r="A150" s="84">
        <v>132</v>
      </c>
      <c r="B150" s="84" t="s">
        <v>140</v>
      </c>
      <c r="C150" s="84"/>
      <c r="D150" s="82">
        <f t="shared" si="4"/>
        <v>1016324.71</v>
      </c>
      <c r="E150" s="82"/>
      <c r="F150" s="82"/>
      <c r="G150" s="82">
        <v>961324.71</v>
      </c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>
        <v>55000</v>
      </c>
      <c r="V150" s="82"/>
      <c r="W150" s="82"/>
      <c r="X150" s="82"/>
      <c r="Y150" s="82">
        <f t="shared" si="3"/>
        <v>1016324.71</v>
      </c>
      <c r="Z150" s="82"/>
      <c r="AA150" s="82">
        <v>0</v>
      </c>
      <c r="AB150" s="84">
        <v>2020</v>
      </c>
      <c r="AC150" s="84">
        <v>2021</v>
      </c>
    </row>
    <row r="151" spans="1:29" ht="75" customHeight="1" x14ac:dyDescent="0.35">
      <c r="A151" s="84">
        <v>133</v>
      </c>
      <c r="B151" s="84" t="s">
        <v>141</v>
      </c>
      <c r="C151" s="84"/>
      <c r="D151" s="82">
        <f t="shared" si="4"/>
        <v>13148582.08</v>
      </c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>
        <v>12689539.470000001</v>
      </c>
      <c r="R151" s="82"/>
      <c r="S151" s="82" t="s">
        <v>123</v>
      </c>
      <c r="T151" s="82"/>
      <c r="U151" s="82">
        <v>459042.61</v>
      </c>
      <c r="V151" s="82"/>
      <c r="W151" s="82"/>
      <c r="X151" s="82"/>
      <c r="Y151" s="82">
        <f t="shared" si="3"/>
        <v>13148582.08</v>
      </c>
      <c r="Z151" s="82"/>
      <c r="AA151" s="82">
        <v>0</v>
      </c>
      <c r="AB151" s="84">
        <v>2020</v>
      </c>
      <c r="AC151" s="84">
        <v>2022</v>
      </c>
    </row>
    <row r="152" spans="1:29" ht="75" customHeight="1" x14ac:dyDescent="0.35">
      <c r="A152" s="84">
        <v>134</v>
      </c>
      <c r="B152" s="84" t="s">
        <v>142</v>
      </c>
      <c r="C152" s="84"/>
      <c r="D152" s="82">
        <f t="shared" si="4"/>
        <v>2811185</v>
      </c>
      <c r="E152" s="82">
        <v>1793581</v>
      </c>
      <c r="F152" s="82"/>
      <c r="G152" s="82"/>
      <c r="H152" s="82">
        <v>1017604</v>
      </c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>
        <f t="shared" ref="Y152:Y167" si="5">D152-AA152</f>
        <v>0</v>
      </c>
      <c r="Z152" s="82"/>
      <c r="AA152" s="82">
        <v>2811185</v>
      </c>
      <c r="AB152" s="84">
        <v>2020</v>
      </c>
      <c r="AC152" s="84">
        <v>2022</v>
      </c>
    </row>
    <row r="153" spans="1:29" ht="75" customHeight="1" x14ac:dyDescent="0.35">
      <c r="A153" s="84">
        <v>135</v>
      </c>
      <c r="B153" s="84" t="s">
        <v>143</v>
      </c>
      <c r="C153" s="84"/>
      <c r="D153" s="82">
        <f t="shared" si="4"/>
        <v>1016324.71</v>
      </c>
      <c r="E153" s="82"/>
      <c r="F153" s="82"/>
      <c r="G153" s="82">
        <v>961324.71</v>
      </c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>
        <v>55000</v>
      </c>
      <c r="V153" s="82"/>
      <c r="W153" s="82"/>
      <c r="X153" s="82"/>
      <c r="Y153" s="82">
        <f t="shared" si="5"/>
        <v>1016324.71</v>
      </c>
      <c r="Z153" s="82"/>
      <c r="AA153" s="82">
        <v>0</v>
      </c>
      <c r="AB153" s="84">
        <v>2020</v>
      </c>
      <c r="AC153" s="84">
        <v>2021</v>
      </c>
    </row>
    <row r="154" spans="1:29" ht="75" customHeight="1" x14ac:dyDescent="0.35">
      <c r="A154" s="84">
        <v>136</v>
      </c>
      <c r="B154" s="84" t="s">
        <v>144</v>
      </c>
      <c r="C154" s="84"/>
      <c r="D154" s="82">
        <f t="shared" si="4"/>
        <v>1016324.71</v>
      </c>
      <c r="E154" s="82"/>
      <c r="F154" s="82"/>
      <c r="G154" s="82">
        <v>961324.71</v>
      </c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>
        <v>55000</v>
      </c>
      <c r="V154" s="82"/>
      <c r="W154" s="82"/>
      <c r="X154" s="82"/>
      <c r="Y154" s="82">
        <f t="shared" si="5"/>
        <v>0</v>
      </c>
      <c r="Z154" s="82"/>
      <c r="AA154" s="82">
        <v>1016324.71</v>
      </c>
      <c r="AB154" s="84">
        <v>2020</v>
      </c>
      <c r="AC154" s="84">
        <v>2022</v>
      </c>
    </row>
    <row r="155" spans="1:29" ht="75" customHeight="1" x14ac:dyDescent="0.35">
      <c r="A155" s="84">
        <v>137</v>
      </c>
      <c r="B155" s="84" t="s">
        <v>145</v>
      </c>
      <c r="C155" s="84"/>
      <c r="D155" s="82">
        <f t="shared" si="4"/>
        <v>8776064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>
        <v>8776064</v>
      </c>
      <c r="T155" s="82"/>
      <c r="U155" s="82"/>
      <c r="V155" s="82"/>
      <c r="W155" s="82"/>
      <c r="X155" s="82"/>
      <c r="Y155" s="82">
        <f t="shared" si="5"/>
        <v>8776064</v>
      </c>
      <c r="Z155" s="82"/>
      <c r="AA155" s="82">
        <v>0</v>
      </c>
      <c r="AB155" s="84">
        <v>2020</v>
      </c>
      <c r="AC155" s="84">
        <v>2022</v>
      </c>
    </row>
    <row r="156" spans="1:29" ht="75" customHeight="1" x14ac:dyDescent="0.35">
      <c r="A156" s="84">
        <v>138</v>
      </c>
      <c r="B156" s="84" t="s">
        <v>146</v>
      </c>
      <c r="C156" s="84"/>
      <c r="D156" s="82">
        <f t="shared" si="4"/>
        <v>18226809.949999999</v>
      </c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>
        <v>17771139.710000001</v>
      </c>
      <c r="Q156" s="82"/>
      <c r="R156" s="82"/>
      <c r="S156" s="82"/>
      <c r="T156" s="82"/>
      <c r="U156" s="82">
        <v>455670.24</v>
      </c>
      <c r="V156" s="82"/>
      <c r="W156" s="82"/>
      <c r="X156" s="82"/>
      <c r="Y156" s="82">
        <f t="shared" si="5"/>
        <v>-1.0000001639127731E-2</v>
      </c>
      <c r="Z156" s="82"/>
      <c r="AA156" s="82">
        <v>18226809.960000001</v>
      </c>
      <c r="AB156" s="84">
        <v>2020</v>
      </c>
      <c r="AC156" s="84">
        <v>2022</v>
      </c>
    </row>
    <row r="157" spans="1:29" ht="75" customHeight="1" x14ac:dyDescent="0.35">
      <c r="A157" s="84">
        <v>139</v>
      </c>
      <c r="B157" s="84" t="s">
        <v>147</v>
      </c>
      <c r="C157" s="84"/>
      <c r="D157" s="82">
        <f t="shared" si="4"/>
        <v>25756464.880000003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>
        <v>15524712.5</v>
      </c>
      <c r="R157" s="82"/>
      <c r="S157" s="82">
        <v>10231752.380000001</v>
      </c>
      <c r="T157" s="82"/>
      <c r="U157" s="82"/>
      <c r="V157" s="82"/>
      <c r="W157" s="82"/>
      <c r="X157" s="82"/>
      <c r="Y157" s="82">
        <f t="shared" si="5"/>
        <v>25756464.880000003</v>
      </c>
      <c r="Z157" s="82"/>
      <c r="AA157" s="82">
        <v>0</v>
      </c>
      <c r="AB157" s="84">
        <v>2020</v>
      </c>
      <c r="AC157" s="84">
        <v>2022</v>
      </c>
    </row>
    <row r="158" spans="1:29" ht="75" customHeight="1" x14ac:dyDescent="0.35">
      <c r="A158" s="84">
        <v>140</v>
      </c>
      <c r="B158" s="84" t="s">
        <v>148</v>
      </c>
      <c r="C158" s="84"/>
      <c r="D158" s="82">
        <f t="shared" si="4"/>
        <v>10873158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>
        <v>10873158</v>
      </c>
      <c r="T158" s="82"/>
      <c r="U158" s="82"/>
      <c r="V158" s="82"/>
      <c r="W158" s="82"/>
      <c r="X158" s="82"/>
      <c r="Y158" s="82">
        <f t="shared" si="5"/>
        <v>10873158</v>
      </c>
      <c r="Z158" s="82"/>
      <c r="AA158" s="82">
        <v>0</v>
      </c>
      <c r="AB158" s="84">
        <v>2020</v>
      </c>
      <c r="AC158" s="84">
        <v>2022</v>
      </c>
    </row>
    <row r="159" spans="1:29" ht="75" customHeight="1" x14ac:dyDescent="0.35">
      <c r="A159" s="84">
        <v>141</v>
      </c>
      <c r="B159" s="84" t="s">
        <v>149</v>
      </c>
      <c r="C159" s="84"/>
      <c r="D159" s="82">
        <f t="shared" si="4"/>
        <v>27049116.649999999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>
        <v>17450583</v>
      </c>
      <c r="R159" s="82"/>
      <c r="S159" s="82">
        <v>9598533.6500000004</v>
      </c>
      <c r="T159" s="82"/>
      <c r="U159" s="82"/>
      <c r="V159" s="82"/>
      <c r="W159" s="82"/>
      <c r="X159" s="82"/>
      <c r="Y159" s="82">
        <f t="shared" si="5"/>
        <v>27049116.649999999</v>
      </c>
      <c r="Z159" s="82"/>
      <c r="AA159" s="82">
        <v>0</v>
      </c>
      <c r="AB159" s="84">
        <v>2020</v>
      </c>
      <c r="AC159" s="84">
        <v>2022</v>
      </c>
    </row>
    <row r="160" spans="1:29" ht="75" customHeight="1" x14ac:dyDescent="0.35">
      <c r="A160" s="84">
        <v>142</v>
      </c>
      <c r="B160" s="84" t="s">
        <v>150</v>
      </c>
      <c r="C160" s="84"/>
      <c r="D160" s="82">
        <f t="shared" si="4"/>
        <v>5213178.9488599999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>
        <v>5110959.7488599997</v>
      </c>
      <c r="R160" s="82"/>
      <c r="S160" s="82"/>
      <c r="T160" s="82"/>
      <c r="U160" s="82">
        <v>102219.2</v>
      </c>
      <c r="V160" s="82"/>
      <c r="W160" s="82"/>
      <c r="X160" s="82"/>
      <c r="Y160" s="82">
        <f t="shared" si="5"/>
        <v>0</v>
      </c>
      <c r="Z160" s="82"/>
      <c r="AA160" s="82">
        <v>5213178.9488599999</v>
      </c>
      <c r="AB160" s="84">
        <v>2020</v>
      </c>
      <c r="AC160" s="84">
        <v>2022</v>
      </c>
    </row>
    <row r="161" spans="1:29" ht="75" customHeight="1" x14ac:dyDescent="0.35">
      <c r="A161" s="84">
        <v>143</v>
      </c>
      <c r="B161" s="84" t="s">
        <v>151</v>
      </c>
      <c r="C161" s="84"/>
      <c r="D161" s="82">
        <f t="shared" si="4"/>
        <v>8520677.6099999994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>
        <v>7868296.8899999997</v>
      </c>
      <c r="R161" s="82"/>
      <c r="S161" s="82"/>
      <c r="T161" s="82">
        <v>504921.9</v>
      </c>
      <c r="U161" s="82">
        <v>147458.82</v>
      </c>
      <c r="V161" s="82"/>
      <c r="W161" s="82"/>
      <c r="X161" s="82"/>
      <c r="Y161" s="82">
        <f t="shared" si="5"/>
        <v>0</v>
      </c>
      <c r="Z161" s="82"/>
      <c r="AA161" s="82">
        <v>8520677.6099999994</v>
      </c>
      <c r="AB161" s="84">
        <v>2020</v>
      </c>
      <c r="AC161" s="84">
        <v>2022</v>
      </c>
    </row>
    <row r="162" spans="1:29" ht="75" customHeight="1" x14ac:dyDescent="0.35">
      <c r="A162" s="84">
        <v>144</v>
      </c>
      <c r="B162" s="84" t="s">
        <v>153</v>
      </c>
      <c r="C162" s="84"/>
      <c r="D162" s="82">
        <f t="shared" si="4"/>
        <v>5929590.2344900006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>
        <v>5813323.7544900002</v>
      </c>
      <c r="R162" s="82"/>
      <c r="S162" s="82"/>
      <c r="T162" s="82"/>
      <c r="U162" s="82">
        <v>116266.48</v>
      </c>
      <c r="V162" s="82"/>
      <c r="W162" s="82"/>
      <c r="X162" s="82"/>
      <c r="Y162" s="82">
        <f t="shared" si="5"/>
        <v>0</v>
      </c>
      <c r="Z162" s="82"/>
      <c r="AA162" s="82">
        <v>5929590.2344900006</v>
      </c>
      <c r="AB162" s="84">
        <v>2020</v>
      </c>
      <c r="AC162" s="84">
        <v>2022</v>
      </c>
    </row>
    <row r="163" spans="1:29" ht="75" customHeight="1" x14ac:dyDescent="0.35">
      <c r="A163" s="84">
        <v>145</v>
      </c>
      <c r="B163" s="84" t="s">
        <v>154</v>
      </c>
      <c r="C163" s="84"/>
      <c r="D163" s="82">
        <f t="shared" si="4"/>
        <v>3803009.02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>
        <v>3754204.36</v>
      </c>
      <c r="R163" s="82"/>
      <c r="S163" s="82"/>
      <c r="T163" s="82"/>
      <c r="U163" s="82">
        <v>48804.66</v>
      </c>
      <c r="V163" s="82"/>
      <c r="W163" s="82"/>
      <c r="X163" s="82"/>
      <c r="Y163" s="82">
        <f t="shared" si="5"/>
        <v>0</v>
      </c>
      <c r="Z163" s="82"/>
      <c r="AA163" s="82">
        <v>3803009.02</v>
      </c>
      <c r="AB163" s="84">
        <v>2020</v>
      </c>
      <c r="AC163" s="84">
        <v>2022</v>
      </c>
    </row>
    <row r="164" spans="1:29" ht="75" customHeight="1" x14ac:dyDescent="0.35">
      <c r="A164" s="84">
        <v>146</v>
      </c>
      <c r="B164" s="84" t="s">
        <v>155</v>
      </c>
      <c r="C164" s="84"/>
      <c r="D164" s="82">
        <f t="shared" si="4"/>
        <v>7986088.46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>
        <v>7883601.6399999997</v>
      </c>
      <c r="R164" s="82"/>
      <c r="S164" s="82"/>
      <c r="T164" s="82"/>
      <c r="U164" s="82">
        <v>102486.82</v>
      </c>
      <c r="V164" s="82"/>
      <c r="W164" s="82"/>
      <c r="X164" s="82"/>
      <c r="Y164" s="82">
        <f t="shared" si="5"/>
        <v>0</v>
      </c>
      <c r="Z164" s="82"/>
      <c r="AA164" s="82">
        <v>7986088.46</v>
      </c>
      <c r="AB164" s="84">
        <v>2020</v>
      </c>
      <c r="AC164" s="84">
        <v>2022</v>
      </c>
    </row>
    <row r="165" spans="1:29" ht="75" customHeight="1" x14ac:dyDescent="0.35">
      <c r="A165" s="84">
        <v>147</v>
      </c>
      <c r="B165" s="84" t="s">
        <v>156</v>
      </c>
      <c r="C165" s="84"/>
      <c r="D165" s="82">
        <f t="shared" si="4"/>
        <v>15721228.199999999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>
        <v>9394550</v>
      </c>
      <c r="R165" s="82"/>
      <c r="S165" s="82">
        <v>6326678.2000000002</v>
      </c>
      <c r="T165" s="82"/>
      <c r="U165" s="82"/>
      <c r="V165" s="82"/>
      <c r="W165" s="82"/>
      <c r="X165" s="82"/>
      <c r="Y165" s="82">
        <f t="shared" si="5"/>
        <v>15721228.199999999</v>
      </c>
      <c r="Z165" s="82"/>
      <c r="AA165" s="82">
        <v>0</v>
      </c>
      <c r="AB165" s="84">
        <v>2020</v>
      </c>
      <c r="AC165" s="84">
        <v>2022</v>
      </c>
    </row>
    <row r="166" spans="1:29" ht="75" customHeight="1" x14ac:dyDescent="0.35">
      <c r="A166" s="84">
        <v>148</v>
      </c>
      <c r="B166" s="84" t="s">
        <v>157</v>
      </c>
      <c r="C166" s="84"/>
      <c r="D166" s="82">
        <f t="shared" si="4"/>
        <v>1016324.71</v>
      </c>
      <c r="E166" s="82"/>
      <c r="F166" s="82"/>
      <c r="G166" s="82">
        <v>961324.71</v>
      </c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>
        <v>55000</v>
      </c>
      <c r="V166" s="82"/>
      <c r="W166" s="82"/>
      <c r="X166" s="82"/>
      <c r="Y166" s="82">
        <f t="shared" si="5"/>
        <v>1016324.71</v>
      </c>
      <c r="Z166" s="82"/>
      <c r="AA166" s="82">
        <v>0</v>
      </c>
      <c r="AB166" s="84">
        <v>2020</v>
      </c>
      <c r="AC166" s="84">
        <v>2021</v>
      </c>
    </row>
    <row r="167" spans="1:29" ht="75" customHeight="1" x14ac:dyDescent="0.35">
      <c r="A167" s="112" t="s">
        <v>476</v>
      </c>
      <c r="B167" s="114"/>
      <c r="C167" s="86"/>
      <c r="D167" s="82">
        <f t="shared" ref="D167" si="6">SUM(E167:W167)-(F167+K167+O167)</f>
        <v>806359144.85816991</v>
      </c>
      <c r="E167" s="82">
        <f t="shared" ref="E167:AA167" si="7">SUM(E19:E166)</f>
        <v>3958035.6071699997</v>
      </c>
      <c r="F167" s="82">
        <f t="shared" si="7"/>
        <v>0</v>
      </c>
      <c r="G167" s="82">
        <f t="shared" si="7"/>
        <v>28839741.300000019</v>
      </c>
      <c r="H167" s="82">
        <f t="shared" si="7"/>
        <v>3053469.18848</v>
      </c>
      <c r="I167" s="82">
        <f t="shared" si="7"/>
        <v>2212031.29</v>
      </c>
      <c r="J167" s="82">
        <f t="shared" si="7"/>
        <v>10571431.449999999</v>
      </c>
      <c r="K167" s="82">
        <f t="shared" si="7"/>
        <v>0</v>
      </c>
      <c r="L167" s="82">
        <f t="shared" si="7"/>
        <v>0</v>
      </c>
      <c r="M167" s="82">
        <f t="shared" si="7"/>
        <v>1574049.91833</v>
      </c>
      <c r="N167" s="82">
        <f t="shared" si="7"/>
        <v>0</v>
      </c>
      <c r="O167" s="82">
        <f t="shared" si="7"/>
        <v>0</v>
      </c>
      <c r="P167" s="82">
        <f t="shared" si="7"/>
        <v>434479004.59999996</v>
      </c>
      <c r="Q167" s="82">
        <f t="shared" si="7"/>
        <v>167892360.07611999</v>
      </c>
      <c r="R167" s="82">
        <f t="shared" si="7"/>
        <v>850667.01182499994</v>
      </c>
      <c r="S167" s="82">
        <f t="shared" si="7"/>
        <v>136642058.56968501</v>
      </c>
      <c r="T167" s="82">
        <f t="shared" si="7"/>
        <v>5778845.8065600004</v>
      </c>
      <c r="U167" s="82">
        <f t="shared" si="7"/>
        <v>10507450.039999999</v>
      </c>
      <c r="V167" s="82">
        <f t="shared" si="7"/>
        <v>0</v>
      </c>
      <c r="W167" s="82">
        <f t="shared" si="7"/>
        <v>0</v>
      </c>
      <c r="X167" s="82">
        <f t="shared" si="7"/>
        <v>0</v>
      </c>
      <c r="Y167" s="82">
        <f t="shared" si="5"/>
        <v>307978616.81925011</v>
      </c>
      <c r="Z167" s="82"/>
      <c r="AA167" s="82">
        <f t="shared" si="7"/>
        <v>498380528.03891981</v>
      </c>
      <c r="AB167" s="84"/>
      <c r="AC167" s="84"/>
    </row>
    <row r="168" spans="1:29" ht="75" customHeight="1" x14ac:dyDescent="0.35">
      <c r="A168" s="112" t="s">
        <v>158</v>
      </c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4"/>
    </row>
    <row r="169" spans="1:29" ht="75" customHeight="1" x14ac:dyDescent="0.35">
      <c r="A169" s="84">
        <v>1</v>
      </c>
      <c r="B169" s="84" t="s">
        <v>159</v>
      </c>
      <c r="C169" s="84"/>
      <c r="D169" s="82">
        <f t="shared" ref="D169:D231" si="8">SUM(E169:W169)-(F169+K169+O169)</f>
        <v>2501151.2399999998</v>
      </c>
      <c r="E169" s="82"/>
      <c r="F169" s="82"/>
      <c r="G169" s="82"/>
      <c r="H169" s="82"/>
      <c r="I169" s="82"/>
      <c r="J169" s="82">
        <v>2351082.17</v>
      </c>
      <c r="K169" s="82"/>
      <c r="L169" s="82"/>
      <c r="M169" s="84"/>
      <c r="N169" s="82"/>
      <c r="O169" s="82"/>
      <c r="P169" s="82"/>
      <c r="Q169" s="82"/>
      <c r="R169" s="82"/>
      <c r="S169" s="82"/>
      <c r="T169" s="82"/>
      <c r="U169" s="82">
        <v>150069.07</v>
      </c>
      <c r="V169" s="82"/>
      <c r="W169" s="82"/>
      <c r="X169" s="84"/>
      <c r="Y169" s="84">
        <v>2501151.2400000002</v>
      </c>
      <c r="Z169" s="84"/>
      <c r="AA169" s="82"/>
      <c r="AB169" s="84">
        <v>2021</v>
      </c>
      <c r="AC169" s="84">
        <v>2021</v>
      </c>
    </row>
    <row r="170" spans="1:29" ht="75" customHeight="1" x14ac:dyDescent="0.35">
      <c r="A170" s="84">
        <v>2</v>
      </c>
      <c r="B170" s="84" t="s">
        <v>408</v>
      </c>
      <c r="C170" s="84"/>
      <c r="D170" s="82">
        <f t="shared" si="8"/>
        <v>5002302.4799999995</v>
      </c>
      <c r="E170" s="84"/>
      <c r="F170" s="84"/>
      <c r="G170" s="84"/>
      <c r="H170" s="84"/>
      <c r="I170" s="84"/>
      <c r="J170" s="82">
        <v>4702164.34</v>
      </c>
      <c r="K170" s="82"/>
      <c r="L170" s="82"/>
      <c r="M170" s="84"/>
      <c r="N170" s="84"/>
      <c r="O170" s="84"/>
      <c r="P170" s="84"/>
      <c r="Q170" s="84"/>
      <c r="R170" s="84"/>
      <c r="S170" s="84"/>
      <c r="T170" s="84"/>
      <c r="U170" s="82">
        <v>300138.14</v>
      </c>
      <c r="V170" s="82"/>
      <c r="W170" s="82"/>
      <c r="X170" s="84"/>
      <c r="Y170" s="84">
        <v>5002302.4800000004</v>
      </c>
      <c r="Z170" s="84"/>
      <c r="AA170" s="82"/>
      <c r="AB170" s="84">
        <v>2021</v>
      </c>
      <c r="AC170" s="84">
        <v>2021</v>
      </c>
    </row>
    <row r="171" spans="1:29" ht="75" customHeight="1" x14ac:dyDescent="0.35">
      <c r="A171" s="84">
        <v>3</v>
      </c>
      <c r="B171" s="84" t="s">
        <v>160</v>
      </c>
      <c r="C171" s="84"/>
      <c r="D171" s="82">
        <f t="shared" si="8"/>
        <v>2501151.2399999998</v>
      </c>
      <c r="E171" s="84"/>
      <c r="F171" s="84"/>
      <c r="G171" s="84"/>
      <c r="H171" s="84"/>
      <c r="I171" s="84"/>
      <c r="J171" s="82">
        <v>2351082.17</v>
      </c>
      <c r="K171" s="82"/>
      <c r="L171" s="82"/>
      <c r="M171" s="84"/>
      <c r="N171" s="84"/>
      <c r="O171" s="84"/>
      <c r="P171" s="84"/>
      <c r="Q171" s="84"/>
      <c r="R171" s="84"/>
      <c r="S171" s="84"/>
      <c r="T171" s="84"/>
      <c r="U171" s="82">
        <v>150069.07</v>
      </c>
      <c r="V171" s="82"/>
      <c r="W171" s="82"/>
      <c r="X171" s="84"/>
      <c r="Y171" s="84">
        <v>2501151.2400000002</v>
      </c>
      <c r="Z171" s="84"/>
      <c r="AA171" s="82"/>
      <c r="AB171" s="84">
        <v>2021</v>
      </c>
      <c r="AC171" s="84">
        <v>2021</v>
      </c>
    </row>
    <row r="172" spans="1:29" ht="75" customHeight="1" x14ac:dyDescent="0.35">
      <c r="A172" s="84">
        <v>4</v>
      </c>
      <c r="B172" s="84" t="s">
        <v>161</v>
      </c>
      <c r="C172" s="84"/>
      <c r="D172" s="82">
        <f t="shared" si="8"/>
        <v>2501151.2399999998</v>
      </c>
      <c r="E172" s="84"/>
      <c r="F172" s="84"/>
      <c r="G172" s="84"/>
      <c r="H172" s="84"/>
      <c r="I172" s="84"/>
      <c r="J172" s="82">
        <v>2351082.17</v>
      </c>
      <c r="K172" s="82"/>
      <c r="L172" s="82"/>
      <c r="M172" s="84"/>
      <c r="N172" s="84"/>
      <c r="O172" s="84"/>
      <c r="P172" s="84"/>
      <c r="Q172" s="84"/>
      <c r="R172" s="84"/>
      <c r="S172" s="84"/>
      <c r="T172" s="84"/>
      <c r="U172" s="82">
        <v>150069.07</v>
      </c>
      <c r="V172" s="82"/>
      <c r="W172" s="82"/>
      <c r="X172" s="84"/>
      <c r="Y172" s="84">
        <v>2501151.2400000002</v>
      </c>
      <c r="Z172" s="84"/>
      <c r="AA172" s="82"/>
      <c r="AB172" s="84">
        <v>2021</v>
      </c>
      <c r="AC172" s="84">
        <v>2021</v>
      </c>
    </row>
    <row r="173" spans="1:29" ht="75" customHeight="1" x14ac:dyDescent="0.35">
      <c r="A173" s="84">
        <v>5</v>
      </c>
      <c r="B173" s="84" t="s">
        <v>162</v>
      </c>
      <c r="C173" s="84"/>
      <c r="D173" s="82">
        <f t="shared" si="8"/>
        <v>2501151.2399999998</v>
      </c>
      <c r="E173" s="84"/>
      <c r="F173" s="84"/>
      <c r="G173" s="84"/>
      <c r="H173" s="84"/>
      <c r="I173" s="84"/>
      <c r="J173" s="82">
        <v>2351082.17</v>
      </c>
      <c r="K173" s="82"/>
      <c r="L173" s="82"/>
      <c r="M173" s="84"/>
      <c r="N173" s="84"/>
      <c r="O173" s="84"/>
      <c r="P173" s="84"/>
      <c r="Q173" s="84"/>
      <c r="R173" s="84"/>
      <c r="S173" s="84"/>
      <c r="T173" s="84"/>
      <c r="U173" s="82">
        <v>150069.07</v>
      </c>
      <c r="V173" s="82"/>
      <c r="W173" s="82"/>
      <c r="X173" s="84"/>
      <c r="Y173" s="84">
        <v>2501151.2400000002</v>
      </c>
      <c r="Z173" s="84"/>
      <c r="AA173" s="82"/>
      <c r="AB173" s="84">
        <v>2021</v>
      </c>
      <c r="AC173" s="84">
        <v>2021</v>
      </c>
    </row>
    <row r="174" spans="1:29" ht="75" customHeight="1" x14ac:dyDescent="0.35">
      <c r="A174" s="84">
        <v>6</v>
      </c>
      <c r="B174" s="84" t="s">
        <v>163</v>
      </c>
      <c r="C174" s="84"/>
      <c r="D174" s="82">
        <f t="shared" si="8"/>
        <v>2501151.2399999998</v>
      </c>
      <c r="E174" s="84"/>
      <c r="F174" s="84"/>
      <c r="G174" s="84"/>
      <c r="H174" s="84"/>
      <c r="I174" s="84"/>
      <c r="J174" s="82">
        <v>2351082.17</v>
      </c>
      <c r="K174" s="82"/>
      <c r="L174" s="82"/>
      <c r="M174" s="84"/>
      <c r="N174" s="84"/>
      <c r="O174" s="84"/>
      <c r="P174" s="84"/>
      <c r="Q174" s="84"/>
      <c r="R174" s="84"/>
      <c r="S174" s="84"/>
      <c r="T174" s="84"/>
      <c r="U174" s="82">
        <v>150069.07</v>
      </c>
      <c r="V174" s="82"/>
      <c r="W174" s="82"/>
      <c r="X174" s="84"/>
      <c r="Y174" s="84">
        <v>2501151.2400000002</v>
      </c>
      <c r="Z174" s="84"/>
      <c r="AA174" s="82"/>
      <c r="AB174" s="84">
        <v>2021</v>
      </c>
      <c r="AC174" s="84">
        <v>2021</v>
      </c>
    </row>
    <row r="175" spans="1:29" ht="75" customHeight="1" x14ac:dyDescent="0.35">
      <c r="A175" s="84">
        <v>7</v>
      </c>
      <c r="B175" s="84" t="s">
        <v>164</v>
      </c>
      <c r="C175" s="84"/>
      <c r="D175" s="82">
        <f t="shared" si="8"/>
        <v>2501151.2399999998</v>
      </c>
      <c r="E175" s="84"/>
      <c r="F175" s="84"/>
      <c r="G175" s="84"/>
      <c r="H175" s="84"/>
      <c r="I175" s="84"/>
      <c r="J175" s="82">
        <v>2351082.17</v>
      </c>
      <c r="K175" s="82"/>
      <c r="L175" s="82"/>
      <c r="M175" s="84"/>
      <c r="N175" s="84"/>
      <c r="O175" s="84"/>
      <c r="P175" s="84"/>
      <c r="Q175" s="84"/>
      <c r="R175" s="84"/>
      <c r="S175" s="84"/>
      <c r="T175" s="84"/>
      <c r="U175" s="82">
        <v>150069.07</v>
      </c>
      <c r="V175" s="82"/>
      <c r="W175" s="82"/>
      <c r="X175" s="84"/>
      <c r="Y175" s="84">
        <v>2501151.2400000002</v>
      </c>
      <c r="Z175" s="84"/>
      <c r="AA175" s="82"/>
      <c r="AB175" s="84">
        <v>2021</v>
      </c>
      <c r="AC175" s="84">
        <v>2021</v>
      </c>
    </row>
    <row r="176" spans="1:29" ht="75" customHeight="1" x14ac:dyDescent="0.35">
      <c r="A176" s="84">
        <v>8</v>
      </c>
      <c r="B176" s="84" t="s">
        <v>165</v>
      </c>
      <c r="C176" s="84"/>
      <c r="D176" s="82">
        <f t="shared" si="8"/>
        <v>2501151.2399999998</v>
      </c>
      <c r="E176" s="84"/>
      <c r="F176" s="84"/>
      <c r="G176" s="84"/>
      <c r="H176" s="84"/>
      <c r="I176" s="84"/>
      <c r="J176" s="82">
        <v>2351082.17</v>
      </c>
      <c r="K176" s="82"/>
      <c r="L176" s="82"/>
      <c r="M176" s="84"/>
      <c r="N176" s="84"/>
      <c r="O176" s="84"/>
      <c r="P176" s="84"/>
      <c r="Q176" s="84"/>
      <c r="R176" s="84"/>
      <c r="S176" s="84"/>
      <c r="T176" s="84"/>
      <c r="U176" s="82">
        <v>150069.07</v>
      </c>
      <c r="V176" s="82"/>
      <c r="W176" s="82"/>
      <c r="X176" s="84"/>
      <c r="Y176" s="84">
        <v>2501151.2400000002</v>
      </c>
      <c r="Z176" s="84"/>
      <c r="AA176" s="82"/>
      <c r="AB176" s="84">
        <v>2021</v>
      </c>
      <c r="AC176" s="84">
        <v>2021</v>
      </c>
    </row>
    <row r="177" spans="1:29" ht="75" customHeight="1" x14ac:dyDescent="0.35">
      <c r="A177" s="84">
        <v>9</v>
      </c>
      <c r="B177" s="84" t="s">
        <v>166</v>
      </c>
      <c r="C177" s="84"/>
      <c r="D177" s="82">
        <f t="shared" si="8"/>
        <v>2501151.2399999998</v>
      </c>
      <c r="E177" s="84"/>
      <c r="F177" s="84"/>
      <c r="G177" s="84"/>
      <c r="H177" s="84"/>
      <c r="I177" s="84"/>
      <c r="J177" s="82">
        <v>2351082.17</v>
      </c>
      <c r="K177" s="82"/>
      <c r="L177" s="82"/>
      <c r="M177" s="84"/>
      <c r="N177" s="84"/>
      <c r="O177" s="84"/>
      <c r="P177" s="84"/>
      <c r="Q177" s="84"/>
      <c r="R177" s="84"/>
      <c r="S177" s="84"/>
      <c r="T177" s="84"/>
      <c r="U177" s="82">
        <v>150069.07</v>
      </c>
      <c r="V177" s="82"/>
      <c r="W177" s="82"/>
      <c r="X177" s="84"/>
      <c r="Y177" s="84">
        <v>2501151.2400000002</v>
      </c>
      <c r="Z177" s="84"/>
      <c r="AA177" s="82"/>
      <c r="AB177" s="84">
        <v>2021</v>
      </c>
      <c r="AC177" s="84">
        <v>2021</v>
      </c>
    </row>
    <row r="178" spans="1:29" ht="75" customHeight="1" x14ac:dyDescent="0.35">
      <c r="A178" s="84">
        <v>10</v>
      </c>
      <c r="B178" s="84" t="s">
        <v>167</v>
      </c>
      <c r="C178" s="84"/>
      <c r="D178" s="82">
        <f t="shared" si="8"/>
        <v>2501151.2399999998</v>
      </c>
      <c r="E178" s="84"/>
      <c r="F178" s="84"/>
      <c r="G178" s="84"/>
      <c r="H178" s="84"/>
      <c r="I178" s="84"/>
      <c r="J178" s="82">
        <v>2351082.17</v>
      </c>
      <c r="K178" s="82"/>
      <c r="L178" s="82"/>
      <c r="M178" s="84"/>
      <c r="N178" s="84"/>
      <c r="O178" s="84"/>
      <c r="P178" s="84"/>
      <c r="Q178" s="84"/>
      <c r="R178" s="84"/>
      <c r="S178" s="84"/>
      <c r="T178" s="84"/>
      <c r="U178" s="82">
        <v>150069.07</v>
      </c>
      <c r="V178" s="82"/>
      <c r="W178" s="82"/>
      <c r="X178" s="84"/>
      <c r="Y178" s="84">
        <v>2501151.2400000002</v>
      </c>
      <c r="Z178" s="84"/>
      <c r="AA178" s="82"/>
      <c r="AB178" s="84">
        <v>2021</v>
      </c>
      <c r="AC178" s="84">
        <v>2021</v>
      </c>
    </row>
    <row r="179" spans="1:29" ht="75" customHeight="1" x14ac:dyDescent="0.35">
      <c r="A179" s="84">
        <v>11</v>
      </c>
      <c r="B179" s="84" t="s">
        <v>168</v>
      </c>
      <c r="C179" s="84"/>
      <c r="D179" s="82">
        <f t="shared" si="8"/>
        <v>2501151.2399999998</v>
      </c>
      <c r="E179" s="84"/>
      <c r="F179" s="84"/>
      <c r="G179" s="84"/>
      <c r="H179" s="84"/>
      <c r="I179" s="84"/>
      <c r="J179" s="82">
        <v>2351082.17</v>
      </c>
      <c r="K179" s="82"/>
      <c r="L179" s="82"/>
      <c r="M179" s="84"/>
      <c r="N179" s="84"/>
      <c r="O179" s="84"/>
      <c r="P179" s="84"/>
      <c r="Q179" s="84"/>
      <c r="R179" s="84"/>
      <c r="S179" s="84"/>
      <c r="T179" s="84"/>
      <c r="U179" s="82">
        <v>150069.07</v>
      </c>
      <c r="V179" s="82"/>
      <c r="W179" s="82"/>
      <c r="X179" s="84"/>
      <c r="Y179" s="84">
        <v>2501151.2400000002</v>
      </c>
      <c r="Z179" s="84"/>
      <c r="AA179" s="82"/>
      <c r="AB179" s="84">
        <v>2021</v>
      </c>
      <c r="AC179" s="84">
        <v>2021</v>
      </c>
    </row>
    <row r="180" spans="1:29" ht="75" customHeight="1" x14ac:dyDescent="0.35">
      <c r="A180" s="84">
        <v>12</v>
      </c>
      <c r="B180" s="84" t="s">
        <v>169</v>
      </c>
      <c r="C180" s="84"/>
      <c r="D180" s="82">
        <f t="shared" si="8"/>
        <v>2501151.2399999998</v>
      </c>
      <c r="E180" s="84"/>
      <c r="F180" s="84"/>
      <c r="G180" s="84"/>
      <c r="H180" s="84"/>
      <c r="I180" s="84"/>
      <c r="J180" s="82">
        <v>2351082.17</v>
      </c>
      <c r="K180" s="82"/>
      <c r="L180" s="82"/>
      <c r="M180" s="84"/>
      <c r="N180" s="84"/>
      <c r="O180" s="84"/>
      <c r="P180" s="84"/>
      <c r="Q180" s="84"/>
      <c r="R180" s="84"/>
      <c r="S180" s="84"/>
      <c r="T180" s="84"/>
      <c r="U180" s="82">
        <v>150069.07</v>
      </c>
      <c r="V180" s="82"/>
      <c r="W180" s="82"/>
      <c r="X180" s="84"/>
      <c r="Y180" s="84">
        <v>2501151.2400000002</v>
      </c>
      <c r="Z180" s="84"/>
      <c r="AA180" s="82"/>
      <c r="AB180" s="84">
        <v>2021</v>
      </c>
      <c r="AC180" s="84">
        <v>2021</v>
      </c>
    </row>
    <row r="181" spans="1:29" ht="75" customHeight="1" x14ac:dyDescent="1">
      <c r="A181" s="84">
        <v>13</v>
      </c>
      <c r="B181" s="84" t="s">
        <v>171</v>
      </c>
      <c r="C181" s="84"/>
      <c r="D181" s="82">
        <f t="shared" si="8"/>
        <v>1016324.71</v>
      </c>
      <c r="E181" s="82"/>
      <c r="F181" s="82"/>
      <c r="G181" s="82">
        <v>961324.71</v>
      </c>
      <c r="H181" s="82"/>
      <c r="I181" s="82"/>
      <c r="J181" s="82"/>
      <c r="K181" s="82"/>
      <c r="L181" s="82"/>
      <c r="M181" s="82"/>
      <c r="N181" s="85"/>
      <c r="O181" s="85"/>
      <c r="P181" s="82"/>
      <c r="Q181" s="82"/>
      <c r="R181" s="82"/>
      <c r="S181" s="82"/>
      <c r="T181" s="82"/>
      <c r="U181" s="82">
        <v>55000</v>
      </c>
      <c r="V181" s="82"/>
      <c r="W181" s="82"/>
      <c r="X181" s="82"/>
      <c r="Y181" s="82"/>
      <c r="Z181" s="82"/>
      <c r="AA181" s="82">
        <v>1016324.71</v>
      </c>
      <c r="AB181" s="84">
        <v>2020</v>
      </c>
      <c r="AC181" s="84">
        <v>2022</v>
      </c>
    </row>
    <row r="182" spans="1:29" ht="75" customHeight="1" x14ac:dyDescent="1">
      <c r="A182" s="84">
        <v>14</v>
      </c>
      <c r="B182" s="84" t="s">
        <v>172</v>
      </c>
      <c r="C182" s="84"/>
      <c r="D182" s="82">
        <f t="shared" si="8"/>
        <v>2501151.2399999998</v>
      </c>
      <c r="E182" s="82"/>
      <c r="F182" s="82"/>
      <c r="G182" s="82"/>
      <c r="H182" s="82"/>
      <c r="I182" s="82"/>
      <c r="J182" s="82">
        <v>2351082.17</v>
      </c>
      <c r="K182" s="82"/>
      <c r="L182" s="82"/>
      <c r="M182" s="82"/>
      <c r="N182" s="85"/>
      <c r="O182" s="85"/>
      <c r="P182" s="82"/>
      <c r="Q182" s="82"/>
      <c r="R182" s="82"/>
      <c r="S182" s="82"/>
      <c r="T182" s="82"/>
      <c r="U182" s="82">
        <v>150069.07</v>
      </c>
      <c r="V182" s="82"/>
      <c r="W182" s="82"/>
      <c r="X182" s="82"/>
      <c r="Y182" s="82">
        <v>2501151.2400000002</v>
      </c>
      <c r="Z182" s="82"/>
      <c r="AA182" s="82"/>
      <c r="AB182" s="84">
        <v>2021</v>
      </c>
      <c r="AC182" s="84">
        <v>2021</v>
      </c>
    </row>
    <row r="183" spans="1:29" ht="75" customHeight="1" x14ac:dyDescent="1">
      <c r="A183" s="84">
        <v>15</v>
      </c>
      <c r="B183" s="84" t="s">
        <v>173</v>
      </c>
      <c r="C183" s="84"/>
      <c r="D183" s="82">
        <f t="shared" si="8"/>
        <v>2501151.2399999998</v>
      </c>
      <c r="E183" s="82"/>
      <c r="F183" s="82"/>
      <c r="G183" s="82"/>
      <c r="H183" s="82"/>
      <c r="I183" s="82"/>
      <c r="J183" s="82">
        <v>2351082.17</v>
      </c>
      <c r="K183" s="82"/>
      <c r="L183" s="82"/>
      <c r="M183" s="82"/>
      <c r="N183" s="85"/>
      <c r="O183" s="85"/>
      <c r="P183" s="82"/>
      <c r="Q183" s="82"/>
      <c r="R183" s="82"/>
      <c r="S183" s="82"/>
      <c r="T183" s="82"/>
      <c r="U183" s="82">
        <v>150069.07</v>
      </c>
      <c r="V183" s="82"/>
      <c r="W183" s="82"/>
      <c r="X183" s="82"/>
      <c r="Y183" s="82">
        <v>2501151.2400000002</v>
      </c>
      <c r="Z183" s="82"/>
      <c r="AA183" s="82"/>
      <c r="AB183" s="84">
        <v>2021</v>
      </c>
      <c r="AC183" s="84">
        <v>2021</v>
      </c>
    </row>
    <row r="184" spans="1:29" ht="75" customHeight="1" x14ac:dyDescent="1">
      <c r="A184" s="84">
        <v>16</v>
      </c>
      <c r="B184" s="84" t="s">
        <v>174</v>
      </c>
      <c r="C184" s="84"/>
      <c r="D184" s="82">
        <f t="shared" si="8"/>
        <v>2501151.2399999998</v>
      </c>
      <c r="E184" s="82"/>
      <c r="F184" s="82"/>
      <c r="G184" s="82"/>
      <c r="H184" s="82"/>
      <c r="I184" s="82"/>
      <c r="J184" s="82">
        <v>2351082.17</v>
      </c>
      <c r="K184" s="82"/>
      <c r="L184" s="82"/>
      <c r="M184" s="82"/>
      <c r="N184" s="85"/>
      <c r="O184" s="85"/>
      <c r="P184" s="82"/>
      <c r="Q184" s="82"/>
      <c r="R184" s="82"/>
      <c r="S184" s="82"/>
      <c r="T184" s="82"/>
      <c r="U184" s="82">
        <v>150069.07</v>
      </c>
      <c r="V184" s="82"/>
      <c r="W184" s="82"/>
      <c r="X184" s="82"/>
      <c r="Y184" s="82">
        <v>2501151.2400000002</v>
      </c>
      <c r="Z184" s="82"/>
      <c r="AA184" s="82"/>
      <c r="AB184" s="84">
        <v>2021</v>
      </c>
      <c r="AC184" s="84">
        <v>2021</v>
      </c>
    </row>
    <row r="185" spans="1:29" ht="75" customHeight="1" x14ac:dyDescent="1">
      <c r="A185" s="84">
        <v>17</v>
      </c>
      <c r="B185" s="84" t="s">
        <v>175</v>
      </c>
      <c r="C185" s="84"/>
      <c r="D185" s="82">
        <f t="shared" si="8"/>
        <v>2501151.2399999998</v>
      </c>
      <c r="E185" s="82"/>
      <c r="F185" s="82"/>
      <c r="G185" s="82"/>
      <c r="H185" s="82"/>
      <c r="I185" s="82"/>
      <c r="J185" s="82">
        <v>2351082.17</v>
      </c>
      <c r="K185" s="82"/>
      <c r="L185" s="82"/>
      <c r="M185" s="82"/>
      <c r="N185" s="85"/>
      <c r="O185" s="85"/>
      <c r="P185" s="82"/>
      <c r="Q185" s="82"/>
      <c r="R185" s="82"/>
      <c r="S185" s="82"/>
      <c r="T185" s="82"/>
      <c r="U185" s="82">
        <v>150069.07</v>
      </c>
      <c r="V185" s="82"/>
      <c r="W185" s="82"/>
      <c r="X185" s="82"/>
      <c r="Y185" s="82">
        <v>2501151.2400000002</v>
      </c>
      <c r="Z185" s="82"/>
      <c r="AA185" s="82"/>
      <c r="AB185" s="84">
        <v>2021</v>
      </c>
      <c r="AC185" s="84">
        <v>2021</v>
      </c>
    </row>
    <row r="186" spans="1:29" ht="75" customHeight="1" x14ac:dyDescent="1">
      <c r="A186" s="84">
        <v>18</v>
      </c>
      <c r="B186" s="84" t="s">
        <v>176</v>
      </c>
      <c r="C186" s="84"/>
      <c r="D186" s="82">
        <f t="shared" si="8"/>
        <v>2501151.2399999998</v>
      </c>
      <c r="E186" s="82"/>
      <c r="F186" s="82"/>
      <c r="G186" s="82"/>
      <c r="H186" s="82"/>
      <c r="I186" s="82"/>
      <c r="J186" s="82">
        <v>2351082.17</v>
      </c>
      <c r="K186" s="82"/>
      <c r="L186" s="82"/>
      <c r="M186" s="82"/>
      <c r="N186" s="85"/>
      <c r="O186" s="85"/>
      <c r="P186" s="82"/>
      <c r="Q186" s="82"/>
      <c r="R186" s="82"/>
      <c r="S186" s="82"/>
      <c r="T186" s="82"/>
      <c r="U186" s="82">
        <v>150069.07</v>
      </c>
      <c r="V186" s="82"/>
      <c r="W186" s="82"/>
      <c r="X186" s="82"/>
      <c r="Y186" s="82">
        <v>2501151.2400000002</v>
      </c>
      <c r="Z186" s="82"/>
      <c r="AA186" s="82"/>
      <c r="AB186" s="84">
        <v>2021</v>
      </c>
      <c r="AC186" s="84">
        <v>2021</v>
      </c>
    </row>
    <row r="187" spans="1:29" ht="75" customHeight="1" x14ac:dyDescent="1">
      <c r="A187" s="84">
        <v>19</v>
      </c>
      <c r="B187" s="84" t="s">
        <v>177</v>
      </c>
      <c r="C187" s="84"/>
      <c r="D187" s="82">
        <f t="shared" si="8"/>
        <v>2501151.2399999998</v>
      </c>
      <c r="E187" s="82"/>
      <c r="F187" s="82"/>
      <c r="G187" s="82"/>
      <c r="H187" s="82"/>
      <c r="I187" s="82"/>
      <c r="J187" s="82">
        <v>2351082.17</v>
      </c>
      <c r="K187" s="82"/>
      <c r="L187" s="82"/>
      <c r="M187" s="82"/>
      <c r="N187" s="85"/>
      <c r="O187" s="85"/>
      <c r="P187" s="82"/>
      <c r="Q187" s="82"/>
      <c r="R187" s="82"/>
      <c r="S187" s="82"/>
      <c r="T187" s="82"/>
      <c r="U187" s="82">
        <v>150069.07</v>
      </c>
      <c r="V187" s="82"/>
      <c r="W187" s="82"/>
      <c r="X187" s="82"/>
      <c r="Y187" s="82">
        <v>2501151.2400000002</v>
      </c>
      <c r="Z187" s="82"/>
      <c r="AA187" s="82"/>
      <c r="AB187" s="84">
        <v>2021</v>
      </c>
      <c r="AC187" s="84">
        <v>2021</v>
      </c>
    </row>
    <row r="188" spans="1:29" ht="126.75" customHeight="1" x14ac:dyDescent="1">
      <c r="A188" s="84">
        <v>20</v>
      </c>
      <c r="B188" s="84" t="s">
        <v>178</v>
      </c>
      <c r="C188" s="84"/>
      <c r="D188" s="82">
        <f t="shared" si="8"/>
        <v>343505.71</v>
      </c>
      <c r="E188" s="82"/>
      <c r="F188" s="82"/>
      <c r="G188" s="82"/>
      <c r="H188" s="82"/>
      <c r="I188" s="82"/>
      <c r="J188" s="82"/>
      <c r="K188" s="82"/>
      <c r="L188" s="82"/>
      <c r="M188" s="82"/>
      <c r="N188" s="85"/>
      <c r="O188" s="85"/>
      <c r="P188" s="82"/>
      <c r="Q188" s="82"/>
      <c r="R188" s="82"/>
      <c r="S188" s="82"/>
      <c r="T188" s="82"/>
      <c r="U188" s="82">
        <v>343505.71</v>
      </c>
      <c r="V188" s="82"/>
      <c r="W188" s="82"/>
      <c r="X188" s="82"/>
      <c r="Y188" s="82"/>
      <c r="Z188" s="82"/>
      <c r="AA188" s="82">
        <f>SUM(E188:W188)</f>
        <v>343505.71</v>
      </c>
      <c r="AB188" s="84" t="s">
        <v>515</v>
      </c>
      <c r="AC188" s="84" t="s">
        <v>517</v>
      </c>
    </row>
    <row r="189" spans="1:29" ht="75" customHeight="1" x14ac:dyDescent="1">
      <c r="A189" s="84">
        <v>21</v>
      </c>
      <c r="B189" s="84" t="s">
        <v>43</v>
      </c>
      <c r="C189" s="84"/>
      <c r="D189" s="82">
        <f t="shared" si="8"/>
        <v>15672798.350000001</v>
      </c>
      <c r="E189" s="82"/>
      <c r="F189" s="82"/>
      <c r="G189" s="82"/>
      <c r="H189" s="82"/>
      <c r="I189" s="82"/>
      <c r="J189" s="82"/>
      <c r="K189" s="82"/>
      <c r="L189" s="82"/>
      <c r="M189" s="82"/>
      <c r="N189" s="85"/>
      <c r="O189" s="85"/>
      <c r="P189" s="82"/>
      <c r="Q189" s="82">
        <v>15031255.550000001</v>
      </c>
      <c r="R189" s="82"/>
      <c r="S189" s="82"/>
      <c r="T189" s="82"/>
      <c r="U189" s="82">
        <v>641542.80000000005</v>
      </c>
      <c r="V189" s="82"/>
      <c r="W189" s="82"/>
      <c r="X189" s="82"/>
      <c r="Y189" s="82"/>
      <c r="Z189" s="82"/>
      <c r="AA189" s="82">
        <v>15672798.350000001</v>
      </c>
      <c r="AB189" s="84">
        <v>2020</v>
      </c>
      <c r="AC189" s="84">
        <v>2022</v>
      </c>
    </row>
    <row r="190" spans="1:29" ht="126.75" customHeight="1" x14ac:dyDescent="1">
      <c r="A190" s="84">
        <v>22</v>
      </c>
      <c r="B190" s="84" t="s">
        <v>179</v>
      </c>
      <c r="C190" s="84"/>
      <c r="D190" s="82">
        <f t="shared" si="8"/>
        <v>1078807.81</v>
      </c>
      <c r="E190" s="82"/>
      <c r="F190" s="82"/>
      <c r="G190" s="82"/>
      <c r="H190" s="82"/>
      <c r="I190" s="82"/>
      <c r="J190" s="82"/>
      <c r="K190" s="82"/>
      <c r="L190" s="82"/>
      <c r="M190" s="82"/>
      <c r="N190" s="85"/>
      <c r="O190" s="85"/>
      <c r="P190" s="82"/>
      <c r="Q190" s="82"/>
      <c r="R190" s="82"/>
      <c r="S190" s="82"/>
      <c r="T190" s="82"/>
      <c r="U190" s="82">
        <v>1078807.81</v>
      </c>
      <c r="V190" s="82"/>
      <c r="W190" s="82"/>
      <c r="X190" s="82"/>
      <c r="Y190" s="82"/>
      <c r="Z190" s="82"/>
      <c r="AA190" s="82">
        <v>1078807.81</v>
      </c>
      <c r="AB190" s="84" t="s">
        <v>515</v>
      </c>
      <c r="AC190" s="84" t="s">
        <v>517</v>
      </c>
    </row>
    <row r="191" spans="1:29" ht="126.75" customHeight="1" x14ac:dyDescent="1">
      <c r="A191" s="84">
        <v>23</v>
      </c>
      <c r="B191" s="84" t="s">
        <v>180</v>
      </c>
      <c r="C191" s="84"/>
      <c r="D191" s="82">
        <f t="shared" si="8"/>
        <v>884474.28</v>
      </c>
      <c r="E191" s="82"/>
      <c r="F191" s="82"/>
      <c r="G191" s="82"/>
      <c r="H191" s="82"/>
      <c r="I191" s="82"/>
      <c r="J191" s="82"/>
      <c r="K191" s="82"/>
      <c r="L191" s="82"/>
      <c r="M191" s="82"/>
      <c r="N191" s="85"/>
      <c r="O191" s="85"/>
      <c r="P191" s="82"/>
      <c r="Q191" s="82"/>
      <c r="R191" s="82"/>
      <c r="S191" s="82"/>
      <c r="T191" s="82"/>
      <c r="U191" s="82">
        <v>884474.28</v>
      </c>
      <c r="V191" s="82"/>
      <c r="W191" s="82"/>
      <c r="X191" s="82"/>
      <c r="Y191" s="82"/>
      <c r="Z191" s="82"/>
      <c r="AA191" s="82">
        <v>884474.28</v>
      </c>
      <c r="AB191" s="84" t="s">
        <v>515</v>
      </c>
      <c r="AC191" s="84" t="s">
        <v>517</v>
      </c>
    </row>
    <row r="192" spans="1:29" ht="126.75" customHeight="1" x14ac:dyDescent="1">
      <c r="A192" s="84">
        <v>24</v>
      </c>
      <c r="B192" s="84" t="s">
        <v>181</v>
      </c>
      <c r="C192" s="84"/>
      <c r="D192" s="82">
        <f t="shared" si="8"/>
        <v>876232.39</v>
      </c>
      <c r="E192" s="82"/>
      <c r="F192" s="82"/>
      <c r="G192" s="82"/>
      <c r="H192" s="82"/>
      <c r="I192" s="82"/>
      <c r="J192" s="82"/>
      <c r="K192" s="82"/>
      <c r="L192" s="82"/>
      <c r="M192" s="82"/>
      <c r="N192" s="85"/>
      <c r="O192" s="85"/>
      <c r="P192" s="82"/>
      <c r="Q192" s="82"/>
      <c r="R192" s="82"/>
      <c r="S192" s="82"/>
      <c r="T192" s="82"/>
      <c r="U192" s="82">
        <v>876232.39</v>
      </c>
      <c r="V192" s="82"/>
      <c r="W192" s="82"/>
      <c r="X192" s="82"/>
      <c r="Y192" s="82"/>
      <c r="Z192" s="82"/>
      <c r="AA192" s="82">
        <v>876232.39</v>
      </c>
      <c r="AB192" s="84" t="s">
        <v>515</v>
      </c>
      <c r="AC192" s="84" t="s">
        <v>517</v>
      </c>
    </row>
    <row r="193" spans="1:29" ht="75" customHeight="1" x14ac:dyDescent="1">
      <c r="A193" s="84">
        <v>25</v>
      </c>
      <c r="B193" s="84" t="s">
        <v>183</v>
      </c>
      <c r="C193" s="84"/>
      <c r="D193" s="82">
        <f t="shared" si="8"/>
        <v>2501151.2399999998</v>
      </c>
      <c r="E193" s="82"/>
      <c r="F193" s="82"/>
      <c r="G193" s="82"/>
      <c r="H193" s="82"/>
      <c r="I193" s="82"/>
      <c r="J193" s="82">
        <v>2351082.17</v>
      </c>
      <c r="K193" s="82"/>
      <c r="L193" s="82"/>
      <c r="M193" s="82"/>
      <c r="N193" s="85"/>
      <c r="O193" s="85"/>
      <c r="P193" s="82"/>
      <c r="Q193" s="82"/>
      <c r="R193" s="82"/>
      <c r="S193" s="82"/>
      <c r="T193" s="82"/>
      <c r="U193" s="82">
        <v>150069.07</v>
      </c>
      <c r="V193" s="82"/>
      <c r="W193" s="82"/>
      <c r="X193" s="82"/>
      <c r="Y193" s="82">
        <v>2501151.2400000002</v>
      </c>
      <c r="Z193" s="82"/>
      <c r="AA193" s="82"/>
      <c r="AB193" s="84">
        <v>2021</v>
      </c>
      <c r="AC193" s="84">
        <v>2021</v>
      </c>
    </row>
    <row r="194" spans="1:29" ht="75" customHeight="1" x14ac:dyDescent="1">
      <c r="A194" s="84">
        <v>26</v>
      </c>
      <c r="B194" s="84" t="s">
        <v>184</v>
      </c>
      <c r="C194" s="84"/>
      <c r="D194" s="82">
        <f t="shared" si="8"/>
        <v>2501151.2399999998</v>
      </c>
      <c r="E194" s="82"/>
      <c r="F194" s="82"/>
      <c r="G194" s="82"/>
      <c r="H194" s="82"/>
      <c r="I194" s="82"/>
      <c r="J194" s="82">
        <v>2351082.17</v>
      </c>
      <c r="K194" s="82"/>
      <c r="L194" s="82"/>
      <c r="M194" s="82"/>
      <c r="N194" s="85"/>
      <c r="O194" s="85"/>
      <c r="P194" s="82"/>
      <c r="Q194" s="82"/>
      <c r="R194" s="82"/>
      <c r="S194" s="82"/>
      <c r="T194" s="82"/>
      <c r="U194" s="82">
        <v>150069.07</v>
      </c>
      <c r="V194" s="82"/>
      <c r="W194" s="82"/>
      <c r="X194" s="82"/>
      <c r="Y194" s="82">
        <v>2501151.2400000002</v>
      </c>
      <c r="Z194" s="82"/>
      <c r="AA194" s="82"/>
      <c r="AB194" s="84">
        <v>2021</v>
      </c>
      <c r="AC194" s="84">
        <v>2021</v>
      </c>
    </row>
    <row r="195" spans="1:29" ht="75" customHeight="1" x14ac:dyDescent="1">
      <c r="A195" s="84">
        <v>27</v>
      </c>
      <c r="B195" s="84" t="s">
        <v>185</v>
      </c>
      <c r="C195" s="84"/>
      <c r="D195" s="82">
        <f t="shared" si="8"/>
        <v>2501151.2399999998</v>
      </c>
      <c r="E195" s="82"/>
      <c r="F195" s="82"/>
      <c r="G195" s="82"/>
      <c r="H195" s="82"/>
      <c r="I195" s="82"/>
      <c r="J195" s="82">
        <v>2351082.17</v>
      </c>
      <c r="K195" s="82"/>
      <c r="L195" s="82"/>
      <c r="M195" s="82"/>
      <c r="N195" s="85"/>
      <c r="O195" s="85"/>
      <c r="P195" s="82"/>
      <c r="Q195" s="82"/>
      <c r="R195" s="82"/>
      <c r="S195" s="82"/>
      <c r="T195" s="82"/>
      <c r="U195" s="82">
        <v>150069.07</v>
      </c>
      <c r="V195" s="82"/>
      <c r="W195" s="82"/>
      <c r="X195" s="82"/>
      <c r="Y195" s="82">
        <v>2501151.2400000002</v>
      </c>
      <c r="Z195" s="82"/>
      <c r="AA195" s="82"/>
      <c r="AB195" s="84">
        <v>2021</v>
      </c>
      <c r="AC195" s="84">
        <v>2021</v>
      </c>
    </row>
    <row r="196" spans="1:29" ht="75" customHeight="1" x14ac:dyDescent="1">
      <c r="A196" s="84">
        <v>28</v>
      </c>
      <c r="B196" s="84" t="s">
        <v>186</v>
      </c>
      <c r="C196" s="84"/>
      <c r="D196" s="82">
        <f t="shared" si="8"/>
        <v>2501151.2399999998</v>
      </c>
      <c r="E196" s="82"/>
      <c r="F196" s="82"/>
      <c r="G196" s="82"/>
      <c r="H196" s="82"/>
      <c r="I196" s="82"/>
      <c r="J196" s="82">
        <v>2351082.17</v>
      </c>
      <c r="K196" s="82"/>
      <c r="L196" s="82"/>
      <c r="M196" s="82"/>
      <c r="N196" s="85"/>
      <c r="O196" s="85"/>
      <c r="P196" s="82"/>
      <c r="Q196" s="82"/>
      <c r="R196" s="82"/>
      <c r="S196" s="82"/>
      <c r="T196" s="82"/>
      <c r="U196" s="82">
        <v>150069.07</v>
      </c>
      <c r="V196" s="82"/>
      <c r="W196" s="82"/>
      <c r="X196" s="82"/>
      <c r="Y196" s="82">
        <v>2501151.2400000002</v>
      </c>
      <c r="Z196" s="82"/>
      <c r="AA196" s="82"/>
      <c r="AB196" s="84">
        <v>2021</v>
      </c>
      <c r="AC196" s="84">
        <v>2021</v>
      </c>
    </row>
    <row r="197" spans="1:29" ht="75" customHeight="1" x14ac:dyDescent="1">
      <c r="A197" s="84">
        <v>29</v>
      </c>
      <c r="B197" s="84" t="s">
        <v>187</v>
      </c>
      <c r="C197" s="84"/>
      <c r="D197" s="82">
        <f t="shared" si="8"/>
        <v>2501151.2399999998</v>
      </c>
      <c r="E197" s="82"/>
      <c r="F197" s="82"/>
      <c r="G197" s="82"/>
      <c r="H197" s="82"/>
      <c r="I197" s="82"/>
      <c r="J197" s="82">
        <v>2351082.17</v>
      </c>
      <c r="K197" s="82"/>
      <c r="L197" s="82"/>
      <c r="M197" s="82"/>
      <c r="N197" s="85"/>
      <c r="O197" s="85"/>
      <c r="P197" s="82"/>
      <c r="Q197" s="82"/>
      <c r="R197" s="82"/>
      <c r="S197" s="82"/>
      <c r="T197" s="82"/>
      <c r="U197" s="82">
        <v>150069.07</v>
      </c>
      <c r="V197" s="82"/>
      <c r="W197" s="82"/>
      <c r="X197" s="82"/>
      <c r="Y197" s="82">
        <v>2501151.2400000002</v>
      </c>
      <c r="Z197" s="82"/>
      <c r="AA197" s="82"/>
      <c r="AB197" s="84">
        <v>2021</v>
      </c>
      <c r="AC197" s="84">
        <v>2021</v>
      </c>
    </row>
    <row r="198" spans="1:29" ht="75" customHeight="1" x14ac:dyDescent="1">
      <c r="A198" s="84">
        <v>30</v>
      </c>
      <c r="B198" s="84" t="s">
        <v>188</v>
      </c>
      <c r="C198" s="84"/>
      <c r="D198" s="82">
        <f t="shared" si="8"/>
        <v>2501151.2399999998</v>
      </c>
      <c r="E198" s="82"/>
      <c r="F198" s="82"/>
      <c r="G198" s="82"/>
      <c r="H198" s="82"/>
      <c r="I198" s="82"/>
      <c r="J198" s="82">
        <v>2351082.17</v>
      </c>
      <c r="K198" s="82"/>
      <c r="L198" s="82"/>
      <c r="M198" s="82"/>
      <c r="N198" s="85"/>
      <c r="O198" s="85"/>
      <c r="P198" s="82"/>
      <c r="Q198" s="82"/>
      <c r="R198" s="82"/>
      <c r="S198" s="82"/>
      <c r="T198" s="82"/>
      <c r="U198" s="82">
        <v>150069.07</v>
      </c>
      <c r="V198" s="82"/>
      <c r="W198" s="82"/>
      <c r="X198" s="82"/>
      <c r="Y198" s="82">
        <v>2501151.2400000002</v>
      </c>
      <c r="Z198" s="82"/>
      <c r="AA198" s="82"/>
      <c r="AB198" s="84">
        <v>2021</v>
      </c>
      <c r="AC198" s="84">
        <v>2021</v>
      </c>
    </row>
    <row r="199" spans="1:29" ht="75" customHeight="1" x14ac:dyDescent="1">
      <c r="A199" s="84">
        <v>31</v>
      </c>
      <c r="B199" s="84" t="s">
        <v>189</v>
      </c>
      <c r="C199" s="84"/>
      <c r="D199" s="82">
        <f t="shared" si="8"/>
        <v>13830839.719999999</v>
      </c>
      <c r="E199" s="82"/>
      <c r="F199" s="82"/>
      <c r="G199" s="82"/>
      <c r="H199" s="82"/>
      <c r="I199" s="82"/>
      <c r="J199" s="82"/>
      <c r="K199" s="82"/>
      <c r="L199" s="82"/>
      <c r="M199" s="82"/>
      <c r="N199" s="85"/>
      <c r="O199" s="85"/>
      <c r="P199" s="82"/>
      <c r="Q199" s="82">
        <v>12814350.859999999</v>
      </c>
      <c r="R199" s="82"/>
      <c r="S199" s="82"/>
      <c r="T199" s="82"/>
      <c r="U199" s="82">
        <v>1016488.86</v>
      </c>
      <c r="V199" s="82"/>
      <c r="W199" s="82"/>
      <c r="X199" s="82"/>
      <c r="Y199" s="82"/>
      <c r="Z199" s="82"/>
      <c r="AA199" s="82">
        <v>13830839.719999999</v>
      </c>
      <c r="AB199" s="84">
        <v>2021</v>
      </c>
      <c r="AC199" s="84">
        <v>2022</v>
      </c>
    </row>
    <row r="200" spans="1:29" ht="75" customHeight="1" x14ac:dyDescent="1">
      <c r="A200" s="84">
        <v>32</v>
      </c>
      <c r="B200" s="84" t="s">
        <v>190</v>
      </c>
      <c r="C200" s="84"/>
      <c r="D200" s="82">
        <f t="shared" si="8"/>
        <v>2501151.2399999998</v>
      </c>
      <c r="E200" s="82"/>
      <c r="F200" s="82"/>
      <c r="G200" s="82"/>
      <c r="H200" s="82"/>
      <c r="I200" s="82"/>
      <c r="J200" s="82">
        <v>2351082.17</v>
      </c>
      <c r="K200" s="82"/>
      <c r="L200" s="82"/>
      <c r="M200" s="82"/>
      <c r="N200" s="85"/>
      <c r="O200" s="85"/>
      <c r="P200" s="82"/>
      <c r="Q200" s="82"/>
      <c r="R200" s="82"/>
      <c r="S200" s="82"/>
      <c r="T200" s="82"/>
      <c r="U200" s="82">
        <v>150069.07</v>
      </c>
      <c r="V200" s="82"/>
      <c r="W200" s="82"/>
      <c r="X200" s="82"/>
      <c r="Y200" s="82">
        <v>2501151.2400000002</v>
      </c>
      <c r="Z200" s="82"/>
      <c r="AA200" s="82"/>
      <c r="AB200" s="84">
        <v>2021</v>
      </c>
      <c r="AC200" s="84">
        <v>2021</v>
      </c>
    </row>
    <row r="201" spans="1:29" ht="75" customHeight="1" x14ac:dyDescent="1">
      <c r="A201" s="84">
        <v>33</v>
      </c>
      <c r="B201" s="84" t="s">
        <v>191</v>
      </c>
      <c r="C201" s="84"/>
      <c r="D201" s="82">
        <f t="shared" si="8"/>
        <v>1016324.71</v>
      </c>
      <c r="E201" s="82"/>
      <c r="F201" s="82"/>
      <c r="G201" s="82">
        <v>961324.71</v>
      </c>
      <c r="H201" s="82"/>
      <c r="I201" s="82"/>
      <c r="J201" s="82"/>
      <c r="K201" s="82"/>
      <c r="L201" s="82"/>
      <c r="M201" s="82"/>
      <c r="N201" s="85"/>
      <c r="O201" s="85"/>
      <c r="P201" s="82"/>
      <c r="Q201" s="82"/>
      <c r="R201" s="82"/>
      <c r="S201" s="85"/>
      <c r="T201" s="85"/>
      <c r="U201" s="82">
        <v>55000</v>
      </c>
      <c r="V201" s="82"/>
      <c r="W201" s="82"/>
      <c r="X201" s="82"/>
      <c r="Y201" s="82"/>
      <c r="Z201" s="82"/>
      <c r="AA201" s="82">
        <v>1016324.71</v>
      </c>
      <c r="AB201" s="84">
        <v>2020</v>
      </c>
      <c r="AC201" s="84">
        <v>2022</v>
      </c>
    </row>
    <row r="202" spans="1:29" ht="75" customHeight="1" x14ac:dyDescent="1">
      <c r="A202" s="84">
        <v>34</v>
      </c>
      <c r="B202" s="84" t="s">
        <v>192</v>
      </c>
      <c r="C202" s="84"/>
      <c r="D202" s="82">
        <f t="shared" si="8"/>
        <v>16418273.92</v>
      </c>
      <c r="E202" s="82"/>
      <c r="F202" s="82"/>
      <c r="G202" s="82"/>
      <c r="H202" s="82"/>
      <c r="I202" s="82"/>
      <c r="J202" s="82"/>
      <c r="K202" s="82"/>
      <c r="L202" s="82"/>
      <c r="M202" s="82"/>
      <c r="N202" s="85"/>
      <c r="O202" s="85"/>
      <c r="P202" s="82"/>
      <c r="Q202" s="82">
        <v>8668899.7400000002</v>
      </c>
      <c r="R202" s="82"/>
      <c r="S202" s="87">
        <v>7725374.1799999997</v>
      </c>
      <c r="T202" s="85"/>
      <c r="U202" s="82">
        <v>24000</v>
      </c>
      <c r="V202" s="82"/>
      <c r="W202" s="82"/>
      <c r="X202" s="82"/>
      <c r="Y202" s="82"/>
      <c r="Z202" s="82"/>
      <c r="AA202" s="82">
        <v>16418273.92</v>
      </c>
      <c r="AB202" s="84">
        <v>2021</v>
      </c>
      <c r="AC202" s="84">
        <v>2022</v>
      </c>
    </row>
    <row r="203" spans="1:29" ht="75" customHeight="1" x14ac:dyDescent="1">
      <c r="A203" s="84">
        <v>35</v>
      </c>
      <c r="B203" s="84" t="s">
        <v>193</v>
      </c>
      <c r="C203" s="84"/>
      <c r="D203" s="82">
        <f t="shared" si="8"/>
        <v>25736532.350000001</v>
      </c>
      <c r="E203" s="82"/>
      <c r="F203" s="82"/>
      <c r="G203" s="82"/>
      <c r="H203" s="82"/>
      <c r="I203" s="82"/>
      <c r="J203" s="82"/>
      <c r="K203" s="82"/>
      <c r="L203" s="82"/>
      <c r="M203" s="82"/>
      <c r="N203" s="85"/>
      <c r="O203" s="85"/>
      <c r="P203" s="82"/>
      <c r="Q203" s="82">
        <v>13596171.82</v>
      </c>
      <c r="R203" s="82"/>
      <c r="S203" s="87">
        <v>12116360.529999999</v>
      </c>
      <c r="T203" s="85"/>
      <c r="U203" s="82">
        <v>24000</v>
      </c>
      <c r="V203" s="82"/>
      <c r="W203" s="82"/>
      <c r="X203" s="82"/>
      <c r="Y203" s="82"/>
      <c r="Z203" s="82"/>
      <c r="AA203" s="82">
        <v>25736532.350000001</v>
      </c>
      <c r="AB203" s="84">
        <v>2021</v>
      </c>
      <c r="AC203" s="84">
        <v>2022</v>
      </c>
    </row>
    <row r="204" spans="1:29" ht="75" customHeight="1" x14ac:dyDescent="1">
      <c r="A204" s="84">
        <v>36</v>
      </c>
      <c r="B204" s="84" t="s">
        <v>194</v>
      </c>
      <c r="C204" s="84"/>
      <c r="D204" s="82">
        <f t="shared" si="8"/>
        <v>1016324.71</v>
      </c>
      <c r="E204" s="82"/>
      <c r="F204" s="82"/>
      <c r="G204" s="82">
        <v>961324.71</v>
      </c>
      <c r="H204" s="82"/>
      <c r="I204" s="82"/>
      <c r="J204" s="82"/>
      <c r="K204" s="82"/>
      <c r="L204" s="82"/>
      <c r="M204" s="82"/>
      <c r="N204" s="85"/>
      <c r="O204" s="85"/>
      <c r="P204" s="82"/>
      <c r="Q204" s="88"/>
      <c r="R204" s="82"/>
      <c r="S204" s="82"/>
      <c r="T204" s="82"/>
      <c r="U204" s="82">
        <v>55000</v>
      </c>
      <c r="V204" s="82"/>
      <c r="W204" s="82"/>
      <c r="X204" s="82"/>
      <c r="Y204" s="82"/>
      <c r="Z204" s="82"/>
      <c r="AA204" s="82">
        <v>1016324.71</v>
      </c>
      <c r="AB204" s="84">
        <v>2020</v>
      </c>
      <c r="AC204" s="84">
        <v>2022</v>
      </c>
    </row>
    <row r="205" spans="1:29" ht="75" customHeight="1" x14ac:dyDescent="1">
      <c r="A205" s="84">
        <v>37</v>
      </c>
      <c r="B205" s="84" t="s">
        <v>195</v>
      </c>
      <c r="C205" s="84"/>
      <c r="D205" s="82">
        <f t="shared" si="8"/>
        <v>1016324.71</v>
      </c>
      <c r="E205" s="82"/>
      <c r="F205" s="82"/>
      <c r="G205" s="82">
        <v>961324.71</v>
      </c>
      <c r="H205" s="82"/>
      <c r="I205" s="82"/>
      <c r="J205" s="82"/>
      <c r="K205" s="82"/>
      <c r="L205" s="82"/>
      <c r="M205" s="82"/>
      <c r="N205" s="85"/>
      <c r="O205" s="85"/>
      <c r="P205" s="82"/>
      <c r="Q205" s="88"/>
      <c r="R205" s="82"/>
      <c r="S205" s="82"/>
      <c r="T205" s="82"/>
      <c r="U205" s="82">
        <v>55000</v>
      </c>
      <c r="V205" s="82"/>
      <c r="W205" s="82"/>
      <c r="X205" s="82"/>
      <c r="Y205" s="82"/>
      <c r="Z205" s="82"/>
      <c r="AA205" s="82">
        <v>1016324.71</v>
      </c>
      <c r="AB205" s="84">
        <v>2020</v>
      </c>
      <c r="AC205" s="84">
        <v>2022</v>
      </c>
    </row>
    <row r="206" spans="1:29" ht="75" customHeight="1" x14ac:dyDescent="1">
      <c r="A206" s="84">
        <v>38</v>
      </c>
      <c r="B206" s="84" t="s">
        <v>197</v>
      </c>
      <c r="C206" s="84"/>
      <c r="D206" s="82">
        <f t="shared" si="8"/>
        <v>12452527.300000001</v>
      </c>
      <c r="E206" s="82"/>
      <c r="F206" s="82"/>
      <c r="G206" s="82"/>
      <c r="H206" s="82"/>
      <c r="I206" s="82"/>
      <c r="J206" s="82"/>
      <c r="K206" s="82"/>
      <c r="L206" s="82"/>
      <c r="M206" s="82"/>
      <c r="N206" s="85"/>
      <c r="O206" s="85"/>
      <c r="P206" s="82"/>
      <c r="Q206" s="82">
        <v>12428527.300000001</v>
      </c>
      <c r="R206" s="82"/>
      <c r="S206" s="82"/>
      <c r="T206" s="82"/>
      <c r="U206" s="82">
        <v>24000</v>
      </c>
      <c r="V206" s="82"/>
      <c r="W206" s="82"/>
      <c r="X206" s="82"/>
      <c r="Y206" s="82"/>
      <c r="Z206" s="82"/>
      <c r="AA206" s="82">
        <v>12452527.300000001</v>
      </c>
      <c r="AB206" s="84">
        <v>2021</v>
      </c>
      <c r="AC206" s="84">
        <v>2022</v>
      </c>
    </row>
    <row r="207" spans="1:29" ht="75" customHeight="1" x14ac:dyDescent="1">
      <c r="A207" s="84">
        <v>39</v>
      </c>
      <c r="B207" s="84" t="s">
        <v>198</v>
      </c>
      <c r="C207" s="84"/>
      <c r="D207" s="82">
        <f t="shared" si="8"/>
        <v>1016324.71</v>
      </c>
      <c r="E207" s="82"/>
      <c r="F207" s="82"/>
      <c r="G207" s="82">
        <v>961324.71</v>
      </c>
      <c r="H207" s="82"/>
      <c r="I207" s="82"/>
      <c r="J207" s="82"/>
      <c r="K207" s="82"/>
      <c r="L207" s="82"/>
      <c r="M207" s="82"/>
      <c r="N207" s="85"/>
      <c r="O207" s="85"/>
      <c r="P207" s="82"/>
      <c r="Q207" s="82"/>
      <c r="R207" s="82"/>
      <c r="S207" s="82"/>
      <c r="T207" s="82"/>
      <c r="U207" s="82">
        <v>55000</v>
      </c>
      <c r="V207" s="82"/>
      <c r="W207" s="82"/>
      <c r="X207" s="82"/>
      <c r="Y207" s="82"/>
      <c r="Z207" s="82"/>
      <c r="AA207" s="82">
        <v>1016324.71</v>
      </c>
      <c r="AB207" s="84">
        <v>2020</v>
      </c>
      <c r="AC207" s="84">
        <v>2022</v>
      </c>
    </row>
    <row r="208" spans="1:29" ht="75" customHeight="1" x14ac:dyDescent="1">
      <c r="A208" s="84">
        <v>40</v>
      </c>
      <c r="B208" s="84" t="s">
        <v>199</v>
      </c>
      <c r="C208" s="84"/>
      <c r="D208" s="82">
        <f t="shared" si="8"/>
        <v>1016324.71</v>
      </c>
      <c r="E208" s="82"/>
      <c r="F208" s="82"/>
      <c r="G208" s="82">
        <v>961324.71</v>
      </c>
      <c r="H208" s="82"/>
      <c r="I208" s="82"/>
      <c r="J208" s="82"/>
      <c r="K208" s="82"/>
      <c r="L208" s="82"/>
      <c r="M208" s="82"/>
      <c r="N208" s="85"/>
      <c r="O208" s="85"/>
      <c r="P208" s="82"/>
      <c r="Q208" s="82"/>
      <c r="R208" s="82"/>
      <c r="S208" s="82"/>
      <c r="T208" s="82"/>
      <c r="U208" s="82">
        <v>55000</v>
      </c>
      <c r="V208" s="82"/>
      <c r="W208" s="82"/>
      <c r="X208" s="82"/>
      <c r="Y208" s="82"/>
      <c r="Z208" s="82"/>
      <c r="AA208" s="82">
        <v>1016324.71</v>
      </c>
      <c r="AB208" s="84">
        <v>2020</v>
      </c>
      <c r="AC208" s="84">
        <v>2022</v>
      </c>
    </row>
    <row r="209" spans="1:29" ht="75" customHeight="1" x14ac:dyDescent="1">
      <c r="A209" s="84">
        <v>41</v>
      </c>
      <c r="B209" s="84" t="s">
        <v>200</v>
      </c>
      <c r="C209" s="84"/>
      <c r="D209" s="82">
        <f t="shared" si="8"/>
        <v>49615290.649999999</v>
      </c>
      <c r="E209" s="82"/>
      <c r="F209" s="82"/>
      <c r="G209" s="82"/>
      <c r="H209" s="82"/>
      <c r="I209" s="82"/>
      <c r="J209" s="82"/>
      <c r="K209" s="82"/>
      <c r="L209" s="82"/>
      <c r="M209" s="82"/>
      <c r="N209" s="85"/>
      <c r="O209" s="85"/>
      <c r="P209" s="82"/>
      <c r="Q209" s="82">
        <v>25488224.370000001</v>
      </c>
      <c r="R209" s="82"/>
      <c r="S209" s="82">
        <v>22714078.620000001</v>
      </c>
      <c r="T209" s="82"/>
      <c r="U209" s="82">
        <v>1412987.66</v>
      </c>
      <c r="V209" s="82"/>
      <c r="W209" s="82"/>
      <c r="X209" s="82"/>
      <c r="Y209" s="82">
        <v>49615290.649999999</v>
      </c>
      <c r="Z209" s="82"/>
      <c r="AA209" s="82"/>
      <c r="AB209" s="84">
        <v>2021</v>
      </c>
      <c r="AC209" s="84">
        <v>2022</v>
      </c>
    </row>
    <row r="210" spans="1:29" ht="75" customHeight="1" x14ac:dyDescent="1">
      <c r="A210" s="84">
        <v>42</v>
      </c>
      <c r="B210" s="84" t="s">
        <v>201</v>
      </c>
      <c r="C210" s="84"/>
      <c r="D210" s="82">
        <f t="shared" si="8"/>
        <v>49606389.399999999</v>
      </c>
      <c r="E210" s="82"/>
      <c r="F210" s="82"/>
      <c r="G210" s="82"/>
      <c r="H210" s="82"/>
      <c r="I210" s="82"/>
      <c r="J210" s="82"/>
      <c r="K210" s="82"/>
      <c r="L210" s="82"/>
      <c r="M210" s="82"/>
      <c r="N210" s="85"/>
      <c r="O210" s="85"/>
      <c r="P210" s="82"/>
      <c r="Q210" s="82">
        <v>25354399.16</v>
      </c>
      <c r="R210" s="82"/>
      <c r="S210" s="82">
        <v>22594818.989999998</v>
      </c>
      <c r="T210" s="82"/>
      <c r="U210" s="82">
        <v>1657171.25</v>
      </c>
      <c r="V210" s="82"/>
      <c r="W210" s="82"/>
      <c r="X210" s="82"/>
      <c r="Y210" s="82">
        <v>49606389.399999999</v>
      </c>
      <c r="Z210" s="82"/>
      <c r="AA210" s="82"/>
      <c r="AB210" s="84">
        <v>2021</v>
      </c>
      <c r="AC210" s="84">
        <v>2022</v>
      </c>
    </row>
    <row r="211" spans="1:29" ht="75" customHeight="1" x14ac:dyDescent="1">
      <c r="A211" s="84">
        <v>43</v>
      </c>
      <c r="B211" s="84" t="s">
        <v>202</v>
      </c>
      <c r="C211" s="84"/>
      <c r="D211" s="82">
        <f t="shared" si="8"/>
        <v>16194049.620000001</v>
      </c>
      <c r="E211" s="82"/>
      <c r="F211" s="82"/>
      <c r="G211" s="82"/>
      <c r="H211" s="82"/>
      <c r="I211" s="82"/>
      <c r="J211" s="82"/>
      <c r="K211" s="82"/>
      <c r="L211" s="82"/>
      <c r="M211" s="82"/>
      <c r="N211" s="85"/>
      <c r="O211" s="85"/>
      <c r="P211" s="82"/>
      <c r="Q211" s="82">
        <v>8550335.3000000007</v>
      </c>
      <c r="R211" s="82"/>
      <c r="S211" s="82">
        <v>7619714.3200000003</v>
      </c>
      <c r="T211" s="82"/>
      <c r="U211" s="82">
        <v>24000</v>
      </c>
      <c r="V211" s="82"/>
      <c r="W211" s="82"/>
      <c r="X211" s="82"/>
      <c r="Y211" s="82"/>
      <c r="Z211" s="82"/>
      <c r="AA211" s="82">
        <v>16194049.620000001</v>
      </c>
      <c r="AB211" s="84">
        <v>2021</v>
      </c>
      <c r="AC211" s="84">
        <v>2022</v>
      </c>
    </row>
    <row r="212" spans="1:29" ht="75" customHeight="1" x14ac:dyDescent="1">
      <c r="A212" s="84">
        <v>44</v>
      </c>
      <c r="B212" s="84" t="s">
        <v>203</v>
      </c>
      <c r="C212" s="84"/>
      <c r="D212" s="82">
        <f t="shared" si="8"/>
        <v>15443630.559999999</v>
      </c>
      <c r="E212" s="82"/>
      <c r="F212" s="82"/>
      <c r="G212" s="82"/>
      <c r="H212" s="82"/>
      <c r="I212" s="82"/>
      <c r="J212" s="82"/>
      <c r="K212" s="82"/>
      <c r="L212" s="82"/>
      <c r="M212" s="82"/>
      <c r="N212" s="85"/>
      <c r="O212" s="85"/>
      <c r="P212" s="82"/>
      <c r="Q212" s="82">
        <v>9384919.0299999993</v>
      </c>
      <c r="R212" s="82"/>
      <c r="S212" s="82">
        <v>6034711.5300000003</v>
      </c>
      <c r="T212" s="82"/>
      <c r="U212" s="82">
        <v>24000</v>
      </c>
      <c r="V212" s="82"/>
      <c r="W212" s="82"/>
      <c r="X212" s="82"/>
      <c r="Y212" s="82"/>
      <c r="Z212" s="82"/>
      <c r="AA212" s="82">
        <v>15443630.559999999</v>
      </c>
      <c r="AB212" s="84">
        <v>2021</v>
      </c>
      <c r="AC212" s="84">
        <v>2022</v>
      </c>
    </row>
    <row r="213" spans="1:29" ht="75" customHeight="1" x14ac:dyDescent="1">
      <c r="A213" s="84">
        <v>45</v>
      </c>
      <c r="B213" s="84" t="s">
        <v>204</v>
      </c>
      <c r="C213" s="84"/>
      <c r="D213" s="82">
        <f t="shared" si="8"/>
        <v>33560749.789999999</v>
      </c>
      <c r="E213" s="82"/>
      <c r="F213" s="82"/>
      <c r="G213" s="82"/>
      <c r="H213" s="82"/>
      <c r="I213" s="82"/>
      <c r="J213" s="82"/>
      <c r="K213" s="82"/>
      <c r="L213" s="82"/>
      <c r="M213" s="82"/>
      <c r="N213" s="85"/>
      <c r="O213" s="85"/>
      <c r="P213" s="82"/>
      <c r="Q213" s="82">
        <v>20411622.710000001</v>
      </c>
      <c r="R213" s="82"/>
      <c r="S213" s="82">
        <v>13125127.08</v>
      </c>
      <c r="T213" s="82"/>
      <c r="U213" s="82">
        <v>24000</v>
      </c>
      <c r="V213" s="82"/>
      <c r="W213" s="82"/>
      <c r="X213" s="82"/>
      <c r="Y213" s="82"/>
      <c r="Z213" s="82"/>
      <c r="AA213" s="82">
        <v>33560749.789999999</v>
      </c>
      <c r="AB213" s="84">
        <v>2021</v>
      </c>
      <c r="AC213" s="84">
        <v>2022</v>
      </c>
    </row>
    <row r="214" spans="1:29" ht="75" customHeight="1" x14ac:dyDescent="0.35">
      <c r="A214" s="84">
        <v>46</v>
      </c>
      <c r="B214" s="84" t="s">
        <v>112</v>
      </c>
      <c r="C214" s="84"/>
      <c r="D214" s="82">
        <f t="shared" si="8"/>
        <v>6617022.3499999996</v>
      </c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>
        <v>6025741.75</v>
      </c>
      <c r="T214" s="82"/>
      <c r="U214" s="82">
        <v>591280.6</v>
      </c>
      <c r="V214" s="82"/>
      <c r="W214" s="82"/>
      <c r="X214" s="82"/>
      <c r="Y214" s="82">
        <v>6617022.3499999996</v>
      </c>
      <c r="Z214" s="82"/>
      <c r="AA214" s="82"/>
      <c r="AB214" s="84">
        <v>2021</v>
      </c>
      <c r="AC214" s="84">
        <v>2022</v>
      </c>
    </row>
    <row r="215" spans="1:29" ht="75" customHeight="1" x14ac:dyDescent="0.35">
      <c r="A215" s="84">
        <v>47</v>
      </c>
      <c r="B215" s="84" t="s">
        <v>205</v>
      </c>
      <c r="C215" s="84"/>
      <c r="D215" s="82">
        <f t="shared" si="8"/>
        <v>530577.52</v>
      </c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 t="s">
        <v>123</v>
      </c>
      <c r="R215" s="82"/>
      <c r="S215" s="82" t="s">
        <v>123</v>
      </c>
      <c r="T215" s="82"/>
      <c r="U215" s="82">
        <v>530577.52</v>
      </c>
      <c r="V215" s="82"/>
      <c r="W215" s="82"/>
      <c r="X215" s="82"/>
      <c r="Y215" s="82">
        <v>530577.52</v>
      </c>
      <c r="Z215" s="82"/>
      <c r="AA215" s="82"/>
      <c r="AB215" s="84">
        <v>2020</v>
      </c>
      <c r="AC215" s="84">
        <v>2022</v>
      </c>
    </row>
    <row r="216" spans="1:29" ht="75" customHeight="1" x14ac:dyDescent="0.35">
      <c r="A216" s="84">
        <v>48</v>
      </c>
      <c r="B216" s="84" t="s">
        <v>207</v>
      </c>
      <c r="C216" s="84"/>
      <c r="D216" s="82">
        <f t="shared" si="8"/>
        <v>919846.07</v>
      </c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 t="s">
        <v>123</v>
      </c>
      <c r="R216" s="82"/>
      <c r="S216" s="82" t="s">
        <v>123</v>
      </c>
      <c r="T216" s="82"/>
      <c r="U216" s="82">
        <v>919846.07</v>
      </c>
      <c r="V216" s="82"/>
      <c r="W216" s="82"/>
      <c r="X216" s="82"/>
      <c r="Y216" s="82">
        <v>919846.07</v>
      </c>
      <c r="Z216" s="82"/>
      <c r="AA216" s="82"/>
      <c r="AB216" s="84">
        <v>2020</v>
      </c>
      <c r="AC216" s="84">
        <v>2022</v>
      </c>
    </row>
    <row r="217" spans="1:29" ht="75" customHeight="1" x14ac:dyDescent="0.35">
      <c r="A217" s="84">
        <v>49</v>
      </c>
      <c r="B217" s="84" t="s">
        <v>115</v>
      </c>
      <c r="C217" s="84"/>
      <c r="D217" s="82">
        <f t="shared" si="8"/>
        <v>321142.90999999997</v>
      </c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 t="s">
        <v>123</v>
      </c>
      <c r="R217" s="82"/>
      <c r="S217" s="82"/>
      <c r="T217" s="82"/>
      <c r="U217" s="82">
        <v>321142.90999999997</v>
      </c>
      <c r="V217" s="82"/>
      <c r="W217" s="82"/>
      <c r="X217" s="82"/>
      <c r="Y217" s="82">
        <v>321142.90999999997</v>
      </c>
      <c r="Z217" s="82"/>
      <c r="AA217" s="82"/>
      <c r="AB217" s="84">
        <v>2020</v>
      </c>
      <c r="AC217" s="84">
        <v>2021</v>
      </c>
    </row>
    <row r="218" spans="1:29" ht="138.75" customHeight="1" x14ac:dyDescent="0.35">
      <c r="A218" s="84">
        <v>50</v>
      </c>
      <c r="B218" s="84" t="s">
        <v>208</v>
      </c>
      <c r="C218" s="84"/>
      <c r="D218" s="82">
        <f t="shared" si="8"/>
        <v>787017.14</v>
      </c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>
        <v>787017.14</v>
      </c>
      <c r="V218" s="82"/>
      <c r="W218" s="82"/>
      <c r="X218" s="82"/>
      <c r="Y218" s="82">
        <f>U218</f>
        <v>787017.14</v>
      </c>
      <c r="Z218" s="82"/>
      <c r="AA218" s="82"/>
      <c r="AB218" s="84" t="s">
        <v>522</v>
      </c>
      <c r="AC218" s="84" t="s">
        <v>523</v>
      </c>
    </row>
    <row r="219" spans="1:29" ht="75" customHeight="1" x14ac:dyDescent="0.35">
      <c r="A219" s="84">
        <v>51</v>
      </c>
      <c r="B219" s="84" t="s">
        <v>209</v>
      </c>
      <c r="C219" s="84"/>
      <c r="D219" s="82">
        <f t="shared" si="8"/>
        <v>2855540.15</v>
      </c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>
        <v>2784151.65</v>
      </c>
      <c r="Q219" s="82"/>
      <c r="R219" s="82"/>
      <c r="S219" s="82"/>
      <c r="T219" s="82"/>
      <c r="U219" s="82">
        <v>71388.5</v>
      </c>
      <c r="V219" s="82"/>
      <c r="W219" s="82"/>
      <c r="X219" s="82"/>
      <c r="Y219" s="82"/>
      <c r="Z219" s="82"/>
      <c r="AA219" s="82">
        <v>2855540.15</v>
      </c>
      <c r="AB219" s="84">
        <v>2020</v>
      </c>
      <c r="AC219" s="84">
        <v>2022</v>
      </c>
    </row>
    <row r="220" spans="1:29" ht="138.75" customHeight="1" x14ac:dyDescent="0.35">
      <c r="A220" s="84">
        <v>52</v>
      </c>
      <c r="B220" s="84" t="s">
        <v>210</v>
      </c>
      <c r="C220" s="84"/>
      <c r="D220" s="82">
        <f t="shared" si="8"/>
        <v>1247869.6200000001</v>
      </c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>
        <v>1247869.6200000001</v>
      </c>
      <c r="V220" s="82"/>
      <c r="W220" s="82"/>
      <c r="X220" s="82"/>
      <c r="Y220" s="82">
        <f>U220</f>
        <v>1247869.6200000001</v>
      </c>
      <c r="Z220" s="82"/>
      <c r="AA220" s="82"/>
      <c r="AB220" s="84" t="s">
        <v>522</v>
      </c>
      <c r="AC220" s="84" t="s">
        <v>523</v>
      </c>
    </row>
    <row r="221" spans="1:29" ht="75" customHeight="1" x14ac:dyDescent="0.35">
      <c r="A221" s="84">
        <v>53</v>
      </c>
      <c r="B221" s="84" t="s">
        <v>211</v>
      </c>
      <c r="C221" s="84"/>
      <c r="D221" s="82">
        <f t="shared" si="8"/>
        <v>35941627.789999999</v>
      </c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>
        <v>34527066.640000001</v>
      </c>
      <c r="T221" s="82"/>
      <c r="U221" s="82">
        <v>1414561.15</v>
      </c>
      <c r="V221" s="82"/>
      <c r="W221" s="82"/>
      <c r="X221" s="82"/>
      <c r="Y221" s="82">
        <v>35374496.899999999</v>
      </c>
      <c r="Z221" s="82"/>
      <c r="AA221" s="82">
        <v>567130.89</v>
      </c>
      <c r="AB221" s="84">
        <v>2020</v>
      </c>
      <c r="AC221" s="84">
        <v>2021</v>
      </c>
    </row>
    <row r="222" spans="1:29" ht="126.75" customHeight="1" x14ac:dyDescent="0.35">
      <c r="A222" s="84">
        <v>54</v>
      </c>
      <c r="B222" s="84" t="s">
        <v>212</v>
      </c>
      <c r="C222" s="84"/>
      <c r="D222" s="82">
        <f t="shared" si="8"/>
        <v>1893652.16</v>
      </c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>
        <v>1893652.16</v>
      </c>
      <c r="V222" s="82"/>
      <c r="W222" s="82"/>
      <c r="X222" s="82"/>
      <c r="Y222" s="82">
        <f>U222</f>
        <v>1893652.16</v>
      </c>
      <c r="Z222" s="82"/>
      <c r="AA222" s="82"/>
      <c r="AB222" s="84" t="s">
        <v>520</v>
      </c>
      <c r="AC222" s="84" t="s">
        <v>521</v>
      </c>
    </row>
    <row r="223" spans="1:29" ht="75" customHeight="1" x14ac:dyDescent="0.95">
      <c r="A223" s="84">
        <v>55</v>
      </c>
      <c r="B223" s="84" t="s">
        <v>121</v>
      </c>
      <c r="C223" s="84"/>
      <c r="D223" s="82">
        <f t="shared" si="8"/>
        <v>922274.99</v>
      </c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7" t="s">
        <v>123</v>
      </c>
      <c r="R223" s="89"/>
      <c r="S223" s="90"/>
      <c r="T223" s="89"/>
      <c r="U223" s="87">
        <v>922274.99</v>
      </c>
      <c r="V223" s="87"/>
      <c r="W223" s="87"/>
      <c r="X223" s="87"/>
      <c r="Y223" s="87">
        <v>922274.99</v>
      </c>
      <c r="Z223" s="87"/>
      <c r="AA223" s="87"/>
      <c r="AB223" s="91">
        <v>2020</v>
      </c>
      <c r="AC223" s="91">
        <v>2021</v>
      </c>
    </row>
    <row r="224" spans="1:29" ht="75" customHeight="1" x14ac:dyDescent="1">
      <c r="A224" s="84">
        <v>56</v>
      </c>
      <c r="B224" s="84" t="s">
        <v>213</v>
      </c>
      <c r="C224" s="84"/>
      <c r="D224" s="82">
        <f t="shared" si="8"/>
        <v>14669305.550000001</v>
      </c>
      <c r="E224" s="82">
        <v>1312617.6399999999</v>
      </c>
      <c r="F224" s="82"/>
      <c r="G224" s="82">
        <v>1215410.51</v>
      </c>
      <c r="H224" s="82">
        <v>1234323.03</v>
      </c>
      <c r="I224" s="82">
        <v>1323373.7</v>
      </c>
      <c r="J224" s="82">
        <v>7934456.6100000003</v>
      </c>
      <c r="K224" s="82"/>
      <c r="L224" s="82"/>
      <c r="M224" s="82">
        <v>1225217.1599999999</v>
      </c>
      <c r="N224" s="85"/>
      <c r="O224" s="85"/>
      <c r="P224" s="82"/>
      <c r="Q224" s="82"/>
      <c r="R224" s="82"/>
      <c r="S224" s="82"/>
      <c r="T224" s="82"/>
      <c r="U224" s="82">
        <v>423906.9</v>
      </c>
      <c r="V224" s="82"/>
      <c r="W224" s="82"/>
      <c r="X224" s="82"/>
      <c r="Y224" s="82"/>
      <c r="Z224" s="82"/>
      <c r="AA224" s="82">
        <v>14669305.549999999</v>
      </c>
      <c r="AB224" s="84">
        <v>2020</v>
      </c>
      <c r="AC224" s="84">
        <v>2022</v>
      </c>
    </row>
    <row r="225" spans="1:29" ht="75" customHeight="1" x14ac:dyDescent="1">
      <c r="A225" s="84">
        <v>57</v>
      </c>
      <c r="B225" s="84" t="s">
        <v>214</v>
      </c>
      <c r="C225" s="84"/>
      <c r="D225" s="82">
        <f t="shared" si="8"/>
        <v>16949229.036874998</v>
      </c>
      <c r="E225" s="82">
        <v>686202.39</v>
      </c>
      <c r="F225" s="82"/>
      <c r="G225" s="82"/>
      <c r="H225" s="82">
        <v>693763.78</v>
      </c>
      <c r="I225" s="82">
        <v>1250247.54</v>
      </c>
      <c r="J225" s="82">
        <v>5651153.7800000003</v>
      </c>
      <c r="K225" s="82"/>
      <c r="L225" s="82"/>
      <c r="M225" s="82">
        <v>716878.38687499997</v>
      </c>
      <c r="N225" s="85"/>
      <c r="O225" s="85"/>
      <c r="P225" s="82"/>
      <c r="Q225" s="82">
        <v>7428185.6399999997</v>
      </c>
      <c r="R225" s="82"/>
      <c r="S225" s="82"/>
      <c r="T225" s="82"/>
      <c r="U225" s="82">
        <v>522797.52</v>
      </c>
      <c r="V225" s="82"/>
      <c r="W225" s="82"/>
      <c r="X225" s="82"/>
      <c r="Y225" s="82"/>
      <c r="Z225" s="82"/>
      <c r="AA225" s="82">
        <f>D225</f>
        <v>16949229.036874998</v>
      </c>
      <c r="AB225" s="84">
        <v>2020</v>
      </c>
      <c r="AC225" s="84">
        <v>2022</v>
      </c>
    </row>
    <row r="226" spans="1:29" ht="75" customHeight="1" x14ac:dyDescent="0.35">
      <c r="A226" s="84">
        <v>58</v>
      </c>
      <c r="B226" s="84" t="s">
        <v>215</v>
      </c>
      <c r="C226" s="84"/>
      <c r="D226" s="82">
        <f t="shared" si="8"/>
        <v>3037801.66</v>
      </c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>
        <v>2961856.62</v>
      </c>
      <c r="Q226" s="82"/>
      <c r="R226" s="82"/>
      <c r="S226" s="82"/>
      <c r="T226" s="82"/>
      <c r="U226" s="82">
        <v>75945.039999999994</v>
      </c>
      <c r="V226" s="82"/>
      <c r="W226" s="82"/>
      <c r="X226" s="82"/>
      <c r="Y226" s="82"/>
      <c r="Z226" s="82"/>
      <c r="AA226" s="82">
        <v>3037801.66</v>
      </c>
      <c r="AB226" s="84">
        <v>2020</v>
      </c>
      <c r="AC226" s="84">
        <v>2022</v>
      </c>
    </row>
    <row r="227" spans="1:29" ht="126.75" customHeight="1" x14ac:dyDescent="0.35">
      <c r="A227" s="84">
        <v>59</v>
      </c>
      <c r="B227" s="84" t="s">
        <v>216</v>
      </c>
      <c r="C227" s="84"/>
      <c r="D227" s="82">
        <f t="shared" si="8"/>
        <v>1095955.1000000001</v>
      </c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>
        <v>1095955.1000000001</v>
      </c>
      <c r="V227" s="82"/>
      <c r="W227" s="82"/>
      <c r="X227" s="82"/>
      <c r="Y227" s="82"/>
      <c r="Z227" s="82"/>
      <c r="AA227" s="82">
        <v>1095955.1000000001</v>
      </c>
      <c r="AB227" s="84" t="s">
        <v>515</v>
      </c>
      <c r="AC227" s="84" t="s">
        <v>517</v>
      </c>
    </row>
    <row r="228" spans="1:29" ht="75" customHeight="1" x14ac:dyDescent="1">
      <c r="A228" s="84">
        <v>60</v>
      </c>
      <c r="B228" s="84" t="s">
        <v>217</v>
      </c>
      <c r="C228" s="84"/>
      <c r="D228" s="82">
        <f t="shared" si="8"/>
        <v>1016324.71</v>
      </c>
      <c r="E228" s="82"/>
      <c r="F228" s="82"/>
      <c r="G228" s="82">
        <v>961324.71</v>
      </c>
      <c r="H228" s="82"/>
      <c r="I228" s="82"/>
      <c r="J228" s="82"/>
      <c r="K228" s="82"/>
      <c r="L228" s="82"/>
      <c r="M228" s="82"/>
      <c r="N228" s="85"/>
      <c r="O228" s="85"/>
      <c r="P228" s="82"/>
      <c r="Q228" s="82"/>
      <c r="R228" s="82"/>
      <c r="S228" s="82"/>
      <c r="T228" s="82"/>
      <c r="U228" s="82">
        <v>55000</v>
      </c>
      <c r="V228" s="82"/>
      <c r="W228" s="82"/>
      <c r="X228" s="82"/>
      <c r="Y228" s="82"/>
      <c r="Z228" s="82"/>
      <c r="AA228" s="82">
        <v>1016324.71</v>
      </c>
      <c r="AB228" s="84">
        <v>2020</v>
      </c>
      <c r="AC228" s="84">
        <v>2022</v>
      </c>
    </row>
    <row r="229" spans="1:29" ht="75" customHeight="1" x14ac:dyDescent="1">
      <c r="A229" s="84">
        <v>61</v>
      </c>
      <c r="B229" s="84" t="s">
        <v>220</v>
      </c>
      <c r="C229" s="84"/>
      <c r="D229" s="82">
        <f t="shared" si="8"/>
        <v>3719324.0700000003</v>
      </c>
      <c r="E229" s="82"/>
      <c r="F229" s="82"/>
      <c r="G229" s="82"/>
      <c r="H229" s="82"/>
      <c r="I229" s="82"/>
      <c r="J229" s="82"/>
      <c r="K229" s="82"/>
      <c r="L229" s="82"/>
      <c r="M229" s="82"/>
      <c r="N229" s="85"/>
      <c r="O229" s="85"/>
      <c r="P229" s="82"/>
      <c r="Q229" s="82">
        <v>3244797.95</v>
      </c>
      <c r="R229" s="82"/>
      <c r="S229" s="82"/>
      <c r="T229" s="82"/>
      <c r="U229" s="82">
        <v>474526.12</v>
      </c>
      <c r="V229" s="82"/>
      <c r="W229" s="82"/>
      <c r="X229" s="82"/>
      <c r="Y229" s="82"/>
      <c r="Z229" s="82"/>
      <c r="AA229" s="82">
        <v>3719324.07</v>
      </c>
      <c r="AB229" s="84">
        <v>2021</v>
      </c>
      <c r="AC229" s="84">
        <v>2022</v>
      </c>
    </row>
    <row r="230" spans="1:29" ht="75" customHeight="1" x14ac:dyDescent="1">
      <c r="A230" s="84">
        <v>62</v>
      </c>
      <c r="B230" s="84" t="s">
        <v>221</v>
      </c>
      <c r="C230" s="84"/>
      <c r="D230" s="82">
        <f t="shared" si="8"/>
        <v>1016324.71</v>
      </c>
      <c r="E230" s="82"/>
      <c r="F230" s="82"/>
      <c r="G230" s="82">
        <v>961324.71</v>
      </c>
      <c r="H230" s="82"/>
      <c r="I230" s="82"/>
      <c r="J230" s="82"/>
      <c r="K230" s="82"/>
      <c r="L230" s="82"/>
      <c r="M230" s="82"/>
      <c r="N230" s="85"/>
      <c r="O230" s="85"/>
      <c r="P230" s="82"/>
      <c r="Q230" s="82"/>
      <c r="R230" s="82"/>
      <c r="S230" s="82"/>
      <c r="T230" s="82"/>
      <c r="U230" s="82">
        <v>55000</v>
      </c>
      <c r="V230" s="82"/>
      <c r="W230" s="82"/>
      <c r="X230" s="82"/>
      <c r="Y230" s="82"/>
      <c r="Z230" s="82"/>
      <c r="AA230" s="82">
        <v>1016324.71</v>
      </c>
      <c r="AB230" s="84">
        <v>2020</v>
      </c>
      <c r="AC230" s="84">
        <v>2022</v>
      </c>
    </row>
    <row r="231" spans="1:29" ht="126.75" customHeight="1" x14ac:dyDescent="1">
      <c r="A231" s="84">
        <v>63</v>
      </c>
      <c r="B231" s="84" t="s">
        <v>133</v>
      </c>
      <c r="C231" s="84"/>
      <c r="D231" s="82">
        <f t="shared" si="8"/>
        <v>692441.57</v>
      </c>
      <c r="E231" s="82"/>
      <c r="F231" s="82"/>
      <c r="G231" s="82"/>
      <c r="H231" s="82"/>
      <c r="I231" s="82"/>
      <c r="J231" s="82"/>
      <c r="K231" s="82"/>
      <c r="L231" s="82"/>
      <c r="M231" s="82"/>
      <c r="N231" s="85"/>
      <c r="O231" s="85"/>
      <c r="P231" s="82"/>
      <c r="Q231" s="82"/>
      <c r="R231" s="82"/>
      <c r="S231" s="82"/>
      <c r="T231" s="82"/>
      <c r="U231" s="82">
        <v>692441.57</v>
      </c>
      <c r="V231" s="82"/>
      <c r="W231" s="82"/>
      <c r="X231" s="82"/>
      <c r="Y231" s="82"/>
      <c r="Z231" s="82"/>
      <c r="AA231" s="82">
        <v>692441.57</v>
      </c>
      <c r="AB231" s="84" t="s">
        <v>515</v>
      </c>
      <c r="AC231" s="84" t="s">
        <v>517</v>
      </c>
    </row>
    <row r="232" spans="1:29" ht="126.75" customHeight="1" x14ac:dyDescent="1">
      <c r="A232" s="84">
        <v>64</v>
      </c>
      <c r="B232" s="84" t="s">
        <v>222</v>
      </c>
      <c r="C232" s="84"/>
      <c r="D232" s="82">
        <f t="shared" ref="D232:D257" si="9">SUM(E232:W232)-(F232+K232+O232)</f>
        <v>977613.95</v>
      </c>
      <c r="E232" s="82"/>
      <c r="F232" s="82"/>
      <c r="G232" s="82"/>
      <c r="H232" s="82"/>
      <c r="I232" s="82"/>
      <c r="J232" s="82"/>
      <c r="K232" s="82"/>
      <c r="L232" s="82"/>
      <c r="M232" s="82"/>
      <c r="N232" s="85"/>
      <c r="O232" s="85"/>
      <c r="P232" s="82"/>
      <c r="Q232" s="82"/>
      <c r="R232" s="82"/>
      <c r="S232" s="82"/>
      <c r="T232" s="82"/>
      <c r="U232" s="82">
        <v>977613.95</v>
      </c>
      <c r="V232" s="82"/>
      <c r="W232" s="82"/>
      <c r="X232" s="82"/>
      <c r="Y232" s="82"/>
      <c r="Z232" s="82"/>
      <c r="AA232" s="82">
        <v>977613.95</v>
      </c>
      <c r="AB232" s="84" t="s">
        <v>518</v>
      </c>
      <c r="AC232" s="84" t="s">
        <v>519</v>
      </c>
    </row>
    <row r="233" spans="1:29" ht="126.75" customHeight="1" x14ac:dyDescent="1">
      <c r="A233" s="84">
        <v>65</v>
      </c>
      <c r="B233" s="84" t="s">
        <v>223</v>
      </c>
      <c r="C233" s="84"/>
      <c r="D233" s="82">
        <f t="shared" si="9"/>
        <v>721269.59</v>
      </c>
      <c r="E233" s="82"/>
      <c r="F233" s="82"/>
      <c r="G233" s="82"/>
      <c r="H233" s="82"/>
      <c r="I233" s="82"/>
      <c r="J233" s="82"/>
      <c r="K233" s="82"/>
      <c r="L233" s="82"/>
      <c r="M233" s="82"/>
      <c r="N233" s="85"/>
      <c r="O233" s="85"/>
      <c r="P233" s="82"/>
      <c r="Q233" s="82"/>
      <c r="R233" s="82"/>
      <c r="S233" s="82"/>
      <c r="T233" s="82"/>
      <c r="U233" s="82">
        <v>721269.59</v>
      </c>
      <c r="V233" s="82"/>
      <c r="W233" s="82"/>
      <c r="X233" s="82"/>
      <c r="Y233" s="82"/>
      <c r="Z233" s="82"/>
      <c r="AA233" s="82">
        <v>721269.59</v>
      </c>
      <c r="AB233" s="84" t="s">
        <v>515</v>
      </c>
      <c r="AC233" s="84" t="s">
        <v>517</v>
      </c>
    </row>
    <row r="234" spans="1:29" ht="75" customHeight="1" x14ac:dyDescent="1">
      <c r="A234" s="84">
        <v>66</v>
      </c>
      <c r="B234" s="84" t="s">
        <v>224</v>
      </c>
      <c r="C234" s="84"/>
      <c r="D234" s="82">
        <f t="shared" si="9"/>
        <v>23316459.640000001</v>
      </c>
      <c r="E234" s="82"/>
      <c r="F234" s="82"/>
      <c r="G234" s="82"/>
      <c r="H234" s="82"/>
      <c r="I234" s="82"/>
      <c r="J234" s="82"/>
      <c r="K234" s="82"/>
      <c r="L234" s="82"/>
      <c r="M234" s="82"/>
      <c r="N234" s="85"/>
      <c r="O234" s="85"/>
      <c r="P234" s="82"/>
      <c r="Q234" s="82">
        <v>11343923.25</v>
      </c>
      <c r="R234" s="82"/>
      <c r="S234" s="82">
        <v>10456140.859999999</v>
      </c>
      <c r="T234" s="82"/>
      <c r="U234" s="82">
        <v>1516395.53</v>
      </c>
      <c r="V234" s="82"/>
      <c r="W234" s="82"/>
      <c r="X234" s="82"/>
      <c r="Y234" s="82"/>
      <c r="Z234" s="82"/>
      <c r="AA234" s="82">
        <v>23316459.640000001</v>
      </c>
      <c r="AB234" s="84">
        <v>2021</v>
      </c>
      <c r="AC234" s="84">
        <v>2022</v>
      </c>
    </row>
    <row r="235" spans="1:29" ht="75" customHeight="1" x14ac:dyDescent="1">
      <c r="A235" s="84">
        <v>67</v>
      </c>
      <c r="B235" s="84" t="s">
        <v>225</v>
      </c>
      <c r="C235" s="84"/>
      <c r="D235" s="82">
        <f t="shared" si="9"/>
        <v>5325269.68</v>
      </c>
      <c r="E235" s="82"/>
      <c r="F235" s="82"/>
      <c r="G235" s="82"/>
      <c r="H235" s="82"/>
      <c r="I235" s="82"/>
      <c r="J235" s="82"/>
      <c r="K235" s="82"/>
      <c r="L235" s="82"/>
      <c r="M235" s="82"/>
      <c r="N235" s="85"/>
      <c r="O235" s="85"/>
      <c r="P235" s="82"/>
      <c r="Q235" s="82"/>
      <c r="R235" s="82"/>
      <c r="S235" s="82">
        <v>3585374.55</v>
      </c>
      <c r="T235" s="82">
        <v>1239565.7</v>
      </c>
      <c r="U235" s="82">
        <v>500329.43</v>
      </c>
      <c r="V235" s="82"/>
      <c r="W235" s="82"/>
      <c r="X235" s="82"/>
      <c r="Y235" s="82"/>
      <c r="Z235" s="82"/>
      <c r="AA235" s="82">
        <v>5325269.68</v>
      </c>
      <c r="AB235" s="84">
        <v>2021</v>
      </c>
      <c r="AC235" s="84">
        <v>2021</v>
      </c>
    </row>
    <row r="236" spans="1:29" ht="75" customHeight="1" x14ac:dyDescent="0.35">
      <c r="A236" s="84">
        <v>68</v>
      </c>
      <c r="B236" s="84" t="s">
        <v>227</v>
      </c>
      <c r="C236" s="84"/>
      <c r="D236" s="82">
        <f t="shared" si="9"/>
        <v>1016324.71</v>
      </c>
      <c r="E236" s="82"/>
      <c r="F236" s="82"/>
      <c r="G236" s="82">
        <v>961324.71</v>
      </c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>
        <v>55000</v>
      </c>
      <c r="V236" s="82"/>
      <c r="W236" s="82"/>
      <c r="X236" s="82"/>
      <c r="Y236" s="82"/>
      <c r="Z236" s="82"/>
      <c r="AA236" s="82">
        <v>1016324.71</v>
      </c>
      <c r="AB236" s="84">
        <v>2020</v>
      </c>
      <c r="AC236" s="84">
        <v>2022</v>
      </c>
    </row>
    <row r="237" spans="1:29" ht="75" customHeight="1" x14ac:dyDescent="0.35">
      <c r="A237" s="84">
        <v>69</v>
      </c>
      <c r="B237" s="84" t="s">
        <v>228</v>
      </c>
      <c r="C237" s="84"/>
      <c r="D237" s="82">
        <f t="shared" si="9"/>
        <v>1016324.71</v>
      </c>
      <c r="E237" s="82"/>
      <c r="F237" s="82"/>
      <c r="G237" s="82">
        <v>961324.71</v>
      </c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>
        <v>55000</v>
      </c>
      <c r="V237" s="82"/>
      <c r="W237" s="82"/>
      <c r="X237" s="82"/>
      <c r="Y237" s="82"/>
      <c r="Z237" s="82"/>
      <c r="AA237" s="82">
        <v>1016324.71</v>
      </c>
      <c r="AB237" s="84">
        <v>2020</v>
      </c>
      <c r="AC237" s="84">
        <v>2022</v>
      </c>
    </row>
    <row r="238" spans="1:29" ht="75" customHeight="1" x14ac:dyDescent="1">
      <c r="A238" s="84">
        <v>70</v>
      </c>
      <c r="B238" s="84" t="s">
        <v>231</v>
      </c>
      <c r="C238" s="84"/>
      <c r="D238" s="82">
        <f t="shared" si="9"/>
        <v>1016324.71</v>
      </c>
      <c r="E238" s="82"/>
      <c r="F238" s="82"/>
      <c r="G238" s="82">
        <v>961324.71</v>
      </c>
      <c r="H238" s="82"/>
      <c r="I238" s="82"/>
      <c r="J238" s="82"/>
      <c r="K238" s="82"/>
      <c r="L238" s="82"/>
      <c r="M238" s="82"/>
      <c r="N238" s="85"/>
      <c r="O238" s="85"/>
      <c r="P238" s="82"/>
      <c r="Q238" s="82"/>
      <c r="R238" s="82"/>
      <c r="S238" s="82"/>
      <c r="T238" s="82"/>
      <c r="U238" s="82">
        <v>55000</v>
      </c>
      <c r="V238" s="82"/>
      <c r="W238" s="82"/>
      <c r="X238" s="82"/>
      <c r="Y238" s="82"/>
      <c r="Z238" s="82"/>
      <c r="AA238" s="82">
        <v>1016324.71</v>
      </c>
      <c r="AB238" s="84">
        <v>2020</v>
      </c>
      <c r="AC238" s="84">
        <v>2022</v>
      </c>
    </row>
    <row r="239" spans="1:29" ht="75" customHeight="1" x14ac:dyDescent="1">
      <c r="A239" s="84">
        <v>71</v>
      </c>
      <c r="B239" s="84" t="s">
        <v>232</v>
      </c>
      <c r="C239" s="84"/>
      <c r="D239" s="82">
        <f t="shared" si="9"/>
        <v>24255086.349999998</v>
      </c>
      <c r="E239" s="82"/>
      <c r="F239" s="82"/>
      <c r="G239" s="82"/>
      <c r="H239" s="82"/>
      <c r="I239" s="82"/>
      <c r="J239" s="82"/>
      <c r="K239" s="82"/>
      <c r="L239" s="82"/>
      <c r="M239" s="82"/>
      <c r="N239" s="85"/>
      <c r="O239" s="85"/>
      <c r="P239" s="82"/>
      <c r="Q239" s="82">
        <v>23659671.129999999</v>
      </c>
      <c r="R239" s="82"/>
      <c r="S239" s="82"/>
      <c r="T239" s="82"/>
      <c r="U239" s="82">
        <v>595415.22</v>
      </c>
      <c r="V239" s="82"/>
      <c r="W239" s="82"/>
      <c r="X239" s="82"/>
      <c r="Y239" s="82">
        <v>24255086.349999998</v>
      </c>
      <c r="Z239" s="82"/>
      <c r="AA239" s="82"/>
      <c r="AB239" s="84">
        <v>2021</v>
      </c>
      <c r="AC239" s="84">
        <v>2022</v>
      </c>
    </row>
    <row r="240" spans="1:29" ht="75" customHeight="1" x14ac:dyDescent="0.35">
      <c r="A240" s="84">
        <v>72</v>
      </c>
      <c r="B240" s="84" t="s">
        <v>141</v>
      </c>
      <c r="C240" s="84"/>
      <c r="D240" s="82">
        <f t="shared" si="9"/>
        <v>16981778.16</v>
      </c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>
        <v>16002411.35</v>
      </c>
      <c r="T240" s="82"/>
      <c r="U240" s="82">
        <v>979366.81</v>
      </c>
      <c r="V240" s="82"/>
      <c r="W240" s="82"/>
      <c r="X240" s="82"/>
      <c r="Y240" s="82"/>
      <c r="Z240" s="82"/>
      <c r="AA240" s="82">
        <v>16981778.16</v>
      </c>
      <c r="AB240" s="84">
        <v>2021</v>
      </c>
      <c r="AC240" s="84">
        <v>2022</v>
      </c>
    </row>
    <row r="241" spans="1:29" ht="75" customHeight="1" x14ac:dyDescent="0.35">
      <c r="A241" s="84">
        <v>73</v>
      </c>
      <c r="B241" s="84" t="s">
        <v>233</v>
      </c>
      <c r="C241" s="84"/>
      <c r="D241" s="82">
        <f t="shared" si="9"/>
        <v>774242.95</v>
      </c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 t="s">
        <v>123</v>
      </c>
      <c r="R241" s="82"/>
      <c r="S241" s="82" t="s">
        <v>123</v>
      </c>
      <c r="T241" s="82"/>
      <c r="U241" s="82">
        <v>774242.95</v>
      </c>
      <c r="V241" s="82"/>
      <c r="W241" s="82"/>
      <c r="X241" s="82"/>
      <c r="Y241" s="82">
        <v>774242.95</v>
      </c>
      <c r="Z241" s="82"/>
      <c r="AA241" s="82"/>
      <c r="AB241" s="84">
        <v>2020</v>
      </c>
      <c r="AC241" s="84">
        <v>2021</v>
      </c>
    </row>
    <row r="242" spans="1:29" ht="75" customHeight="1" x14ac:dyDescent="0.35">
      <c r="A242" s="84">
        <v>74</v>
      </c>
      <c r="B242" s="84" t="s">
        <v>234</v>
      </c>
      <c r="C242" s="84"/>
      <c r="D242" s="82">
        <f t="shared" si="9"/>
        <v>6075603.3200000003</v>
      </c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>
        <v>5923713.2400000002</v>
      </c>
      <c r="Q242" s="82"/>
      <c r="R242" s="82"/>
      <c r="S242" s="82"/>
      <c r="T242" s="82"/>
      <c r="U242" s="82">
        <v>151890.07999999999</v>
      </c>
      <c r="V242" s="82"/>
      <c r="W242" s="82"/>
      <c r="X242" s="82"/>
      <c r="Y242" s="82"/>
      <c r="Z242" s="82"/>
      <c r="AA242" s="82">
        <v>6075603.3200000003</v>
      </c>
      <c r="AB242" s="84">
        <v>2020</v>
      </c>
      <c r="AC242" s="84">
        <v>2022</v>
      </c>
    </row>
    <row r="243" spans="1:29" ht="75" customHeight="1" x14ac:dyDescent="0.35">
      <c r="A243" s="84">
        <v>75</v>
      </c>
      <c r="B243" s="84" t="s">
        <v>235</v>
      </c>
      <c r="C243" s="84"/>
      <c r="D243" s="82">
        <f t="shared" si="9"/>
        <v>42470316.649999999</v>
      </c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>
        <v>21759449.379999999</v>
      </c>
      <c r="R243" s="82"/>
      <c r="S243" s="82">
        <v>20056541.539999999</v>
      </c>
      <c r="T243" s="82"/>
      <c r="U243" s="82">
        <v>654325.73</v>
      </c>
      <c r="V243" s="82"/>
      <c r="W243" s="82"/>
      <c r="X243" s="82"/>
      <c r="Y243" s="82">
        <v>42470316.649999999</v>
      </c>
      <c r="Z243" s="82"/>
      <c r="AA243" s="82"/>
      <c r="AB243" s="84">
        <v>2021</v>
      </c>
      <c r="AC243" s="84">
        <v>2022</v>
      </c>
    </row>
    <row r="244" spans="1:29" ht="75" customHeight="1" x14ac:dyDescent="0.35">
      <c r="A244" s="84">
        <v>76</v>
      </c>
      <c r="B244" s="84" t="s">
        <v>236</v>
      </c>
      <c r="C244" s="84"/>
      <c r="D244" s="82">
        <f t="shared" si="9"/>
        <v>252739.42</v>
      </c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 t="s">
        <v>123</v>
      </c>
      <c r="R244" s="82"/>
      <c r="S244" s="82" t="s">
        <v>123</v>
      </c>
      <c r="T244" s="82"/>
      <c r="U244" s="82">
        <v>252739.42</v>
      </c>
      <c r="V244" s="82"/>
      <c r="W244" s="82"/>
      <c r="X244" s="82"/>
      <c r="Y244" s="82">
        <v>252739.42</v>
      </c>
      <c r="Z244" s="82"/>
      <c r="AA244" s="82"/>
      <c r="AB244" s="84">
        <v>2020</v>
      </c>
      <c r="AC244" s="84">
        <v>2021</v>
      </c>
    </row>
    <row r="245" spans="1:29" ht="75" customHeight="1" x14ac:dyDescent="0.35">
      <c r="A245" s="84">
        <v>77</v>
      </c>
      <c r="B245" s="84" t="s">
        <v>237</v>
      </c>
      <c r="C245" s="84"/>
      <c r="D245" s="82">
        <f t="shared" si="9"/>
        <v>528328.23</v>
      </c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 t="s">
        <v>123</v>
      </c>
      <c r="R245" s="82"/>
      <c r="S245" s="82" t="s">
        <v>123</v>
      </c>
      <c r="T245" s="82"/>
      <c r="U245" s="82">
        <v>528328.23</v>
      </c>
      <c r="V245" s="82"/>
      <c r="W245" s="82"/>
      <c r="X245" s="82"/>
      <c r="Y245" s="82">
        <v>528328.23</v>
      </c>
      <c r="Z245" s="82"/>
      <c r="AA245" s="82"/>
      <c r="AB245" s="84">
        <v>2020</v>
      </c>
      <c r="AC245" s="84">
        <v>2021</v>
      </c>
    </row>
    <row r="246" spans="1:29" ht="75" customHeight="1" x14ac:dyDescent="0.35">
      <c r="A246" s="84">
        <v>78</v>
      </c>
      <c r="B246" s="84" t="s">
        <v>238</v>
      </c>
      <c r="C246" s="84"/>
      <c r="D246" s="82">
        <f t="shared" si="9"/>
        <v>260488.85</v>
      </c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 t="s">
        <v>123</v>
      </c>
      <c r="R246" s="82"/>
      <c r="S246" s="82" t="s">
        <v>123</v>
      </c>
      <c r="T246" s="82"/>
      <c r="U246" s="82">
        <v>260488.85</v>
      </c>
      <c r="V246" s="82"/>
      <c r="W246" s="82"/>
      <c r="X246" s="82"/>
      <c r="Y246" s="82">
        <v>260488.85</v>
      </c>
      <c r="Z246" s="82"/>
      <c r="AA246" s="82"/>
      <c r="AB246" s="84">
        <v>2020</v>
      </c>
      <c r="AC246" s="84">
        <v>2021</v>
      </c>
    </row>
    <row r="247" spans="1:29" ht="75" customHeight="1" x14ac:dyDescent="0.35">
      <c r="A247" s="84">
        <v>79</v>
      </c>
      <c r="B247" s="84" t="s">
        <v>240</v>
      </c>
      <c r="C247" s="84"/>
      <c r="D247" s="82">
        <f t="shared" si="9"/>
        <v>18926519.550000001</v>
      </c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>
        <v>18106937.93</v>
      </c>
      <c r="R247" s="82"/>
      <c r="S247" s="82"/>
      <c r="T247" s="82"/>
      <c r="U247" s="82">
        <v>819581.62</v>
      </c>
      <c r="V247" s="82"/>
      <c r="W247" s="82"/>
      <c r="X247" s="82"/>
      <c r="Y247" s="82"/>
      <c r="Z247" s="82"/>
      <c r="AA247" s="82">
        <v>18926519.550000001</v>
      </c>
      <c r="AB247" s="84">
        <v>2021</v>
      </c>
      <c r="AC247" s="84">
        <v>2022</v>
      </c>
    </row>
    <row r="248" spans="1:29" ht="75" customHeight="1" x14ac:dyDescent="1">
      <c r="A248" s="84">
        <v>80</v>
      </c>
      <c r="B248" s="84" t="s">
        <v>241</v>
      </c>
      <c r="C248" s="84"/>
      <c r="D248" s="82">
        <f t="shared" si="9"/>
        <v>2690988.6199999996</v>
      </c>
      <c r="E248" s="82"/>
      <c r="F248" s="82"/>
      <c r="G248" s="82"/>
      <c r="H248" s="82"/>
      <c r="I248" s="82"/>
      <c r="J248" s="82">
        <v>2538668.5099999998</v>
      </c>
      <c r="K248" s="82"/>
      <c r="L248" s="82"/>
      <c r="M248" s="82"/>
      <c r="N248" s="85"/>
      <c r="O248" s="85"/>
      <c r="P248" s="82"/>
      <c r="Q248" s="82"/>
      <c r="R248" s="82"/>
      <c r="S248" s="82"/>
      <c r="T248" s="82"/>
      <c r="U248" s="82">
        <v>152320.10999999999</v>
      </c>
      <c r="V248" s="82"/>
      <c r="W248" s="82"/>
      <c r="X248" s="82"/>
      <c r="Y248" s="87">
        <v>2690988.62</v>
      </c>
      <c r="Z248" s="85"/>
      <c r="AA248" s="82"/>
      <c r="AB248" s="84">
        <v>2021</v>
      </c>
      <c r="AC248" s="84">
        <v>2021</v>
      </c>
    </row>
    <row r="249" spans="1:29" ht="75" customHeight="1" x14ac:dyDescent="0.35">
      <c r="A249" s="84">
        <v>81</v>
      </c>
      <c r="B249" s="84" t="s">
        <v>242</v>
      </c>
      <c r="C249" s="84"/>
      <c r="D249" s="82">
        <f t="shared" si="9"/>
        <v>14199017.689999999</v>
      </c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>
        <v>7102278.4199999999</v>
      </c>
      <c r="R249" s="82"/>
      <c r="S249" s="82">
        <v>6448407.46</v>
      </c>
      <c r="T249" s="82"/>
      <c r="U249" s="82">
        <v>648331.81000000006</v>
      </c>
      <c r="V249" s="82"/>
      <c r="W249" s="82"/>
      <c r="X249" s="82"/>
      <c r="Y249" s="82">
        <v>14199017.689999999</v>
      </c>
      <c r="Z249" s="82"/>
      <c r="AA249" s="82"/>
      <c r="AB249" s="84">
        <v>2021</v>
      </c>
      <c r="AC249" s="84">
        <v>2022</v>
      </c>
    </row>
    <row r="250" spans="1:29" ht="126.75" customHeight="1" x14ac:dyDescent="0.35">
      <c r="A250" s="84">
        <v>82</v>
      </c>
      <c r="B250" s="84" t="s">
        <v>245</v>
      </c>
      <c r="C250" s="84"/>
      <c r="D250" s="82">
        <f t="shared" si="9"/>
        <v>551519.51</v>
      </c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>
        <v>551519.51</v>
      </c>
      <c r="V250" s="82"/>
      <c r="W250" s="82"/>
      <c r="X250" s="82"/>
      <c r="Y250" s="82"/>
      <c r="Z250" s="82"/>
      <c r="AA250" s="82">
        <v>551519.51</v>
      </c>
      <c r="AB250" s="84" t="s">
        <v>515</v>
      </c>
      <c r="AC250" s="84" t="s">
        <v>516</v>
      </c>
    </row>
    <row r="251" spans="1:29" ht="75" customHeight="1" x14ac:dyDescent="0.35">
      <c r="A251" s="84">
        <v>83</v>
      </c>
      <c r="B251" s="84" t="s">
        <v>246</v>
      </c>
      <c r="C251" s="84"/>
      <c r="D251" s="82">
        <f t="shared" si="9"/>
        <v>2501151.2399999998</v>
      </c>
      <c r="E251" s="82"/>
      <c r="F251" s="82"/>
      <c r="G251" s="82"/>
      <c r="H251" s="82"/>
      <c r="I251" s="82"/>
      <c r="J251" s="82">
        <v>2351082.17</v>
      </c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>
        <v>150069.07</v>
      </c>
      <c r="V251" s="82"/>
      <c r="W251" s="82"/>
      <c r="X251" s="82"/>
      <c r="Y251" s="82">
        <v>2501151.2400000002</v>
      </c>
      <c r="Z251" s="82"/>
      <c r="AA251" s="82"/>
      <c r="AB251" s="84">
        <v>2021</v>
      </c>
      <c r="AC251" s="84">
        <v>2021</v>
      </c>
    </row>
    <row r="252" spans="1:29" ht="75" customHeight="1" x14ac:dyDescent="0.35">
      <c r="A252" s="84">
        <v>84</v>
      </c>
      <c r="B252" s="84" t="s">
        <v>247</v>
      </c>
      <c r="C252" s="84"/>
      <c r="D252" s="82">
        <f t="shared" si="9"/>
        <v>2501151.2399999998</v>
      </c>
      <c r="E252" s="82"/>
      <c r="F252" s="82"/>
      <c r="G252" s="82"/>
      <c r="H252" s="82"/>
      <c r="I252" s="82"/>
      <c r="J252" s="82">
        <v>2351082.17</v>
      </c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>
        <v>150069.07</v>
      </c>
      <c r="V252" s="82"/>
      <c r="W252" s="82"/>
      <c r="X252" s="82"/>
      <c r="Y252" s="82">
        <v>2501151.2400000002</v>
      </c>
      <c r="Z252" s="82"/>
      <c r="AA252" s="82"/>
      <c r="AB252" s="84">
        <v>2021</v>
      </c>
      <c r="AC252" s="84">
        <v>2021</v>
      </c>
    </row>
    <row r="253" spans="1:29" ht="75" customHeight="1" x14ac:dyDescent="0.35">
      <c r="A253" s="84">
        <v>85</v>
      </c>
      <c r="B253" s="84" t="s">
        <v>248</v>
      </c>
      <c r="C253" s="84"/>
      <c r="D253" s="82">
        <f t="shared" si="9"/>
        <v>2501151.2399999998</v>
      </c>
      <c r="E253" s="82"/>
      <c r="F253" s="82"/>
      <c r="G253" s="82"/>
      <c r="H253" s="82"/>
      <c r="I253" s="82"/>
      <c r="J253" s="82">
        <v>2351082.17</v>
      </c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>
        <v>150069.07</v>
      </c>
      <c r="V253" s="82"/>
      <c r="W253" s="82"/>
      <c r="X253" s="82"/>
      <c r="Y253" s="82">
        <v>2501151.2400000002</v>
      </c>
      <c r="Z253" s="82"/>
      <c r="AA253" s="82"/>
      <c r="AB253" s="84">
        <v>2021</v>
      </c>
      <c r="AC253" s="84">
        <v>2021</v>
      </c>
    </row>
    <row r="254" spans="1:29" ht="75" customHeight="1" x14ac:dyDescent="0.35">
      <c r="A254" s="84">
        <v>86</v>
      </c>
      <c r="B254" s="84" t="s">
        <v>249</v>
      </c>
      <c r="C254" s="84"/>
      <c r="D254" s="82">
        <f t="shared" si="9"/>
        <v>2501151.2399999998</v>
      </c>
      <c r="E254" s="82"/>
      <c r="F254" s="82"/>
      <c r="G254" s="82"/>
      <c r="H254" s="82"/>
      <c r="I254" s="82"/>
      <c r="J254" s="82">
        <v>2351082.17</v>
      </c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>
        <v>150069.07</v>
      </c>
      <c r="V254" s="82"/>
      <c r="W254" s="82"/>
      <c r="X254" s="82"/>
      <c r="Y254" s="82">
        <v>2501151.2400000002</v>
      </c>
      <c r="Z254" s="82"/>
      <c r="AA254" s="82"/>
      <c r="AB254" s="84">
        <v>2021</v>
      </c>
      <c r="AC254" s="84">
        <v>2021</v>
      </c>
    </row>
    <row r="255" spans="1:29" ht="75" customHeight="1" x14ac:dyDescent="1">
      <c r="A255" s="84">
        <v>87</v>
      </c>
      <c r="B255" s="84" t="s">
        <v>250</v>
      </c>
      <c r="C255" s="84"/>
      <c r="D255" s="82">
        <f t="shared" si="9"/>
        <v>1016324.71</v>
      </c>
      <c r="E255" s="82"/>
      <c r="F255" s="82"/>
      <c r="G255" s="82">
        <v>961324.71</v>
      </c>
      <c r="H255" s="82"/>
      <c r="I255" s="82"/>
      <c r="J255" s="82"/>
      <c r="K255" s="82"/>
      <c r="L255" s="82"/>
      <c r="M255" s="82"/>
      <c r="N255" s="85"/>
      <c r="O255" s="85"/>
      <c r="P255" s="82"/>
      <c r="Q255" s="82"/>
      <c r="R255" s="82"/>
      <c r="S255" s="82"/>
      <c r="T255" s="82"/>
      <c r="U255" s="82">
        <v>55000</v>
      </c>
      <c r="V255" s="82"/>
      <c r="W255" s="82"/>
      <c r="X255" s="82"/>
      <c r="Y255" s="82"/>
      <c r="Z255" s="82"/>
      <c r="AA255" s="82">
        <v>1016324.71</v>
      </c>
      <c r="AB255" s="84">
        <v>2020</v>
      </c>
      <c r="AC255" s="84">
        <v>2022</v>
      </c>
    </row>
    <row r="256" spans="1:29" ht="75" customHeight="1" x14ac:dyDescent="1">
      <c r="A256" s="84">
        <v>88</v>
      </c>
      <c r="B256" s="84" t="s">
        <v>571</v>
      </c>
      <c r="C256" s="84"/>
      <c r="D256" s="82">
        <f t="shared" si="9"/>
        <v>1016324.71</v>
      </c>
      <c r="E256" s="82"/>
      <c r="F256" s="82"/>
      <c r="G256" s="82">
        <v>961324.71</v>
      </c>
      <c r="H256" s="82"/>
      <c r="I256" s="82"/>
      <c r="J256" s="82"/>
      <c r="K256" s="82"/>
      <c r="L256" s="82"/>
      <c r="M256" s="82"/>
      <c r="N256" s="85"/>
      <c r="O256" s="85"/>
      <c r="P256" s="82"/>
      <c r="Q256" s="82"/>
      <c r="R256" s="82"/>
      <c r="S256" s="82"/>
      <c r="T256" s="82"/>
      <c r="U256" s="82">
        <v>55000</v>
      </c>
      <c r="V256" s="82"/>
      <c r="W256" s="82"/>
      <c r="X256" s="82"/>
      <c r="Y256" s="82"/>
      <c r="Z256" s="82"/>
      <c r="AA256" s="82">
        <v>1016324.71</v>
      </c>
      <c r="AB256" s="84">
        <v>2020</v>
      </c>
      <c r="AC256" s="84">
        <v>2022</v>
      </c>
    </row>
    <row r="257" spans="1:35" ht="75" customHeight="1" x14ac:dyDescent="1">
      <c r="A257" s="84">
        <v>89</v>
      </c>
      <c r="B257" s="84" t="s">
        <v>157</v>
      </c>
      <c r="C257" s="84"/>
      <c r="D257" s="82">
        <f t="shared" si="9"/>
        <v>31812788.700000003</v>
      </c>
      <c r="E257" s="82"/>
      <c r="F257" s="82"/>
      <c r="G257" s="82"/>
      <c r="H257" s="82"/>
      <c r="I257" s="82"/>
      <c r="J257" s="82"/>
      <c r="K257" s="82"/>
      <c r="L257" s="82"/>
      <c r="M257" s="82"/>
      <c r="N257" s="85"/>
      <c r="O257" s="85"/>
      <c r="P257" s="82"/>
      <c r="Q257" s="82">
        <v>16809150.780000001</v>
      </c>
      <c r="R257" s="82"/>
      <c r="S257" s="82">
        <v>14979637.92</v>
      </c>
      <c r="T257" s="82"/>
      <c r="U257" s="82">
        <v>24000</v>
      </c>
      <c r="V257" s="82"/>
      <c r="W257" s="82"/>
      <c r="X257" s="82"/>
      <c r="Y257" s="82">
        <v>31812788.700000003</v>
      </c>
      <c r="Z257" s="82"/>
      <c r="AA257" s="82"/>
      <c r="AB257" s="84">
        <v>2021</v>
      </c>
      <c r="AC257" s="84">
        <v>2022</v>
      </c>
    </row>
    <row r="258" spans="1:35" ht="75" customHeight="1" x14ac:dyDescent="0.35">
      <c r="A258" s="84">
        <v>90</v>
      </c>
      <c r="B258" s="84" t="s">
        <v>252</v>
      </c>
      <c r="C258" s="84"/>
      <c r="D258" s="82">
        <f>SUM(E258:W258)-(F258+K258+O258)</f>
        <v>17589440.920000002</v>
      </c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>
        <v>6807443.0899999999</v>
      </c>
      <c r="R258" s="82"/>
      <c r="S258" s="82">
        <v>10757997.83</v>
      </c>
      <c r="T258" s="82"/>
      <c r="U258" s="82">
        <v>24000</v>
      </c>
      <c r="V258" s="82"/>
      <c r="W258" s="82"/>
      <c r="X258" s="82"/>
      <c r="Y258" s="82">
        <v>17589440.920000002</v>
      </c>
      <c r="Z258" s="82"/>
      <c r="AA258" s="82"/>
      <c r="AB258" s="84">
        <v>2021</v>
      </c>
      <c r="AC258" s="84">
        <v>2022</v>
      </c>
    </row>
    <row r="259" spans="1:35" ht="75" customHeight="1" x14ac:dyDescent="0.35">
      <c r="A259" s="121" t="s">
        <v>477</v>
      </c>
      <c r="B259" s="121"/>
      <c r="C259" s="121"/>
      <c r="D259" s="82">
        <f t="shared" ref="D259" si="10">SUM(E259:W259)-(F259+K259+O259)</f>
        <v>639870959.74687505</v>
      </c>
      <c r="E259" s="82">
        <f t="shared" ref="E259:AA259" si="11">SUM(E169:E258)</f>
        <v>1998820.0299999998</v>
      </c>
      <c r="F259" s="82">
        <f t="shared" si="11"/>
        <v>0</v>
      </c>
      <c r="G259" s="82">
        <f t="shared" si="11"/>
        <v>13712631.740000002</v>
      </c>
      <c r="H259" s="82">
        <f t="shared" si="11"/>
        <v>1928086.81</v>
      </c>
      <c r="I259" s="82">
        <f t="shared" si="11"/>
        <v>2573621.2400000002</v>
      </c>
      <c r="J259" s="82">
        <f t="shared" si="11"/>
        <v>86656744.000000045</v>
      </c>
      <c r="K259" s="82">
        <f t="shared" si="11"/>
        <v>0</v>
      </c>
      <c r="L259" s="82">
        <f t="shared" si="11"/>
        <v>0</v>
      </c>
      <c r="M259" s="82">
        <f t="shared" si="11"/>
        <v>1942095.546875</v>
      </c>
      <c r="N259" s="82">
        <f t="shared" si="11"/>
        <v>0</v>
      </c>
      <c r="O259" s="82">
        <f t="shared" si="11"/>
        <v>0</v>
      </c>
      <c r="P259" s="82">
        <f t="shared" si="11"/>
        <v>11669721.51</v>
      </c>
      <c r="Q259" s="82">
        <f t="shared" si="11"/>
        <v>267990543.40999997</v>
      </c>
      <c r="R259" s="82">
        <f t="shared" si="11"/>
        <v>0</v>
      </c>
      <c r="S259" s="82">
        <f t="shared" si="11"/>
        <v>214769505.15000001</v>
      </c>
      <c r="T259" s="82">
        <f t="shared" si="11"/>
        <v>1239565.7</v>
      </c>
      <c r="U259" s="82">
        <f t="shared" si="11"/>
        <v>35389624.609999999</v>
      </c>
      <c r="V259" s="82">
        <f t="shared" si="11"/>
        <v>0</v>
      </c>
      <c r="W259" s="82">
        <f t="shared" si="11"/>
        <v>0</v>
      </c>
      <c r="X259" s="82">
        <f t="shared" si="11"/>
        <v>0</v>
      </c>
      <c r="Y259" s="82">
        <f t="shared" si="11"/>
        <v>357703555.29000014</v>
      </c>
      <c r="Z259" s="82">
        <f t="shared" si="11"/>
        <v>0</v>
      </c>
      <c r="AA259" s="82">
        <f t="shared" si="11"/>
        <v>282167404.45687497</v>
      </c>
      <c r="AB259" s="84"/>
      <c r="AC259" s="84"/>
    </row>
    <row r="260" spans="1:35" ht="75" customHeight="1" x14ac:dyDescent="0.35">
      <c r="A260" s="126" t="s">
        <v>253</v>
      </c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</row>
    <row r="261" spans="1:35" ht="133.5" customHeight="1" x14ac:dyDescent="0.4">
      <c r="A261" s="84">
        <v>1</v>
      </c>
      <c r="B261" s="84" t="s">
        <v>572</v>
      </c>
      <c r="C261" s="84"/>
      <c r="D261" s="92">
        <f>SUM(E261:W261)-(F261+K261+O261)</f>
        <v>8869165.7300000004</v>
      </c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2">
        <v>8647436.5899999999</v>
      </c>
      <c r="Q261" s="84"/>
      <c r="R261" s="84"/>
      <c r="S261" s="84"/>
      <c r="T261" s="84"/>
      <c r="U261" s="82">
        <v>221729.14</v>
      </c>
      <c r="V261" s="82"/>
      <c r="W261" s="84"/>
      <c r="X261" s="84"/>
      <c r="Y261" s="82"/>
      <c r="Z261" s="82"/>
      <c r="AA261" s="82">
        <f>SUM(P261+U261)</f>
        <v>8869165.7300000004</v>
      </c>
      <c r="AB261" s="84">
        <v>2022</v>
      </c>
      <c r="AC261" s="84">
        <v>2022</v>
      </c>
      <c r="AD261" s="25"/>
      <c r="AE261" s="25"/>
      <c r="AG261" s="111"/>
      <c r="AH261" s="111"/>
      <c r="AI261" s="111"/>
    </row>
    <row r="262" spans="1:35" ht="75" customHeight="1" x14ac:dyDescent="0.4">
      <c r="A262" s="84">
        <v>2</v>
      </c>
      <c r="B262" s="84" t="s">
        <v>302</v>
      </c>
      <c r="C262" s="84"/>
      <c r="D262" s="92">
        <f t="shared" ref="D262:D325" si="12">SUM(E262:W262)-(F262+K262+O262)</f>
        <v>2217291.4299999997</v>
      </c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2">
        <v>2161859.15</v>
      </c>
      <c r="Q262" s="84"/>
      <c r="R262" s="84"/>
      <c r="S262" s="84"/>
      <c r="T262" s="84"/>
      <c r="U262" s="82">
        <v>55432.28</v>
      </c>
      <c r="V262" s="82"/>
      <c r="W262" s="84"/>
      <c r="X262" s="84"/>
      <c r="Y262" s="82"/>
      <c r="Z262" s="82"/>
      <c r="AA262" s="82">
        <f>SUM(P262+U262)</f>
        <v>2217291.4299999997</v>
      </c>
      <c r="AB262" s="84">
        <v>2022</v>
      </c>
      <c r="AC262" s="84">
        <v>2022</v>
      </c>
      <c r="AD262" s="25"/>
      <c r="AE262" s="25"/>
      <c r="AG262" s="111"/>
      <c r="AH262" s="111"/>
      <c r="AI262" s="111"/>
    </row>
    <row r="263" spans="1:35" ht="133.5" customHeight="1" x14ac:dyDescent="0.4">
      <c r="A263" s="84">
        <v>3</v>
      </c>
      <c r="B263" s="84" t="s">
        <v>573</v>
      </c>
      <c r="C263" s="84"/>
      <c r="D263" s="92">
        <f t="shared" si="12"/>
        <v>13834230.060000001</v>
      </c>
      <c r="E263" s="84"/>
      <c r="F263" s="84"/>
      <c r="G263" s="84"/>
      <c r="H263" s="84"/>
      <c r="I263" s="84"/>
      <c r="J263" s="82">
        <v>4717064.33</v>
      </c>
      <c r="K263" s="82"/>
      <c r="L263" s="82"/>
      <c r="M263" s="84"/>
      <c r="N263" s="84"/>
      <c r="O263" s="84"/>
      <c r="P263" s="82">
        <v>8647436.5899999999</v>
      </c>
      <c r="Q263" s="84"/>
      <c r="R263" s="84"/>
      <c r="S263" s="84"/>
      <c r="T263" s="84"/>
      <c r="U263" s="82">
        <v>469729.14</v>
      </c>
      <c r="V263" s="82"/>
      <c r="W263" s="82"/>
      <c r="X263" s="84"/>
      <c r="Y263" s="82">
        <f>SUM(J263+248000)</f>
        <v>4965064.33</v>
      </c>
      <c r="Z263" s="82"/>
      <c r="AA263" s="82">
        <f>SUM(P263+221729.14)</f>
        <v>8869165.7300000004</v>
      </c>
      <c r="AB263" s="84">
        <v>2022</v>
      </c>
      <c r="AC263" s="84">
        <v>2022</v>
      </c>
      <c r="AD263" s="25"/>
      <c r="AE263" s="25"/>
      <c r="AG263" s="111"/>
      <c r="AH263" s="111"/>
      <c r="AI263" s="111"/>
    </row>
    <row r="264" spans="1:35" ht="75" customHeight="1" x14ac:dyDescent="0.4">
      <c r="A264" s="84">
        <v>4</v>
      </c>
      <c r="B264" s="84" t="s">
        <v>445</v>
      </c>
      <c r="C264" s="84"/>
      <c r="D264" s="92">
        <f t="shared" si="12"/>
        <v>14522525.970000001</v>
      </c>
      <c r="E264" s="84"/>
      <c r="F264" s="84"/>
      <c r="G264" s="84"/>
      <c r="H264" s="84"/>
      <c r="I264" s="84"/>
      <c r="J264" s="82"/>
      <c r="K264" s="82"/>
      <c r="L264" s="82"/>
      <c r="M264" s="84"/>
      <c r="N264" s="84"/>
      <c r="O264" s="84"/>
      <c r="P264" s="82"/>
      <c r="Q264" s="82">
        <v>13785637.15</v>
      </c>
      <c r="R264" s="84"/>
      <c r="S264" s="84"/>
      <c r="T264" s="84"/>
      <c r="U264" s="93">
        <v>736888.82</v>
      </c>
      <c r="V264" s="82"/>
      <c r="W264" s="82"/>
      <c r="X264" s="84"/>
      <c r="Y264" s="82">
        <f>D264</f>
        <v>14522525.970000001</v>
      </c>
      <c r="Z264" s="82"/>
      <c r="AA264" s="82"/>
      <c r="AB264" s="84">
        <v>2022</v>
      </c>
      <c r="AC264" s="84">
        <v>2023</v>
      </c>
      <c r="AD264" s="25"/>
      <c r="AE264" s="25"/>
    </row>
    <row r="265" spans="1:35" ht="75" customHeight="1" x14ac:dyDescent="1">
      <c r="A265" s="84">
        <v>5</v>
      </c>
      <c r="B265" s="84" t="s">
        <v>254</v>
      </c>
      <c r="C265" s="84"/>
      <c r="D265" s="92">
        <f t="shared" si="12"/>
        <v>8741366.9600000009</v>
      </c>
      <c r="E265" s="85"/>
      <c r="F265" s="85"/>
      <c r="G265" s="85"/>
      <c r="H265" s="85"/>
      <c r="I265" s="85"/>
      <c r="J265" s="85"/>
      <c r="K265" s="85"/>
      <c r="L265" s="85"/>
      <c r="M265" s="85"/>
      <c r="N265" s="84"/>
      <c r="O265" s="84"/>
      <c r="P265" s="84"/>
      <c r="Q265" s="82">
        <v>8274424.8600000003</v>
      </c>
      <c r="R265" s="84"/>
      <c r="S265" s="84"/>
      <c r="T265" s="84"/>
      <c r="U265" s="82">
        <v>466942.1</v>
      </c>
      <c r="V265" s="82"/>
      <c r="W265" s="84"/>
      <c r="X265" s="84"/>
      <c r="Y265" s="82"/>
      <c r="Z265" s="82"/>
      <c r="AA265" s="82">
        <v>8741366.9600000009</v>
      </c>
      <c r="AB265" s="84">
        <v>2022</v>
      </c>
      <c r="AC265" s="84">
        <v>2022</v>
      </c>
      <c r="AD265" s="25"/>
      <c r="AE265" s="25"/>
    </row>
    <row r="266" spans="1:35" ht="75" customHeight="1" x14ac:dyDescent="0.4">
      <c r="A266" s="84">
        <v>6</v>
      </c>
      <c r="B266" s="84" t="s">
        <v>325</v>
      </c>
      <c r="C266" s="84"/>
      <c r="D266" s="92">
        <f t="shared" si="12"/>
        <v>2480073.04</v>
      </c>
      <c r="E266" s="82"/>
      <c r="F266" s="82"/>
      <c r="G266" s="82"/>
      <c r="H266" s="82"/>
      <c r="I266" s="82"/>
      <c r="J266" s="82">
        <v>2356073.04</v>
      </c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>
        <v>124000</v>
      </c>
      <c r="V266" s="82"/>
      <c r="W266" s="82"/>
      <c r="X266" s="82"/>
      <c r="Y266" s="82">
        <v>2480073.04</v>
      </c>
      <c r="Z266" s="82"/>
      <c r="AA266" s="82"/>
      <c r="AB266" s="84">
        <v>2022</v>
      </c>
      <c r="AC266" s="84">
        <v>2022</v>
      </c>
      <c r="AD266" s="25"/>
      <c r="AE266" s="25"/>
    </row>
    <row r="267" spans="1:35" ht="75" customHeight="1" x14ac:dyDescent="0.4">
      <c r="A267" s="84">
        <v>7</v>
      </c>
      <c r="B267" s="84" t="s">
        <v>326</v>
      </c>
      <c r="C267" s="84"/>
      <c r="D267" s="92">
        <f t="shared" si="12"/>
        <v>2480073.04</v>
      </c>
      <c r="E267" s="82"/>
      <c r="F267" s="82"/>
      <c r="G267" s="82"/>
      <c r="H267" s="82"/>
      <c r="I267" s="82"/>
      <c r="J267" s="82">
        <v>2356073.04</v>
      </c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>
        <v>124000</v>
      </c>
      <c r="V267" s="82"/>
      <c r="W267" s="82"/>
      <c r="X267" s="82"/>
      <c r="Y267" s="82">
        <v>2480073.04</v>
      </c>
      <c r="Z267" s="82"/>
      <c r="AA267" s="82"/>
      <c r="AB267" s="84">
        <v>2022</v>
      </c>
      <c r="AC267" s="84">
        <v>2022</v>
      </c>
      <c r="AD267" s="25"/>
      <c r="AE267" s="25"/>
    </row>
    <row r="268" spans="1:35" ht="75" customHeight="1" x14ac:dyDescent="0.4">
      <c r="A268" s="84">
        <v>8</v>
      </c>
      <c r="B268" s="84" t="s">
        <v>327</v>
      </c>
      <c r="C268" s="84"/>
      <c r="D268" s="92">
        <f t="shared" si="12"/>
        <v>2480073.04</v>
      </c>
      <c r="E268" s="82"/>
      <c r="F268" s="82"/>
      <c r="G268" s="82"/>
      <c r="H268" s="82"/>
      <c r="I268" s="82"/>
      <c r="J268" s="82">
        <v>2356073.04</v>
      </c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>
        <v>124000</v>
      </c>
      <c r="V268" s="82"/>
      <c r="W268" s="82"/>
      <c r="X268" s="82"/>
      <c r="Y268" s="82">
        <v>2480073.04</v>
      </c>
      <c r="Z268" s="82"/>
      <c r="AA268" s="82"/>
      <c r="AB268" s="84">
        <v>2022</v>
      </c>
      <c r="AC268" s="84">
        <v>2022</v>
      </c>
      <c r="AD268" s="25"/>
      <c r="AE268" s="25"/>
    </row>
    <row r="269" spans="1:35" ht="75" customHeight="1" x14ac:dyDescent="0.4">
      <c r="A269" s="84">
        <v>9</v>
      </c>
      <c r="B269" s="84" t="s">
        <v>328</v>
      </c>
      <c r="C269" s="84"/>
      <c r="D269" s="92">
        <f t="shared" si="12"/>
        <v>2480073.04</v>
      </c>
      <c r="E269" s="82"/>
      <c r="F269" s="82"/>
      <c r="G269" s="82"/>
      <c r="H269" s="82"/>
      <c r="I269" s="82"/>
      <c r="J269" s="82">
        <v>2356073.04</v>
      </c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>
        <v>124000</v>
      </c>
      <c r="V269" s="82"/>
      <c r="W269" s="82"/>
      <c r="X269" s="82"/>
      <c r="Y269" s="82">
        <v>2480073.04</v>
      </c>
      <c r="Z269" s="82"/>
      <c r="AA269" s="82"/>
      <c r="AB269" s="84">
        <v>2022</v>
      </c>
      <c r="AC269" s="84">
        <v>2022</v>
      </c>
      <c r="AD269" s="25"/>
      <c r="AE269" s="25"/>
    </row>
    <row r="270" spans="1:35" ht="75" customHeight="1" x14ac:dyDescent="0.4">
      <c r="A270" s="84">
        <v>10</v>
      </c>
      <c r="B270" s="84" t="s">
        <v>329</v>
      </c>
      <c r="C270" s="84"/>
      <c r="D270" s="92">
        <f t="shared" si="12"/>
        <v>2480073.04</v>
      </c>
      <c r="E270" s="82"/>
      <c r="F270" s="82"/>
      <c r="G270" s="82"/>
      <c r="H270" s="82"/>
      <c r="I270" s="82"/>
      <c r="J270" s="82">
        <v>2356073.04</v>
      </c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>
        <v>124000</v>
      </c>
      <c r="V270" s="82"/>
      <c r="W270" s="82"/>
      <c r="X270" s="82"/>
      <c r="Y270" s="82">
        <v>2480073.04</v>
      </c>
      <c r="Z270" s="82"/>
      <c r="AA270" s="82"/>
      <c r="AB270" s="84">
        <v>2022</v>
      </c>
      <c r="AC270" s="84">
        <v>2022</v>
      </c>
      <c r="AD270" s="25"/>
      <c r="AE270" s="25"/>
    </row>
    <row r="271" spans="1:35" ht="75" customHeight="1" x14ac:dyDescent="0.4">
      <c r="A271" s="84">
        <v>11</v>
      </c>
      <c r="B271" s="84" t="s">
        <v>330</v>
      </c>
      <c r="C271" s="84"/>
      <c r="D271" s="92">
        <f t="shared" si="12"/>
        <v>2480073.04</v>
      </c>
      <c r="E271" s="82"/>
      <c r="F271" s="82"/>
      <c r="G271" s="82"/>
      <c r="H271" s="82"/>
      <c r="I271" s="82"/>
      <c r="J271" s="82">
        <v>2356073.04</v>
      </c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>
        <v>124000</v>
      </c>
      <c r="V271" s="82"/>
      <c r="W271" s="82"/>
      <c r="X271" s="82"/>
      <c r="Y271" s="82">
        <v>2480073.04</v>
      </c>
      <c r="Z271" s="82"/>
      <c r="AA271" s="82"/>
      <c r="AB271" s="84">
        <v>2022</v>
      </c>
      <c r="AC271" s="84">
        <v>2022</v>
      </c>
      <c r="AD271" s="25"/>
      <c r="AE271" s="25"/>
    </row>
    <row r="272" spans="1:35" ht="75" customHeight="1" x14ac:dyDescent="0.4">
      <c r="A272" s="84">
        <v>12</v>
      </c>
      <c r="B272" s="84" t="s">
        <v>379</v>
      </c>
      <c r="C272" s="84"/>
      <c r="D272" s="92">
        <f t="shared" si="12"/>
        <v>2479897.41</v>
      </c>
      <c r="E272" s="82"/>
      <c r="F272" s="82"/>
      <c r="G272" s="82"/>
      <c r="H272" s="82"/>
      <c r="I272" s="82"/>
      <c r="J272" s="82">
        <v>2355897.41</v>
      </c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>
        <v>124000</v>
      </c>
      <c r="V272" s="82"/>
      <c r="W272" s="82"/>
      <c r="X272" s="82"/>
      <c r="Y272" s="82">
        <v>2479897.41</v>
      </c>
      <c r="Z272" s="82"/>
      <c r="AA272" s="82"/>
      <c r="AB272" s="84">
        <v>2022</v>
      </c>
      <c r="AC272" s="84">
        <v>2022</v>
      </c>
      <c r="AD272" s="25"/>
      <c r="AE272" s="25"/>
    </row>
    <row r="273" spans="1:31" ht="75" customHeight="1" x14ac:dyDescent="0.4">
      <c r="A273" s="84">
        <v>13</v>
      </c>
      <c r="B273" s="84" t="s">
        <v>380</v>
      </c>
      <c r="C273" s="84"/>
      <c r="D273" s="92">
        <f t="shared" si="12"/>
        <v>2479897.41</v>
      </c>
      <c r="E273" s="82"/>
      <c r="F273" s="82"/>
      <c r="G273" s="82"/>
      <c r="H273" s="82"/>
      <c r="I273" s="82"/>
      <c r="J273" s="82">
        <v>2355897.41</v>
      </c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>
        <v>124000</v>
      </c>
      <c r="V273" s="82"/>
      <c r="W273" s="82"/>
      <c r="X273" s="82"/>
      <c r="Y273" s="82">
        <v>2479897.41</v>
      </c>
      <c r="Z273" s="82"/>
      <c r="AA273" s="82"/>
      <c r="AB273" s="84">
        <v>2022</v>
      </c>
      <c r="AC273" s="84">
        <v>2022</v>
      </c>
      <c r="AD273" s="25"/>
      <c r="AE273" s="25"/>
    </row>
    <row r="274" spans="1:31" ht="75" customHeight="1" x14ac:dyDescent="0.4">
      <c r="A274" s="84">
        <v>14</v>
      </c>
      <c r="B274" s="84" t="s">
        <v>410</v>
      </c>
      <c r="C274" s="84"/>
      <c r="D274" s="92">
        <f t="shared" si="12"/>
        <v>2479897.41</v>
      </c>
      <c r="E274" s="82"/>
      <c r="F274" s="82"/>
      <c r="G274" s="82"/>
      <c r="H274" s="82"/>
      <c r="I274" s="82"/>
      <c r="J274" s="82">
        <v>2355897.41</v>
      </c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>
        <v>124000</v>
      </c>
      <c r="V274" s="82"/>
      <c r="W274" s="82"/>
      <c r="X274" s="82"/>
      <c r="Y274" s="82">
        <v>2479897.41</v>
      </c>
      <c r="Z274" s="82"/>
      <c r="AA274" s="82"/>
      <c r="AB274" s="84">
        <v>2022</v>
      </c>
      <c r="AC274" s="84">
        <v>2022</v>
      </c>
      <c r="AD274" s="25"/>
      <c r="AE274" s="25"/>
    </row>
    <row r="275" spans="1:31" ht="75" customHeight="1" x14ac:dyDescent="0.4">
      <c r="A275" s="84">
        <v>15</v>
      </c>
      <c r="B275" s="84" t="s">
        <v>411</v>
      </c>
      <c r="C275" s="84"/>
      <c r="D275" s="92">
        <f t="shared" si="12"/>
        <v>2479897.41</v>
      </c>
      <c r="E275" s="82"/>
      <c r="F275" s="82"/>
      <c r="G275" s="82"/>
      <c r="H275" s="82"/>
      <c r="I275" s="82"/>
      <c r="J275" s="82">
        <v>2355897.41</v>
      </c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>
        <v>124000</v>
      </c>
      <c r="V275" s="82"/>
      <c r="W275" s="82"/>
      <c r="X275" s="82"/>
      <c r="Y275" s="82">
        <v>2479897.41</v>
      </c>
      <c r="Z275" s="82"/>
      <c r="AA275" s="82"/>
      <c r="AB275" s="84">
        <v>2022</v>
      </c>
      <c r="AC275" s="84">
        <v>2022</v>
      </c>
      <c r="AD275" s="25"/>
      <c r="AE275" s="25"/>
    </row>
    <row r="276" spans="1:31" ht="75" customHeight="1" x14ac:dyDescent="0.4">
      <c r="A276" s="84">
        <v>16</v>
      </c>
      <c r="B276" s="84" t="s">
        <v>412</v>
      </c>
      <c r="C276" s="84"/>
      <c r="D276" s="92">
        <f t="shared" si="12"/>
        <v>2479897.41</v>
      </c>
      <c r="E276" s="82"/>
      <c r="F276" s="82"/>
      <c r="G276" s="82"/>
      <c r="H276" s="82"/>
      <c r="I276" s="82"/>
      <c r="J276" s="82">
        <v>2355897.41</v>
      </c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>
        <v>124000</v>
      </c>
      <c r="V276" s="82"/>
      <c r="W276" s="82"/>
      <c r="X276" s="82"/>
      <c r="Y276" s="82">
        <v>2479897.41</v>
      </c>
      <c r="Z276" s="82"/>
      <c r="AA276" s="82"/>
      <c r="AB276" s="84">
        <v>2022</v>
      </c>
      <c r="AC276" s="84">
        <v>2022</v>
      </c>
      <c r="AD276" s="25"/>
      <c r="AE276" s="25"/>
    </row>
    <row r="277" spans="1:31" ht="75" customHeight="1" x14ac:dyDescent="0.4">
      <c r="A277" s="84">
        <v>17</v>
      </c>
      <c r="B277" s="84" t="s">
        <v>413</v>
      </c>
      <c r="C277" s="84"/>
      <c r="D277" s="92">
        <f t="shared" si="12"/>
        <v>2479897.41</v>
      </c>
      <c r="E277" s="82"/>
      <c r="F277" s="82"/>
      <c r="G277" s="82"/>
      <c r="H277" s="82"/>
      <c r="I277" s="82"/>
      <c r="J277" s="82">
        <v>2355897.41</v>
      </c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>
        <v>124000</v>
      </c>
      <c r="V277" s="82"/>
      <c r="W277" s="82"/>
      <c r="X277" s="82"/>
      <c r="Y277" s="82">
        <v>2479897.41</v>
      </c>
      <c r="Z277" s="82"/>
      <c r="AA277" s="82"/>
      <c r="AB277" s="84">
        <v>2022</v>
      </c>
      <c r="AC277" s="84">
        <v>2022</v>
      </c>
      <c r="AD277" s="25"/>
      <c r="AE277" s="25"/>
    </row>
    <row r="278" spans="1:31" ht="75" customHeight="1" x14ac:dyDescent="0.4">
      <c r="A278" s="84">
        <v>18</v>
      </c>
      <c r="B278" s="84" t="s">
        <v>414</v>
      </c>
      <c r="C278" s="84"/>
      <c r="D278" s="92">
        <f t="shared" si="12"/>
        <v>2479897.41</v>
      </c>
      <c r="E278" s="82"/>
      <c r="F278" s="82"/>
      <c r="G278" s="82"/>
      <c r="H278" s="82"/>
      <c r="I278" s="82"/>
      <c r="J278" s="82">
        <v>2355897.41</v>
      </c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>
        <v>124000</v>
      </c>
      <c r="V278" s="82"/>
      <c r="W278" s="82"/>
      <c r="X278" s="82"/>
      <c r="Y278" s="82">
        <v>2479897.41</v>
      </c>
      <c r="Z278" s="82"/>
      <c r="AA278" s="82"/>
      <c r="AB278" s="84">
        <v>2022</v>
      </c>
      <c r="AC278" s="84">
        <v>2022</v>
      </c>
      <c r="AD278" s="25"/>
      <c r="AE278" s="25"/>
    </row>
    <row r="279" spans="1:31" ht="75" customHeight="1" x14ac:dyDescent="0.4">
      <c r="A279" s="84">
        <v>19</v>
      </c>
      <c r="B279" s="84" t="s">
        <v>381</v>
      </c>
      <c r="C279" s="84"/>
      <c r="D279" s="92">
        <f t="shared" si="12"/>
        <v>2479897.41</v>
      </c>
      <c r="E279" s="82"/>
      <c r="F279" s="82"/>
      <c r="G279" s="82"/>
      <c r="H279" s="82"/>
      <c r="I279" s="82"/>
      <c r="J279" s="82">
        <v>2355897.41</v>
      </c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>
        <v>124000</v>
      </c>
      <c r="V279" s="82"/>
      <c r="W279" s="82"/>
      <c r="X279" s="82"/>
      <c r="Y279" s="82">
        <v>2479897.41</v>
      </c>
      <c r="Z279" s="82"/>
      <c r="AA279" s="82"/>
      <c r="AB279" s="84">
        <v>2022</v>
      </c>
      <c r="AC279" s="84">
        <v>2022</v>
      </c>
      <c r="AD279" s="25"/>
      <c r="AE279" s="25"/>
    </row>
    <row r="280" spans="1:31" ht="75" customHeight="1" x14ac:dyDescent="0.4">
      <c r="A280" s="84">
        <v>20</v>
      </c>
      <c r="B280" s="84" t="s">
        <v>382</v>
      </c>
      <c r="C280" s="84"/>
      <c r="D280" s="92">
        <f t="shared" si="12"/>
        <v>2479897.41</v>
      </c>
      <c r="E280" s="82"/>
      <c r="F280" s="82"/>
      <c r="G280" s="82"/>
      <c r="H280" s="82"/>
      <c r="I280" s="82"/>
      <c r="J280" s="82">
        <v>2355897.41</v>
      </c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>
        <v>124000</v>
      </c>
      <c r="V280" s="82"/>
      <c r="W280" s="82"/>
      <c r="X280" s="82"/>
      <c r="Y280" s="82">
        <v>2479897.41</v>
      </c>
      <c r="Z280" s="82"/>
      <c r="AA280" s="82"/>
      <c r="AB280" s="84">
        <v>2022</v>
      </c>
      <c r="AC280" s="84">
        <v>2022</v>
      </c>
      <c r="AD280" s="25"/>
      <c r="AE280" s="25"/>
    </row>
    <row r="281" spans="1:31" ht="75" customHeight="1" x14ac:dyDescent="0.4">
      <c r="A281" s="84">
        <v>21</v>
      </c>
      <c r="B281" s="84" t="s">
        <v>383</v>
      </c>
      <c r="C281" s="84"/>
      <c r="D281" s="92">
        <f t="shared" si="12"/>
        <v>2479897.41</v>
      </c>
      <c r="E281" s="82"/>
      <c r="F281" s="82"/>
      <c r="G281" s="82"/>
      <c r="H281" s="82"/>
      <c r="I281" s="82"/>
      <c r="J281" s="82">
        <v>2355897.41</v>
      </c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>
        <v>124000</v>
      </c>
      <c r="V281" s="82"/>
      <c r="W281" s="82"/>
      <c r="X281" s="82"/>
      <c r="Y281" s="82">
        <v>2479897.41</v>
      </c>
      <c r="Z281" s="82"/>
      <c r="AA281" s="82"/>
      <c r="AB281" s="84">
        <v>2022</v>
      </c>
      <c r="AC281" s="84">
        <v>2022</v>
      </c>
      <c r="AD281" s="25"/>
      <c r="AE281" s="25"/>
    </row>
    <row r="282" spans="1:31" ht="75" customHeight="1" x14ac:dyDescent="0.4">
      <c r="A282" s="84">
        <v>22</v>
      </c>
      <c r="B282" s="84" t="s">
        <v>331</v>
      </c>
      <c r="C282" s="84"/>
      <c r="D282" s="92">
        <f t="shared" si="12"/>
        <v>2482532.17</v>
      </c>
      <c r="E282" s="82"/>
      <c r="F282" s="82"/>
      <c r="G282" s="82"/>
      <c r="H282" s="82"/>
      <c r="I282" s="82"/>
      <c r="J282" s="82">
        <v>2358532.17</v>
      </c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>
        <v>124000</v>
      </c>
      <c r="V282" s="82"/>
      <c r="W282" s="82"/>
      <c r="X282" s="82"/>
      <c r="Y282" s="82">
        <v>2482532.17</v>
      </c>
      <c r="Z282" s="82"/>
      <c r="AA282" s="82"/>
      <c r="AB282" s="84">
        <v>2022</v>
      </c>
      <c r="AC282" s="84">
        <v>2022</v>
      </c>
      <c r="AD282" s="25"/>
      <c r="AE282" s="25"/>
    </row>
    <row r="283" spans="1:31" ht="75" customHeight="1" x14ac:dyDescent="0.4">
      <c r="A283" s="84">
        <v>23</v>
      </c>
      <c r="B283" s="84" t="s">
        <v>332</v>
      </c>
      <c r="C283" s="84"/>
      <c r="D283" s="92">
        <f t="shared" si="12"/>
        <v>2482532.17</v>
      </c>
      <c r="E283" s="82"/>
      <c r="F283" s="82"/>
      <c r="G283" s="82"/>
      <c r="H283" s="82"/>
      <c r="I283" s="82"/>
      <c r="J283" s="82">
        <v>2358532.17</v>
      </c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>
        <v>124000</v>
      </c>
      <c r="V283" s="82"/>
      <c r="W283" s="82"/>
      <c r="X283" s="82"/>
      <c r="Y283" s="82">
        <v>2482532.17</v>
      </c>
      <c r="Z283" s="82"/>
      <c r="AA283" s="82"/>
      <c r="AB283" s="84">
        <v>2022</v>
      </c>
      <c r="AC283" s="84">
        <v>2022</v>
      </c>
      <c r="AD283" s="25"/>
      <c r="AE283" s="25"/>
    </row>
    <row r="284" spans="1:31" ht="75" customHeight="1" x14ac:dyDescent="0.4">
      <c r="A284" s="84">
        <v>24</v>
      </c>
      <c r="B284" s="84" t="s">
        <v>333</v>
      </c>
      <c r="C284" s="84"/>
      <c r="D284" s="92">
        <f t="shared" si="12"/>
        <v>2482532.17</v>
      </c>
      <c r="E284" s="82"/>
      <c r="F284" s="82"/>
      <c r="G284" s="82"/>
      <c r="H284" s="82"/>
      <c r="I284" s="82"/>
      <c r="J284" s="82">
        <v>2358532.17</v>
      </c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>
        <v>124000</v>
      </c>
      <c r="V284" s="82"/>
      <c r="W284" s="82"/>
      <c r="X284" s="82"/>
      <c r="Y284" s="82">
        <v>2482532.17</v>
      </c>
      <c r="Z284" s="82"/>
      <c r="AA284" s="82"/>
      <c r="AB284" s="84">
        <v>2022</v>
      </c>
      <c r="AC284" s="84">
        <v>2022</v>
      </c>
      <c r="AD284" s="25"/>
      <c r="AE284" s="25"/>
    </row>
    <row r="285" spans="1:31" ht="75" customHeight="1" x14ac:dyDescent="0.4">
      <c r="A285" s="84">
        <v>25</v>
      </c>
      <c r="B285" s="84" t="s">
        <v>334</v>
      </c>
      <c r="C285" s="84"/>
      <c r="D285" s="92">
        <f t="shared" si="12"/>
        <v>2482532.17</v>
      </c>
      <c r="E285" s="82"/>
      <c r="F285" s="82"/>
      <c r="G285" s="82"/>
      <c r="H285" s="82"/>
      <c r="I285" s="82"/>
      <c r="J285" s="82">
        <v>2358532.17</v>
      </c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>
        <v>124000</v>
      </c>
      <c r="V285" s="82"/>
      <c r="W285" s="82"/>
      <c r="X285" s="82"/>
      <c r="Y285" s="82">
        <v>2482532.17</v>
      </c>
      <c r="Z285" s="82"/>
      <c r="AA285" s="82"/>
      <c r="AB285" s="84">
        <v>2022</v>
      </c>
      <c r="AC285" s="84">
        <v>2022</v>
      </c>
      <c r="AD285" s="25"/>
      <c r="AE285" s="25"/>
    </row>
    <row r="286" spans="1:31" ht="75" customHeight="1" x14ac:dyDescent="0.4">
      <c r="A286" s="84">
        <v>26</v>
      </c>
      <c r="B286" s="84" t="s">
        <v>335</v>
      </c>
      <c r="C286" s="84"/>
      <c r="D286" s="92">
        <f t="shared" si="12"/>
        <v>2482532.17</v>
      </c>
      <c r="E286" s="82"/>
      <c r="F286" s="82"/>
      <c r="G286" s="82"/>
      <c r="H286" s="82"/>
      <c r="I286" s="82"/>
      <c r="J286" s="82">
        <v>2358532.17</v>
      </c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>
        <v>124000</v>
      </c>
      <c r="V286" s="82"/>
      <c r="W286" s="82"/>
      <c r="X286" s="82"/>
      <c r="Y286" s="82">
        <v>2482532.17</v>
      </c>
      <c r="Z286" s="82"/>
      <c r="AA286" s="82"/>
      <c r="AB286" s="84">
        <v>2022</v>
      </c>
      <c r="AC286" s="84">
        <v>2022</v>
      </c>
      <c r="AD286" s="25"/>
      <c r="AE286" s="25"/>
    </row>
    <row r="287" spans="1:31" ht="75" customHeight="1" x14ac:dyDescent="0.4">
      <c r="A287" s="84">
        <v>27</v>
      </c>
      <c r="B287" s="84" t="s">
        <v>255</v>
      </c>
      <c r="C287" s="84"/>
      <c r="D287" s="92">
        <f t="shared" si="12"/>
        <v>16380903.24</v>
      </c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>
        <v>15638645.640000001</v>
      </c>
      <c r="R287" s="82"/>
      <c r="S287" s="82"/>
      <c r="T287" s="82"/>
      <c r="U287" s="82">
        <v>742257.6</v>
      </c>
      <c r="V287" s="82"/>
      <c r="W287" s="82"/>
      <c r="X287" s="82"/>
      <c r="Y287" s="82"/>
      <c r="Z287" s="82"/>
      <c r="AA287" s="82">
        <v>16380903.24</v>
      </c>
      <c r="AB287" s="84">
        <v>2022</v>
      </c>
      <c r="AC287" s="84">
        <v>2022</v>
      </c>
      <c r="AD287" s="25"/>
      <c r="AE287" s="25"/>
    </row>
    <row r="288" spans="1:31" ht="75" customHeight="1" x14ac:dyDescent="0.4">
      <c r="A288" s="84">
        <v>28</v>
      </c>
      <c r="B288" s="84" t="s">
        <v>256</v>
      </c>
      <c r="C288" s="84"/>
      <c r="D288" s="92">
        <f t="shared" si="12"/>
        <v>18905711.969999999</v>
      </c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>
        <v>18250467.23</v>
      </c>
      <c r="R288" s="82"/>
      <c r="S288" s="82"/>
      <c r="T288" s="82"/>
      <c r="U288" s="82">
        <v>655244.74</v>
      </c>
      <c r="V288" s="82"/>
      <c r="W288" s="82"/>
      <c r="X288" s="82"/>
      <c r="Y288" s="82"/>
      <c r="Z288" s="82"/>
      <c r="AA288" s="82">
        <v>18905711.969999999</v>
      </c>
      <c r="AB288" s="84">
        <v>2020</v>
      </c>
      <c r="AC288" s="84">
        <v>2022</v>
      </c>
      <c r="AD288" s="25"/>
      <c r="AE288" s="25"/>
    </row>
    <row r="289" spans="1:31" ht="75" customHeight="1" x14ac:dyDescent="0.4">
      <c r="A289" s="84">
        <v>29</v>
      </c>
      <c r="B289" s="84" t="s">
        <v>443</v>
      </c>
      <c r="C289" s="84"/>
      <c r="D289" s="92">
        <f t="shared" si="12"/>
        <v>10511496.299999999</v>
      </c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>
        <v>5039637.25</v>
      </c>
      <c r="R289" s="82"/>
      <c r="S289" s="82">
        <v>3866857.38</v>
      </c>
      <c r="T289" s="82">
        <v>833150.28</v>
      </c>
      <c r="U289" s="82">
        <v>629339.41</v>
      </c>
      <c r="V289" s="82">
        <v>142511.98000000001</v>
      </c>
      <c r="W289" s="82"/>
      <c r="X289" s="82"/>
      <c r="Y289" s="82">
        <v>10511496.300000001</v>
      </c>
      <c r="Z289" s="82"/>
      <c r="AA289" s="82"/>
      <c r="AB289" s="84">
        <v>2022</v>
      </c>
      <c r="AC289" s="84">
        <v>2023</v>
      </c>
      <c r="AD289" s="25"/>
      <c r="AE289" s="25"/>
    </row>
    <row r="290" spans="1:31" ht="75" customHeight="1" x14ac:dyDescent="0.4">
      <c r="A290" s="84">
        <v>30</v>
      </c>
      <c r="B290" s="84" t="s">
        <v>384</v>
      </c>
      <c r="C290" s="84"/>
      <c r="D290" s="92">
        <f t="shared" si="12"/>
        <v>2501151.2400000002</v>
      </c>
      <c r="E290" s="82"/>
      <c r="F290" s="82"/>
      <c r="G290" s="82"/>
      <c r="H290" s="82"/>
      <c r="I290" s="82"/>
      <c r="J290" s="82">
        <v>2377151.2400000002</v>
      </c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>
        <v>124000</v>
      </c>
      <c r="V290" s="82"/>
      <c r="W290" s="82"/>
      <c r="X290" s="82"/>
      <c r="Y290" s="82">
        <v>2501151.2400000002</v>
      </c>
      <c r="Z290" s="82"/>
      <c r="AA290" s="82"/>
      <c r="AB290" s="84">
        <v>2022</v>
      </c>
      <c r="AC290" s="84">
        <v>2022</v>
      </c>
      <c r="AD290" s="25"/>
      <c r="AE290" s="25"/>
    </row>
    <row r="291" spans="1:31" ht="75" customHeight="1" x14ac:dyDescent="0.4">
      <c r="A291" s="84">
        <v>31</v>
      </c>
      <c r="B291" s="84" t="s">
        <v>177</v>
      </c>
      <c r="C291" s="84"/>
      <c r="D291" s="92">
        <f t="shared" si="12"/>
        <v>11062969.149999999</v>
      </c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>
        <v>10377091.949999999</v>
      </c>
      <c r="R291" s="82"/>
      <c r="S291" s="82"/>
      <c r="T291" s="82"/>
      <c r="U291" s="82">
        <v>685877.2</v>
      </c>
      <c r="V291" s="82"/>
      <c r="W291" s="82"/>
      <c r="X291" s="82"/>
      <c r="Y291" s="82"/>
      <c r="Z291" s="82"/>
      <c r="AA291" s="82">
        <v>11062969.149999999</v>
      </c>
      <c r="AB291" s="84">
        <v>2022</v>
      </c>
      <c r="AC291" s="84">
        <v>2022</v>
      </c>
      <c r="AD291" s="25"/>
      <c r="AE291" s="25"/>
    </row>
    <row r="292" spans="1:31" ht="75" customHeight="1" x14ac:dyDescent="0.4">
      <c r="A292" s="84">
        <v>32</v>
      </c>
      <c r="B292" s="84" t="s">
        <v>336</v>
      </c>
      <c r="C292" s="84"/>
      <c r="D292" s="92">
        <f t="shared" si="12"/>
        <v>2494125.16</v>
      </c>
      <c r="E292" s="82"/>
      <c r="F292" s="82"/>
      <c r="G292" s="82"/>
      <c r="H292" s="82"/>
      <c r="I292" s="82"/>
      <c r="J292" s="82">
        <v>2370125.16</v>
      </c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>
        <v>124000</v>
      </c>
      <c r="V292" s="82"/>
      <c r="W292" s="82"/>
      <c r="X292" s="82"/>
      <c r="Y292" s="82">
        <v>2494125.16</v>
      </c>
      <c r="Z292" s="82"/>
      <c r="AA292" s="82"/>
      <c r="AB292" s="84">
        <v>2022</v>
      </c>
      <c r="AC292" s="84">
        <v>2022</v>
      </c>
      <c r="AD292" s="25"/>
      <c r="AE292" s="25"/>
    </row>
    <row r="293" spans="1:31" ht="75" customHeight="1" x14ac:dyDescent="0.4">
      <c r="A293" s="84">
        <v>33</v>
      </c>
      <c r="B293" s="84" t="s">
        <v>415</v>
      </c>
      <c r="C293" s="84"/>
      <c r="D293" s="92">
        <f t="shared" si="12"/>
        <v>2480073.04</v>
      </c>
      <c r="E293" s="82"/>
      <c r="F293" s="82"/>
      <c r="G293" s="82"/>
      <c r="H293" s="82"/>
      <c r="I293" s="82"/>
      <c r="J293" s="82">
        <v>2356073.04</v>
      </c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>
        <v>124000</v>
      </c>
      <c r="V293" s="82"/>
      <c r="W293" s="82"/>
      <c r="X293" s="82"/>
      <c r="Y293" s="82">
        <v>2480073.04</v>
      </c>
      <c r="Z293" s="82"/>
      <c r="AA293" s="82"/>
      <c r="AB293" s="84">
        <v>2022</v>
      </c>
      <c r="AC293" s="84">
        <v>2022</v>
      </c>
      <c r="AD293" s="25"/>
      <c r="AE293" s="25"/>
    </row>
    <row r="294" spans="1:31" ht="75" customHeight="1" x14ac:dyDescent="0.4">
      <c r="A294" s="84">
        <v>34</v>
      </c>
      <c r="B294" s="84" t="s">
        <v>418</v>
      </c>
      <c r="C294" s="84"/>
      <c r="D294" s="92">
        <f t="shared" si="12"/>
        <v>2501151.2400000002</v>
      </c>
      <c r="E294" s="82"/>
      <c r="F294" s="82"/>
      <c r="G294" s="82"/>
      <c r="H294" s="82"/>
      <c r="I294" s="82"/>
      <c r="J294" s="82">
        <v>2377151.2400000002</v>
      </c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>
        <v>124000</v>
      </c>
      <c r="V294" s="82"/>
      <c r="W294" s="82"/>
      <c r="X294" s="82"/>
      <c r="Y294" s="82">
        <v>2501151.2400000002</v>
      </c>
      <c r="Z294" s="82"/>
      <c r="AA294" s="82"/>
      <c r="AB294" s="84">
        <v>2022</v>
      </c>
      <c r="AC294" s="84">
        <v>2022</v>
      </c>
      <c r="AD294" s="25"/>
      <c r="AE294" s="25"/>
    </row>
    <row r="295" spans="1:31" ht="75" customHeight="1" x14ac:dyDescent="0.4">
      <c r="A295" s="84">
        <v>35</v>
      </c>
      <c r="B295" s="84" t="s">
        <v>416</v>
      </c>
      <c r="C295" s="84"/>
      <c r="D295" s="92">
        <f t="shared" si="12"/>
        <v>2480073.04</v>
      </c>
      <c r="E295" s="82"/>
      <c r="F295" s="82"/>
      <c r="G295" s="82"/>
      <c r="H295" s="82"/>
      <c r="I295" s="82"/>
      <c r="J295" s="82">
        <v>2356073.04</v>
      </c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>
        <v>124000</v>
      </c>
      <c r="V295" s="82"/>
      <c r="W295" s="82"/>
      <c r="X295" s="82"/>
      <c r="Y295" s="82">
        <v>2480073.04</v>
      </c>
      <c r="Z295" s="82"/>
      <c r="AA295" s="82"/>
      <c r="AB295" s="84">
        <v>2022</v>
      </c>
      <c r="AC295" s="84">
        <v>2022</v>
      </c>
      <c r="AD295" s="25"/>
      <c r="AE295" s="25"/>
    </row>
    <row r="296" spans="1:31" ht="75" customHeight="1" x14ac:dyDescent="0.4">
      <c r="A296" s="84">
        <v>36</v>
      </c>
      <c r="B296" s="84" t="s">
        <v>417</v>
      </c>
      <c r="C296" s="84"/>
      <c r="D296" s="92">
        <f t="shared" si="12"/>
        <v>2480073.04</v>
      </c>
      <c r="E296" s="82"/>
      <c r="F296" s="82"/>
      <c r="G296" s="82"/>
      <c r="H296" s="82"/>
      <c r="I296" s="82"/>
      <c r="J296" s="82">
        <v>2356073.04</v>
      </c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>
        <v>124000</v>
      </c>
      <c r="V296" s="82"/>
      <c r="W296" s="82"/>
      <c r="X296" s="82"/>
      <c r="Y296" s="82">
        <v>2480073.04</v>
      </c>
      <c r="Z296" s="82"/>
      <c r="AA296" s="82"/>
      <c r="AB296" s="84">
        <v>2022</v>
      </c>
      <c r="AC296" s="84">
        <v>2022</v>
      </c>
      <c r="AD296" s="25"/>
      <c r="AE296" s="25"/>
    </row>
    <row r="297" spans="1:31" ht="75" customHeight="1" x14ac:dyDescent="0.4">
      <c r="A297" s="84">
        <v>37</v>
      </c>
      <c r="B297" s="84" t="s">
        <v>337</v>
      </c>
      <c r="C297" s="84"/>
      <c r="D297" s="92">
        <f t="shared" si="12"/>
        <v>2480073.04</v>
      </c>
      <c r="E297" s="82"/>
      <c r="F297" s="82"/>
      <c r="G297" s="82"/>
      <c r="H297" s="82"/>
      <c r="I297" s="82"/>
      <c r="J297" s="82">
        <v>2356073.04</v>
      </c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>
        <v>124000</v>
      </c>
      <c r="V297" s="82"/>
      <c r="W297" s="82"/>
      <c r="X297" s="82"/>
      <c r="Y297" s="82">
        <v>2480073.04</v>
      </c>
      <c r="Z297" s="82"/>
      <c r="AA297" s="82"/>
      <c r="AB297" s="84">
        <v>2022</v>
      </c>
      <c r="AC297" s="84">
        <v>2022</v>
      </c>
      <c r="AD297" s="25"/>
      <c r="AE297" s="25"/>
    </row>
    <row r="298" spans="1:31" ht="75" customHeight="1" x14ac:dyDescent="0.4">
      <c r="A298" s="84">
        <v>38</v>
      </c>
      <c r="B298" s="84" t="s">
        <v>257</v>
      </c>
      <c r="C298" s="84"/>
      <c r="D298" s="92">
        <f t="shared" si="12"/>
        <v>20444081.359999999</v>
      </c>
      <c r="E298" s="82"/>
      <c r="F298" s="82"/>
      <c r="G298" s="82"/>
      <c r="H298" s="82"/>
      <c r="I298" s="82"/>
      <c r="J298" s="82">
        <v>2356073.04</v>
      </c>
      <c r="K298" s="82"/>
      <c r="L298" s="82"/>
      <c r="M298" s="82"/>
      <c r="N298" s="82"/>
      <c r="O298" s="82"/>
      <c r="P298" s="82"/>
      <c r="Q298" s="82">
        <v>17203759.719999999</v>
      </c>
      <c r="R298" s="82"/>
      <c r="S298" s="82"/>
      <c r="T298" s="82"/>
      <c r="U298" s="82">
        <v>884248.6</v>
      </c>
      <c r="V298" s="82"/>
      <c r="W298" s="82"/>
      <c r="X298" s="82"/>
      <c r="Y298" s="82">
        <v>2480073.04</v>
      </c>
      <c r="Z298" s="82"/>
      <c r="AA298" s="82">
        <v>17964008.32</v>
      </c>
      <c r="AB298" s="84">
        <v>2022</v>
      </c>
      <c r="AC298" s="84">
        <v>2022</v>
      </c>
      <c r="AD298" s="25"/>
      <c r="AE298" s="25"/>
    </row>
    <row r="299" spans="1:31" ht="75" customHeight="1" x14ac:dyDescent="0.4">
      <c r="A299" s="84">
        <v>39</v>
      </c>
      <c r="B299" s="84" t="s">
        <v>338</v>
      </c>
      <c r="C299" s="84"/>
      <c r="D299" s="92">
        <f t="shared" si="12"/>
        <v>2480073.04</v>
      </c>
      <c r="E299" s="82"/>
      <c r="F299" s="82"/>
      <c r="G299" s="82"/>
      <c r="H299" s="82"/>
      <c r="I299" s="82"/>
      <c r="J299" s="82">
        <v>2356073.04</v>
      </c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>
        <v>124000</v>
      </c>
      <c r="V299" s="82"/>
      <c r="W299" s="82"/>
      <c r="X299" s="82"/>
      <c r="Y299" s="82">
        <v>2480073.04</v>
      </c>
      <c r="Z299" s="82"/>
      <c r="AA299" s="82"/>
      <c r="AB299" s="84">
        <v>2022</v>
      </c>
      <c r="AC299" s="84">
        <v>2022</v>
      </c>
      <c r="AD299" s="25"/>
      <c r="AE299" s="25"/>
    </row>
    <row r="300" spans="1:31" ht="75" customHeight="1" x14ac:dyDescent="0.4">
      <c r="A300" s="84">
        <v>40</v>
      </c>
      <c r="B300" s="84" t="s">
        <v>339</v>
      </c>
      <c r="C300" s="84"/>
      <c r="D300" s="92">
        <f t="shared" si="12"/>
        <v>2480073.04</v>
      </c>
      <c r="E300" s="82"/>
      <c r="F300" s="82"/>
      <c r="G300" s="82"/>
      <c r="H300" s="82"/>
      <c r="I300" s="82"/>
      <c r="J300" s="82">
        <v>2356073.04</v>
      </c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>
        <v>124000</v>
      </c>
      <c r="V300" s="82"/>
      <c r="W300" s="82"/>
      <c r="X300" s="82"/>
      <c r="Y300" s="82">
        <v>2480073.04</v>
      </c>
      <c r="Z300" s="82"/>
      <c r="AA300" s="82"/>
      <c r="AB300" s="84">
        <v>2022</v>
      </c>
      <c r="AC300" s="84">
        <v>2022</v>
      </c>
      <c r="AD300" s="25"/>
      <c r="AE300" s="25"/>
    </row>
    <row r="301" spans="1:31" ht="75" customHeight="1" x14ac:dyDescent="0.4">
      <c r="A301" s="84">
        <v>41</v>
      </c>
      <c r="B301" s="84" t="s">
        <v>346</v>
      </c>
      <c r="C301" s="84"/>
      <c r="D301" s="92">
        <f t="shared" si="12"/>
        <v>2480073.0499999998</v>
      </c>
      <c r="E301" s="82"/>
      <c r="F301" s="82"/>
      <c r="G301" s="82"/>
      <c r="H301" s="82"/>
      <c r="I301" s="82"/>
      <c r="J301" s="82">
        <v>2356073.0499999998</v>
      </c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>
        <v>124000</v>
      </c>
      <c r="V301" s="82"/>
      <c r="W301" s="82"/>
      <c r="X301" s="82"/>
      <c r="Y301" s="82">
        <v>2480073.0499999998</v>
      </c>
      <c r="Z301" s="82"/>
      <c r="AA301" s="82"/>
      <c r="AB301" s="84">
        <v>2022</v>
      </c>
      <c r="AC301" s="84">
        <v>2022</v>
      </c>
      <c r="AD301" s="25"/>
      <c r="AE301" s="25"/>
    </row>
    <row r="302" spans="1:31" ht="75" customHeight="1" x14ac:dyDescent="0.4">
      <c r="A302" s="84">
        <v>42</v>
      </c>
      <c r="B302" s="84" t="s">
        <v>419</v>
      </c>
      <c r="C302" s="84"/>
      <c r="D302" s="92">
        <f t="shared" si="12"/>
        <v>2480073.04</v>
      </c>
      <c r="E302" s="82"/>
      <c r="F302" s="82"/>
      <c r="G302" s="82"/>
      <c r="H302" s="82"/>
      <c r="I302" s="82"/>
      <c r="J302" s="82">
        <v>2356073.04</v>
      </c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>
        <v>124000</v>
      </c>
      <c r="V302" s="82"/>
      <c r="W302" s="82"/>
      <c r="X302" s="82"/>
      <c r="Y302" s="82">
        <v>2480073.04</v>
      </c>
      <c r="Z302" s="82"/>
      <c r="AA302" s="82"/>
      <c r="AB302" s="84">
        <v>2022</v>
      </c>
      <c r="AC302" s="84">
        <v>2022</v>
      </c>
      <c r="AD302" s="25"/>
      <c r="AE302" s="25"/>
    </row>
    <row r="303" spans="1:31" ht="75" customHeight="1" x14ac:dyDescent="0.4">
      <c r="A303" s="84">
        <v>43</v>
      </c>
      <c r="B303" s="84" t="s">
        <v>340</v>
      </c>
      <c r="C303" s="84"/>
      <c r="D303" s="92">
        <f t="shared" si="12"/>
        <v>2480073.04</v>
      </c>
      <c r="E303" s="82"/>
      <c r="F303" s="82"/>
      <c r="G303" s="82"/>
      <c r="H303" s="82"/>
      <c r="I303" s="82"/>
      <c r="J303" s="82">
        <v>2356073.04</v>
      </c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>
        <v>124000</v>
      </c>
      <c r="V303" s="82"/>
      <c r="W303" s="82"/>
      <c r="X303" s="82"/>
      <c r="Y303" s="82">
        <v>2480073.04</v>
      </c>
      <c r="Z303" s="82"/>
      <c r="AA303" s="82"/>
      <c r="AB303" s="84">
        <v>2022</v>
      </c>
      <c r="AC303" s="84">
        <v>2022</v>
      </c>
      <c r="AD303" s="25"/>
      <c r="AE303" s="25"/>
    </row>
    <row r="304" spans="1:31" ht="75" customHeight="1" x14ac:dyDescent="0.4">
      <c r="A304" s="84">
        <v>44</v>
      </c>
      <c r="B304" s="84" t="s">
        <v>341</v>
      </c>
      <c r="C304" s="84"/>
      <c r="D304" s="92">
        <f t="shared" si="12"/>
        <v>2480073.0499999998</v>
      </c>
      <c r="E304" s="82"/>
      <c r="F304" s="82"/>
      <c r="G304" s="82"/>
      <c r="H304" s="82"/>
      <c r="I304" s="82"/>
      <c r="J304" s="82">
        <v>2356073.0499999998</v>
      </c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>
        <v>124000</v>
      </c>
      <c r="V304" s="82"/>
      <c r="W304" s="82"/>
      <c r="X304" s="82"/>
      <c r="Y304" s="82">
        <v>2480073.0499999998</v>
      </c>
      <c r="Z304" s="82"/>
      <c r="AA304" s="82"/>
      <c r="AB304" s="84">
        <v>2022</v>
      </c>
      <c r="AC304" s="84">
        <v>2022</v>
      </c>
      <c r="AD304" s="25"/>
      <c r="AE304" s="25"/>
    </row>
    <row r="305" spans="1:31" ht="75" customHeight="1" x14ac:dyDescent="0.4">
      <c r="A305" s="84">
        <v>45</v>
      </c>
      <c r="B305" s="84" t="s">
        <v>342</v>
      </c>
      <c r="C305" s="84"/>
      <c r="D305" s="92">
        <f t="shared" si="12"/>
        <v>2480073.0499999998</v>
      </c>
      <c r="E305" s="82"/>
      <c r="F305" s="82"/>
      <c r="G305" s="82"/>
      <c r="H305" s="82"/>
      <c r="I305" s="82"/>
      <c r="J305" s="82">
        <v>2356073.0499999998</v>
      </c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>
        <v>124000</v>
      </c>
      <c r="V305" s="82"/>
      <c r="W305" s="82"/>
      <c r="X305" s="82"/>
      <c r="Y305" s="82">
        <v>2480073.0499999998</v>
      </c>
      <c r="Z305" s="82"/>
      <c r="AA305" s="82"/>
      <c r="AB305" s="84">
        <v>2022</v>
      </c>
      <c r="AC305" s="84">
        <v>2022</v>
      </c>
      <c r="AD305" s="25"/>
      <c r="AE305" s="25"/>
    </row>
    <row r="306" spans="1:31" ht="75" customHeight="1" x14ac:dyDescent="0.4">
      <c r="A306" s="84">
        <v>46</v>
      </c>
      <c r="B306" s="84" t="s">
        <v>343</v>
      </c>
      <c r="C306" s="84"/>
      <c r="D306" s="92">
        <f t="shared" si="12"/>
        <v>2480073.0499999998</v>
      </c>
      <c r="E306" s="82"/>
      <c r="F306" s="82"/>
      <c r="G306" s="82"/>
      <c r="H306" s="82"/>
      <c r="I306" s="82"/>
      <c r="J306" s="82">
        <v>2356073.0499999998</v>
      </c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>
        <v>124000</v>
      </c>
      <c r="V306" s="82"/>
      <c r="W306" s="82"/>
      <c r="X306" s="82"/>
      <c r="Y306" s="82">
        <v>2480073.0499999998</v>
      </c>
      <c r="Z306" s="82"/>
      <c r="AA306" s="82"/>
      <c r="AB306" s="84">
        <v>2022</v>
      </c>
      <c r="AC306" s="84">
        <v>2022</v>
      </c>
      <c r="AD306" s="25"/>
      <c r="AE306" s="25"/>
    </row>
    <row r="307" spans="1:31" ht="75" customHeight="1" x14ac:dyDescent="0.4">
      <c r="A307" s="84">
        <v>47</v>
      </c>
      <c r="B307" s="84" t="s">
        <v>344</v>
      </c>
      <c r="C307" s="84"/>
      <c r="D307" s="92">
        <f t="shared" si="12"/>
        <v>2480073.0499999998</v>
      </c>
      <c r="E307" s="82"/>
      <c r="F307" s="82"/>
      <c r="G307" s="82"/>
      <c r="H307" s="82"/>
      <c r="I307" s="82"/>
      <c r="J307" s="82">
        <v>2356073.0499999998</v>
      </c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>
        <v>124000</v>
      </c>
      <c r="V307" s="82"/>
      <c r="W307" s="82"/>
      <c r="X307" s="82"/>
      <c r="Y307" s="82">
        <v>2480073.0499999998</v>
      </c>
      <c r="Z307" s="82"/>
      <c r="AA307" s="82"/>
      <c r="AB307" s="84">
        <v>2022</v>
      </c>
      <c r="AC307" s="84">
        <v>2022</v>
      </c>
      <c r="AD307" s="25"/>
      <c r="AE307" s="25"/>
    </row>
    <row r="308" spans="1:31" ht="75" customHeight="1" x14ac:dyDescent="0.4">
      <c r="A308" s="84">
        <v>48</v>
      </c>
      <c r="B308" s="84" t="s">
        <v>345</v>
      </c>
      <c r="C308" s="84"/>
      <c r="D308" s="92">
        <f t="shared" si="12"/>
        <v>2480073.0499999998</v>
      </c>
      <c r="E308" s="82"/>
      <c r="F308" s="82"/>
      <c r="G308" s="82"/>
      <c r="H308" s="82"/>
      <c r="I308" s="82"/>
      <c r="J308" s="82">
        <v>2356073.0499999998</v>
      </c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>
        <v>124000</v>
      </c>
      <c r="V308" s="82"/>
      <c r="W308" s="82"/>
      <c r="X308" s="82"/>
      <c r="Y308" s="82">
        <v>2480073.0499999998</v>
      </c>
      <c r="Z308" s="82"/>
      <c r="AA308" s="82"/>
      <c r="AB308" s="84">
        <v>2022</v>
      </c>
      <c r="AC308" s="84">
        <v>2022</v>
      </c>
      <c r="AD308" s="25"/>
      <c r="AE308" s="25"/>
    </row>
    <row r="309" spans="1:31" ht="75" customHeight="1" x14ac:dyDescent="0.4">
      <c r="A309" s="84">
        <v>49</v>
      </c>
      <c r="B309" s="84" t="s">
        <v>405</v>
      </c>
      <c r="C309" s="84"/>
      <c r="D309" s="92">
        <f t="shared" si="12"/>
        <v>4265788.74</v>
      </c>
      <c r="E309" s="82"/>
      <c r="F309" s="82"/>
      <c r="G309" s="82"/>
      <c r="H309" s="82"/>
      <c r="I309" s="82"/>
      <c r="J309" s="82"/>
      <c r="K309" s="82"/>
      <c r="L309" s="82"/>
      <c r="M309" s="82">
        <v>3990042.86</v>
      </c>
      <c r="N309" s="82"/>
      <c r="O309" s="82"/>
      <c r="P309" s="82"/>
      <c r="Q309" s="82"/>
      <c r="R309" s="82"/>
      <c r="S309" s="82"/>
      <c r="T309" s="82"/>
      <c r="U309" s="82">
        <v>275745.88</v>
      </c>
      <c r="V309" s="82"/>
      <c r="W309" s="82"/>
      <c r="X309" s="82"/>
      <c r="Y309" s="82">
        <v>4265788.74</v>
      </c>
      <c r="Z309" s="82"/>
      <c r="AA309" s="82"/>
      <c r="AB309" s="84">
        <v>2022</v>
      </c>
      <c r="AC309" s="84">
        <v>2023</v>
      </c>
      <c r="AD309" s="25"/>
      <c r="AE309" s="25"/>
    </row>
    <row r="310" spans="1:31" ht="75" customHeight="1" x14ac:dyDescent="0.4">
      <c r="A310" s="84">
        <v>50</v>
      </c>
      <c r="B310" s="84" t="s">
        <v>347</v>
      </c>
      <c r="C310" s="84"/>
      <c r="D310" s="92">
        <f t="shared" si="12"/>
        <v>2480073.0499999998</v>
      </c>
      <c r="E310" s="82"/>
      <c r="F310" s="82"/>
      <c r="G310" s="82"/>
      <c r="H310" s="82"/>
      <c r="I310" s="82"/>
      <c r="J310" s="82">
        <v>2356073.0499999998</v>
      </c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>
        <v>124000</v>
      </c>
      <c r="V310" s="82"/>
      <c r="W310" s="82"/>
      <c r="X310" s="82"/>
      <c r="Y310" s="82">
        <v>2480073.0499999998</v>
      </c>
      <c r="Z310" s="82"/>
      <c r="AA310" s="82"/>
      <c r="AB310" s="84">
        <v>2022</v>
      </c>
      <c r="AC310" s="84">
        <v>2022</v>
      </c>
      <c r="AD310" s="25"/>
      <c r="AE310" s="25"/>
    </row>
    <row r="311" spans="1:31" ht="75" customHeight="1" x14ac:dyDescent="0.4">
      <c r="A311" s="84">
        <v>51</v>
      </c>
      <c r="B311" s="84" t="s">
        <v>348</v>
      </c>
      <c r="C311" s="84"/>
      <c r="D311" s="92">
        <f t="shared" si="12"/>
        <v>2480073.0499999998</v>
      </c>
      <c r="E311" s="82"/>
      <c r="F311" s="82"/>
      <c r="G311" s="82"/>
      <c r="H311" s="82"/>
      <c r="I311" s="82"/>
      <c r="J311" s="82">
        <v>2356073.0499999998</v>
      </c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>
        <v>124000</v>
      </c>
      <c r="V311" s="82"/>
      <c r="W311" s="82"/>
      <c r="X311" s="82"/>
      <c r="Y311" s="82">
        <v>2480073.0499999998</v>
      </c>
      <c r="Z311" s="82"/>
      <c r="AA311" s="82"/>
      <c r="AB311" s="84">
        <v>2022</v>
      </c>
      <c r="AC311" s="84">
        <v>2022</v>
      </c>
      <c r="AD311" s="25"/>
      <c r="AE311" s="25"/>
    </row>
    <row r="312" spans="1:31" ht="75" customHeight="1" x14ac:dyDescent="0.4">
      <c r="A312" s="84">
        <v>52</v>
      </c>
      <c r="B312" s="84" t="s">
        <v>349</v>
      </c>
      <c r="C312" s="84"/>
      <c r="D312" s="92">
        <f t="shared" si="12"/>
        <v>2480073.0499999998</v>
      </c>
      <c r="E312" s="82"/>
      <c r="F312" s="82"/>
      <c r="G312" s="82"/>
      <c r="H312" s="82"/>
      <c r="I312" s="82"/>
      <c r="J312" s="82">
        <v>2356073.0499999998</v>
      </c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>
        <v>124000</v>
      </c>
      <c r="V312" s="82"/>
      <c r="W312" s="82"/>
      <c r="X312" s="82"/>
      <c r="Y312" s="82">
        <v>2480073.0499999998</v>
      </c>
      <c r="Z312" s="82"/>
      <c r="AA312" s="82"/>
      <c r="AB312" s="84">
        <v>2022</v>
      </c>
      <c r="AC312" s="84">
        <v>2022</v>
      </c>
      <c r="AD312" s="25"/>
      <c r="AE312" s="25"/>
    </row>
    <row r="313" spans="1:31" ht="75" customHeight="1" x14ac:dyDescent="0.4">
      <c r="A313" s="84">
        <v>53</v>
      </c>
      <c r="B313" s="84" t="s">
        <v>350</v>
      </c>
      <c r="C313" s="84"/>
      <c r="D313" s="92">
        <f t="shared" si="12"/>
        <v>2480073.0499999998</v>
      </c>
      <c r="E313" s="82"/>
      <c r="F313" s="82"/>
      <c r="G313" s="82"/>
      <c r="H313" s="82"/>
      <c r="I313" s="82"/>
      <c r="J313" s="82">
        <v>2356073.0499999998</v>
      </c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>
        <v>124000</v>
      </c>
      <c r="V313" s="82"/>
      <c r="W313" s="82"/>
      <c r="X313" s="82"/>
      <c r="Y313" s="82">
        <v>2480073.0499999998</v>
      </c>
      <c r="Z313" s="82"/>
      <c r="AA313" s="82"/>
      <c r="AB313" s="84">
        <v>2022</v>
      </c>
      <c r="AC313" s="84">
        <v>2022</v>
      </c>
      <c r="AD313" s="25"/>
      <c r="AE313" s="25"/>
    </row>
    <row r="314" spans="1:31" ht="75" customHeight="1" x14ac:dyDescent="0.4">
      <c r="A314" s="84">
        <v>54</v>
      </c>
      <c r="B314" s="84" t="s">
        <v>351</v>
      </c>
      <c r="C314" s="84"/>
      <c r="D314" s="92">
        <f t="shared" si="12"/>
        <v>2480073.0499999998</v>
      </c>
      <c r="E314" s="82"/>
      <c r="F314" s="82"/>
      <c r="G314" s="82"/>
      <c r="H314" s="82"/>
      <c r="I314" s="82"/>
      <c r="J314" s="82">
        <v>2356073.0499999998</v>
      </c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>
        <v>124000</v>
      </c>
      <c r="V314" s="82"/>
      <c r="W314" s="82"/>
      <c r="X314" s="82"/>
      <c r="Y314" s="82">
        <v>2480073.0499999998</v>
      </c>
      <c r="Z314" s="82"/>
      <c r="AA314" s="82"/>
      <c r="AB314" s="84">
        <v>2022</v>
      </c>
      <c r="AC314" s="84">
        <v>2022</v>
      </c>
      <c r="AD314" s="25"/>
      <c r="AE314" s="25"/>
    </row>
    <row r="315" spans="1:31" ht="75" customHeight="1" x14ac:dyDescent="0.4">
      <c r="A315" s="84">
        <v>55</v>
      </c>
      <c r="B315" s="84" t="s">
        <v>352</v>
      </c>
      <c r="C315" s="84"/>
      <c r="D315" s="92">
        <f t="shared" si="12"/>
        <v>2480073.0499999998</v>
      </c>
      <c r="E315" s="82"/>
      <c r="F315" s="82"/>
      <c r="G315" s="82"/>
      <c r="H315" s="82"/>
      <c r="I315" s="82"/>
      <c r="J315" s="82">
        <v>2356073.0499999998</v>
      </c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>
        <v>124000</v>
      </c>
      <c r="V315" s="82"/>
      <c r="W315" s="82"/>
      <c r="X315" s="82"/>
      <c r="Y315" s="82">
        <f>D315</f>
        <v>2480073.0499999998</v>
      </c>
      <c r="Z315" s="82"/>
      <c r="AA315" s="82"/>
      <c r="AB315" s="84">
        <v>2022</v>
      </c>
      <c r="AC315" s="84">
        <v>2022</v>
      </c>
      <c r="AD315" s="25"/>
      <c r="AE315" s="25"/>
    </row>
    <row r="316" spans="1:31" ht="75" customHeight="1" x14ac:dyDescent="0.4">
      <c r="A316" s="84">
        <v>56</v>
      </c>
      <c r="B316" s="84" t="s">
        <v>353</v>
      </c>
      <c r="C316" s="84"/>
      <c r="D316" s="92">
        <f t="shared" si="12"/>
        <v>2480073.0499999998</v>
      </c>
      <c r="E316" s="82"/>
      <c r="F316" s="82"/>
      <c r="G316" s="82"/>
      <c r="H316" s="82"/>
      <c r="I316" s="82"/>
      <c r="J316" s="82">
        <v>2356073.0499999998</v>
      </c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>
        <v>124000</v>
      </c>
      <c r="V316" s="82"/>
      <c r="W316" s="82"/>
      <c r="X316" s="82"/>
      <c r="Y316" s="82">
        <v>2480073.0499999998</v>
      </c>
      <c r="Z316" s="82"/>
      <c r="AA316" s="82"/>
      <c r="AB316" s="84">
        <v>2022</v>
      </c>
      <c r="AC316" s="84">
        <v>2022</v>
      </c>
      <c r="AD316" s="25"/>
      <c r="AE316" s="25"/>
    </row>
    <row r="317" spans="1:31" ht="75" customHeight="1" x14ac:dyDescent="0.4">
      <c r="A317" s="84">
        <v>57</v>
      </c>
      <c r="B317" s="84" t="s">
        <v>178</v>
      </c>
      <c r="C317" s="84"/>
      <c r="D317" s="92">
        <f t="shared" si="12"/>
        <v>5580893.4199999999</v>
      </c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>
        <v>5498417.1600000001</v>
      </c>
      <c r="R317" s="82"/>
      <c r="S317" s="82"/>
      <c r="T317" s="82"/>
      <c r="U317" s="82"/>
      <c r="V317" s="82">
        <v>82476.259999999995</v>
      </c>
      <c r="W317" s="82"/>
      <c r="X317" s="82"/>
      <c r="Y317" s="82"/>
      <c r="Z317" s="82"/>
      <c r="AA317" s="82">
        <f>SUM(E317:W317)-(X317+Y317+Z317)</f>
        <v>5580893.4199999999</v>
      </c>
      <c r="AB317" s="84">
        <v>2021</v>
      </c>
      <c r="AC317" s="84">
        <v>2022</v>
      </c>
      <c r="AD317" s="25"/>
      <c r="AE317" s="25"/>
    </row>
    <row r="318" spans="1:31" ht="75" customHeight="1" x14ac:dyDescent="0.4">
      <c r="A318" s="84">
        <v>58</v>
      </c>
      <c r="B318" s="84" t="s">
        <v>406</v>
      </c>
      <c r="C318" s="84"/>
      <c r="D318" s="92">
        <f t="shared" si="12"/>
        <v>1290310.93</v>
      </c>
      <c r="E318" s="82"/>
      <c r="F318" s="82"/>
      <c r="G318" s="82">
        <v>1206908.6299999999</v>
      </c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>
        <v>83402.3</v>
      </c>
      <c r="V318" s="82"/>
      <c r="W318" s="82"/>
      <c r="X318" s="82"/>
      <c r="Y318" s="82">
        <v>1290310.93</v>
      </c>
      <c r="Z318" s="82"/>
      <c r="AA318" s="82"/>
      <c r="AB318" s="84">
        <v>2022</v>
      </c>
      <c r="AC318" s="84">
        <v>2023</v>
      </c>
      <c r="AD318" s="25"/>
      <c r="AE318" s="25"/>
    </row>
    <row r="319" spans="1:31" ht="75" customHeight="1" x14ac:dyDescent="1">
      <c r="A319" s="84">
        <v>59</v>
      </c>
      <c r="B319" s="84" t="s">
        <v>450</v>
      </c>
      <c r="C319" s="84"/>
      <c r="D319" s="92">
        <f t="shared" si="12"/>
        <v>12102621.25</v>
      </c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94"/>
      <c r="Q319" s="82">
        <v>11437740.800000001</v>
      </c>
      <c r="R319" s="82"/>
      <c r="S319" s="82"/>
      <c r="T319" s="82"/>
      <c r="U319" s="82">
        <v>664880.44999999995</v>
      </c>
      <c r="V319" s="82"/>
      <c r="W319" s="82"/>
      <c r="X319" s="82"/>
      <c r="Y319" s="82">
        <v>12102621.25</v>
      </c>
      <c r="Z319" s="82"/>
      <c r="AA319" s="82"/>
      <c r="AB319" s="84">
        <v>2022</v>
      </c>
      <c r="AC319" s="84">
        <v>2023</v>
      </c>
      <c r="AD319" s="25"/>
      <c r="AE319" s="25"/>
    </row>
    <row r="320" spans="1:31" ht="75" customHeight="1" x14ac:dyDescent="1">
      <c r="A320" s="84">
        <v>60</v>
      </c>
      <c r="B320" s="84" t="s">
        <v>179</v>
      </c>
      <c r="C320" s="84"/>
      <c r="D320" s="92">
        <f t="shared" si="12"/>
        <v>8950824.3399999999</v>
      </c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5"/>
      <c r="Q320" s="82">
        <v>8818546.1500000004</v>
      </c>
      <c r="R320" s="82"/>
      <c r="S320" s="82"/>
      <c r="T320" s="82"/>
      <c r="U320" s="82"/>
      <c r="V320" s="82">
        <v>132278.19</v>
      </c>
      <c r="W320" s="82"/>
      <c r="X320" s="82"/>
      <c r="Y320" s="82"/>
      <c r="Z320" s="82"/>
      <c r="AA320" s="82">
        <v>8950824.3399999999</v>
      </c>
      <c r="AB320" s="84">
        <v>2021</v>
      </c>
      <c r="AC320" s="84">
        <v>2022</v>
      </c>
      <c r="AD320" s="25"/>
      <c r="AE320" s="25"/>
    </row>
    <row r="321" spans="1:38" ht="75" customHeight="1" x14ac:dyDescent="0.4">
      <c r="A321" s="84">
        <v>61</v>
      </c>
      <c r="B321" s="84" t="s">
        <v>180</v>
      </c>
      <c r="C321" s="84"/>
      <c r="D321" s="92">
        <f t="shared" si="12"/>
        <v>9528814.7899999991</v>
      </c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>
        <v>9387994.8699999992</v>
      </c>
      <c r="R321" s="82"/>
      <c r="S321" s="82"/>
      <c r="T321" s="82"/>
      <c r="U321" s="82"/>
      <c r="V321" s="82">
        <v>140819.92000000001</v>
      </c>
      <c r="W321" s="82"/>
      <c r="X321" s="82"/>
      <c r="Y321" s="82"/>
      <c r="Z321" s="82"/>
      <c r="AA321" s="82">
        <v>9528814.7899999991</v>
      </c>
      <c r="AB321" s="84">
        <v>2021</v>
      </c>
      <c r="AC321" s="84">
        <v>2022</v>
      </c>
      <c r="AD321" s="25"/>
      <c r="AE321" s="25"/>
    </row>
    <row r="322" spans="1:38" ht="75" customHeight="1" x14ac:dyDescent="0.4">
      <c r="A322" s="84">
        <v>62</v>
      </c>
      <c r="B322" s="84" t="s">
        <v>181</v>
      </c>
      <c r="C322" s="84"/>
      <c r="D322" s="92">
        <f t="shared" si="12"/>
        <v>8420999.7599999998</v>
      </c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>
        <v>8296551.4900000002</v>
      </c>
      <c r="R322" s="82"/>
      <c r="S322" s="82"/>
      <c r="T322" s="82"/>
      <c r="U322" s="82"/>
      <c r="V322" s="82">
        <v>124448.27</v>
      </c>
      <c r="W322" s="82"/>
      <c r="X322" s="82"/>
      <c r="Y322" s="82"/>
      <c r="Z322" s="82"/>
      <c r="AA322" s="82">
        <v>8420999.7599999998</v>
      </c>
      <c r="AB322" s="84">
        <v>2021</v>
      </c>
      <c r="AC322" s="84">
        <v>2022</v>
      </c>
      <c r="AD322" s="25"/>
      <c r="AE322" s="25"/>
    </row>
    <row r="323" spans="1:38" ht="75" customHeight="1" x14ac:dyDescent="0.4">
      <c r="A323" s="84">
        <v>63</v>
      </c>
      <c r="B323" s="84" t="s">
        <v>258</v>
      </c>
      <c r="C323" s="84"/>
      <c r="D323" s="92">
        <f t="shared" si="12"/>
        <v>64931595.130000003</v>
      </c>
      <c r="E323" s="82"/>
      <c r="F323" s="82"/>
      <c r="G323" s="82">
        <v>2758306.6</v>
      </c>
      <c r="H323" s="82"/>
      <c r="I323" s="82">
        <v>3372346.42</v>
      </c>
      <c r="J323" s="82">
        <v>16221481.800000001</v>
      </c>
      <c r="K323" s="82"/>
      <c r="L323" s="82"/>
      <c r="M323" s="82">
        <v>4849258.92</v>
      </c>
      <c r="N323" s="82"/>
      <c r="O323" s="82"/>
      <c r="P323" s="82"/>
      <c r="Q323" s="82">
        <v>18884217.879999999</v>
      </c>
      <c r="R323" s="82"/>
      <c r="S323" s="82">
        <v>17406327.41</v>
      </c>
      <c r="T323" s="82"/>
      <c r="U323" s="82">
        <v>1439656.1</v>
      </c>
      <c r="V323" s="82"/>
      <c r="W323" s="82"/>
      <c r="X323" s="82"/>
      <c r="Y323" s="82">
        <v>8050163.25</v>
      </c>
      <c r="Z323" s="82"/>
      <c r="AA323" s="82">
        <v>56881431.880000003</v>
      </c>
      <c r="AB323" s="84">
        <v>2022</v>
      </c>
      <c r="AC323" s="84">
        <v>2023</v>
      </c>
      <c r="AD323" s="25"/>
      <c r="AE323" s="25"/>
    </row>
    <row r="324" spans="1:38" ht="75" customHeight="1" x14ac:dyDescent="0.4">
      <c r="A324" s="84">
        <v>64</v>
      </c>
      <c r="B324" s="84" t="s">
        <v>396</v>
      </c>
      <c r="C324" s="84"/>
      <c r="D324" s="92">
        <f t="shared" si="12"/>
        <v>8869165.7300000004</v>
      </c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>
        <v>8647436.5899999999</v>
      </c>
      <c r="Q324" s="82"/>
      <c r="R324" s="82"/>
      <c r="S324" s="82"/>
      <c r="T324" s="82"/>
      <c r="U324" s="82">
        <v>221729.14</v>
      </c>
      <c r="V324" s="82"/>
      <c r="W324" s="82"/>
      <c r="X324" s="82"/>
      <c r="Y324" s="82"/>
      <c r="Z324" s="82"/>
      <c r="AA324" s="82">
        <f t="shared" ref="AA324:AA328" si="13">SUM(P324+U324)</f>
        <v>8869165.7300000004</v>
      </c>
      <c r="AB324" s="84">
        <v>2022</v>
      </c>
      <c r="AC324" s="84">
        <v>2022</v>
      </c>
      <c r="AD324" s="25"/>
      <c r="AE324" s="25"/>
      <c r="AG324" s="111"/>
      <c r="AH324" s="111"/>
      <c r="AI324" s="111"/>
      <c r="AJ324" s="111"/>
      <c r="AK324" s="111"/>
      <c r="AL324" s="111"/>
    </row>
    <row r="325" spans="1:38" ht="75" customHeight="1" x14ac:dyDescent="0.4">
      <c r="A325" s="84">
        <v>65</v>
      </c>
      <c r="B325" s="84" t="s">
        <v>397</v>
      </c>
      <c r="C325" s="84"/>
      <c r="D325" s="92">
        <f t="shared" si="12"/>
        <v>4434582.8600000003</v>
      </c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>
        <v>4323718.29</v>
      </c>
      <c r="Q325" s="82"/>
      <c r="R325" s="82"/>
      <c r="S325" s="82"/>
      <c r="T325" s="82"/>
      <c r="U325" s="82">
        <v>110864.57</v>
      </c>
      <c r="V325" s="82"/>
      <c r="W325" s="82"/>
      <c r="X325" s="82"/>
      <c r="Y325" s="82"/>
      <c r="Z325" s="82"/>
      <c r="AA325" s="82">
        <f t="shared" si="13"/>
        <v>4434582.8600000003</v>
      </c>
      <c r="AB325" s="84">
        <v>2022</v>
      </c>
      <c r="AC325" s="84">
        <v>2022</v>
      </c>
      <c r="AD325" s="25"/>
      <c r="AE325" s="25"/>
      <c r="AG325" s="111"/>
      <c r="AH325" s="111"/>
      <c r="AI325" s="111"/>
      <c r="AJ325" s="111"/>
      <c r="AK325" s="111"/>
      <c r="AL325" s="111"/>
    </row>
    <row r="326" spans="1:38" ht="75" customHeight="1" x14ac:dyDescent="0.4">
      <c r="A326" s="84">
        <v>66</v>
      </c>
      <c r="B326" s="84" t="s">
        <v>398</v>
      </c>
      <c r="C326" s="84"/>
      <c r="D326" s="92">
        <f t="shared" ref="D326:D389" si="14">SUM(E326:W326)-(F326+K326+O326)</f>
        <v>2217291.4299999997</v>
      </c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>
        <v>2161859.15</v>
      </c>
      <c r="Q326" s="82"/>
      <c r="R326" s="82"/>
      <c r="S326" s="82"/>
      <c r="T326" s="82"/>
      <c r="U326" s="82">
        <v>55432.28</v>
      </c>
      <c r="V326" s="82"/>
      <c r="W326" s="82"/>
      <c r="X326" s="82"/>
      <c r="Y326" s="82"/>
      <c r="Z326" s="82"/>
      <c r="AA326" s="82">
        <f t="shared" si="13"/>
        <v>2217291.4299999997</v>
      </c>
      <c r="AB326" s="84">
        <v>2022</v>
      </c>
      <c r="AC326" s="84">
        <v>2022</v>
      </c>
      <c r="AD326" s="25"/>
      <c r="AE326" s="25"/>
      <c r="AG326" s="111"/>
      <c r="AH326" s="111"/>
      <c r="AI326" s="111"/>
      <c r="AJ326" s="111"/>
      <c r="AK326" s="111"/>
      <c r="AL326" s="111"/>
    </row>
    <row r="327" spans="1:38" ht="75" customHeight="1" x14ac:dyDescent="0.4">
      <c r="A327" s="84">
        <v>67</v>
      </c>
      <c r="B327" s="84" t="s">
        <v>399</v>
      </c>
      <c r="C327" s="84"/>
      <c r="D327" s="92">
        <f t="shared" si="14"/>
        <v>13303748.590000002</v>
      </c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>
        <v>12971154.880000001</v>
      </c>
      <c r="Q327" s="82"/>
      <c r="R327" s="82"/>
      <c r="S327" s="82"/>
      <c r="T327" s="82"/>
      <c r="U327" s="82">
        <v>332593.71000000002</v>
      </c>
      <c r="V327" s="82"/>
      <c r="W327" s="82"/>
      <c r="X327" s="82"/>
      <c r="Y327" s="82"/>
      <c r="Z327" s="82"/>
      <c r="AA327" s="82">
        <f t="shared" si="13"/>
        <v>13303748.590000002</v>
      </c>
      <c r="AB327" s="84">
        <v>2022</v>
      </c>
      <c r="AC327" s="84">
        <v>2022</v>
      </c>
      <c r="AD327" s="25"/>
      <c r="AE327" s="25"/>
      <c r="AG327" s="111"/>
      <c r="AH327" s="111"/>
      <c r="AI327" s="111"/>
      <c r="AJ327" s="111"/>
      <c r="AK327" s="111"/>
      <c r="AL327" s="111"/>
    </row>
    <row r="328" spans="1:38" ht="75" customHeight="1" x14ac:dyDescent="0.4">
      <c r="A328" s="84">
        <v>68</v>
      </c>
      <c r="B328" s="84" t="s">
        <v>317</v>
      </c>
      <c r="C328" s="84"/>
      <c r="D328" s="92">
        <f t="shared" si="14"/>
        <v>4434582.8600000003</v>
      </c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>
        <v>4323718.29</v>
      </c>
      <c r="Q328" s="82"/>
      <c r="R328" s="82"/>
      <c r="S328" s="82"/>
      <c r="T328" s="82"/>
      <c r="U328" s="82">
        <v>110864.57</v>
      </c>
      <c r="V328" s="82"/>
      <c r="W328" s="82"/>
      <c r="X328" s="82"/>
      <c r="Y328" s="82"/>
      <c r="Z328" s="82"/>
      <c r="AA328" s="82">
        <f t="shared" si="13"/>
        <v>4434582.8600000003</v>
      </c>
      <c r="AB328" s="84">
        <v>2022</v>
      </c>
      <c r="AC328" s="84">
        <v>2022</v>
      </c>
      <c r="AD328" s="25"/>
      <c r="AE328" s="25"/>
      <c r="AG328" s="111"/>
      <c r="AH328" s="111"/>
      <c r="AI328" s="111"/>
      <c r="AJ328" s="111"/>
      <c r="AK328" s="111"/>
      <c r="AL328" s="111"/>
    </row>
    <row r="329" spans="1:38" ht="75" customHeight="1" x14ac:dyDescent="0.4">
      <c r="A329" s="84">
        <v>69</v>
      </c>
      <c r="B329" s="84" t="s">
        <v>318</v>
      </c>
      <c r="C329" s="84"/>
      <c r="D329" s="92">
        <f t="shared" si="14"/>
        <v>4434582.8600000003</v>
      </c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>
        <v>4323718.29</v>
      </c>
      <c r="Q329" s="82"/>
      <c r="R329" s="82"/>
      <c r="S329" s="82"/>
      <c r="T329" s="82"/>
      <c r="U329" s="82">
        <v>110864.57</v>
      </c>
      <c r="V329" s="82"/>
      <c r="W329" s="82"/>
      <c r="X329" s="82"/>
      <c r="Y329" s="82"/>
      <c r="Z329" s="82"/>
      <c r="AA329" s="82">
        <f>SUM(P329+U329)</f>
        <v>4434582.8600000003</v>
      </c>
      <c r="AB329" s="84">
        <v>2022</v>
      </c>
      <c r="AC329" s="84">
        <v>2022</v>
      </c>
      <c r="AD329" s="25"/>
      <c r="AE329" s="25"/>
      <c r="AG329" s="111"/>
      <c r="AH329" s="111"/>
      <c r="AI329" s="111"/>
      <c r="AJ329" s="111"/>
      <c r="AK329" s="111"/>
      <c r="AL329" s="111"/>
    </row>
    <row r="330" spans="1:38" ht="75" customHeight="1" x14ac:dyDescent="0.4">
      <c r="A330" s="84">
        <v>70</v>
      </c>
      <c r="B330" s="84" t="s">
        <v>182</v>
      </c>
      <c r="C330" s="84"/>
      <c r="D330" s="92">
        <f t="shared" si="14"/>
        <v>1439410.51</v>
      </c>
      <c r="E330" s="82"/>
      <c r="F330" s="82"/>
      <c r="G330" s="82">
        <v>1197448.78</v>
      </c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>
        <v>224000</v>
      </c>
      <c r="V330" s="82">
        <v>17961.73</v>
      </c>
      <c r="W330" s="82"/>
      <c r="X330" s="82"/>
      <c r="Y330" s="82">
        <v>1439410.51</v>
      </c>
      <c r="Z330" s="82"/>
      <c r="AA330" s="82"/>
      <c r="AB330" s="84">
        <v>2021</v>
      </c>
      <c r="AC330" s="84">
        <v>2022</v>
      </c>
      <c r="AD330" s="25"/>
      <c r="AE330" s="25"/>
    </row>
    <row r="331" spans="1:38" ht="75" customHeight="1" x14ac:dyDescent="0.4">
      <c r="A331" s="84">
        <v>71</v>
      </c>
      <c r="B331" s="84" t="s">
        <v>420</v>
      </c>
      <c r="C331" s="84"/>
      <c r="D331" s="92">
        <f t="shared" si="14"/>
        <v>2482532.17</v>
      </c>
      <c r="E331" s="82"/>
      <c r="F331" s="82"/>
      <c r="G331" s="82"/>
      <c r="H331" s="82"/>
      <c r="I331" s="82"/>
      <c r="J331" s="82">
        <v>2358532.17</v>
      </c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>
        <v>124000</v>
      </c>
      <c r="V331" s="82"/>
      <c r="W331" s="82"/>
      <c r="X331" s="82"/>
      <c r="Y331" s="82">
        <v>2482532.17</v>
      </c>
      <c r="Z331" s="82"/>
      <c r="AA331" s="82"/>
      <c r="AB331" s="84">
        <v>2022</v>
      </c>
      <c r="AC331" s="84">
        <v>2022</v>
      </c>
      <c r="AD331" s="25"/>
      <c r="AE331" s="25"/>
    </row>
    <row r="332" spans="1:38" ht="75" customHeight="1" x14ac:dyDescent="0.4">
      <c r="A332" s="84">
        <v>72</v>
      </c>
      <c r="B332" s="84" t="s">
        <v>421</v>
      </c>
      <c r="C332" s="84"/>
      <c r="D332" s="92">
        <f t="shared" si="14"/>
        <v>2482532.17</v>
      </c>
      <c r="E332" s="82"/>
      <c r="F332" s="82"/>
      <c r="G332" s="82"/>
      <c r="H332" s="82"/>
      <c r="I332" s="82"/>
      <c r="J332" s="82">
        <v>2358532.17</v>
      </c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>
        <v>124000</v>
      </c>
      <c r="V332" s="82"/>
      <c r="W332" s="82"/>
      <c r="X332" s="82"/>
      <c r="Y332" s="82">
        <v>2482532.17</v>
      </c>
      <c r="Z332" s="82"/>
      <c r="AA332" s="82"/>
      <c r="AB332" s="84">
        <v>2022</v>
      </c>
      <c r="AC332" s="84">
        <v>2022</v>
      </c>
      <c r="AD332" s="25"/>
      <c r="AE332" s="25"/>
    </row>
    <row r="333" spans="1:38" ht="75" customHeight="1" x14ac:dyDescent="0.4">
      <c r="A333" s="84">
        <v>73</v>
      </c>
      <c r="B333" s="84" t="s">
        <v>422</v>
      </c>
      <c r="C333" s="84"/>
      <c r="D333" s="92">
        <f t="shared" si="14"/>
        <v>4965064.33</v>
      </c>
      <c r="E333" s="82"/>
      <c r="F333" s="82"/>
      <c r="G333" s="82"/>
      <c r="H333" s="82"/>
      <c r="I333" s="82"/>
      <c r="J333" s="82">
        <v>4717064.33</v>
      </c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>
        <v>248000</v>
      </c>
      <c r="V333" s="82"/>
      <c r="W333" s="82"/>
      <c r="X333" s="82"/>
      <c r="Y333" s="82">
        <v>4965064.33</v>
      </c>
      <c r="Z333" s="82"/>
      <c r="AA333" s="82"/>
      <c r="AB333" s="84">
        <v>2022</v>
      </c>
      <c r="AC333" s="84">
        <v>2022</v>
      </c>
      <c r="AD333" s="25"/>
      <c r="AE333" s="25"/>
    </row>
    <row r="334" spans="1:38" ht="75" customHeight="1" x14ac:dyDescent="0.4">
      <c r="A334" s="84">
        <v>74</v>
      </c>
      <c r="B334" s="84" t="s">
        <v>423</v>
      </c>
      <c r="C334" s="84"/>
      <c r="D334" s="92">
        <f t="shared" si="14"/>
        <v>2482532.17</v>
      </c>
      <c r="E334" s="82"/>
      <c r="F334" s="82"/>
      <c r="G334" s="82"/>
      <c r="H334" s="82"/>
      <c r="I334" s="82"/>
      <c r="J334" s="82">
        <v>2358532.17</v>
      </c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>
        <v>124000</v>
      </c>
      <c r="V334" s="82"/>
      <c r="W334" s="82"/>
      <c r="X334" s="82"/>
      <c r="Y334" s="82">
        <v>2482532.17</v>
      </c>
      <c r="Z334" s="82"/>
      <c r="AA334" s="82"/>
      <c r="AB334" s="84">
        <v>2022</v>
      </c>
      <c r="AC334" s="84">
        <v>2022</v>
      </c>
      <c r="AD334" s="25"/>
      <c r="AE334" s="25"/>
    </row>
    <row r="335" spans="1:38" ht="75" customHeight="1" x14ac:dyDescent="0.4">
      <c r="A335" s="84">
        <v>75</v>
      </c>
      <c r="B335" s="84" t="s">
        <v>424</v>
      </c>
      <c r="C335" s="84"/>
      <c r="D335" s="92">
        <f t="shared" si="14"/>
        <v>2482532.17</v>
      </c>
      <c r="E335" s="82"/>
      <c r="F335" s="82"/>
      <c r="G335" s="82"/>
      <c r="H335" s="82"/>
      <c r="I335" s="82"/>
      <c r="J335" s="82">
        <v>2358532.17</v>
      </c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>
        <v>124000</v>
      </c>
      <c r="V335" s="82"/>
      <c r="W335" s="82"/>
      <c r="X335" s="82"/>
      <c r="Y335" s="82">
        <v>2482532.17</v>
      </c>
      <c r="Z335" s="82"/>
      <c r="AA335" s="82"/>
      <c r="AB335" s="84">
        <v>2022</v>
      </c>
      <c r="AC335" s="84">
        <v>2022</v>
      </c>
      <c r="AD335" s="25"/>
      <c r="AE335" s="25"/>
    </row>
    <row r="336" spans="1:38" ht="75" customHeight="1" x14ac:dyDescent="0.4">
      <c r="A336" s="84">
        <v>76</v>
      </c>
      <c r="B336" s="84" t="s">
        <v>425</v>
      </c>
      <c r="C336" s="84"/>
      <c r="D336" s="92">
        <f t="shared" si="14"/>
        <v>2482532.17</v>
      </c>
      <c r="E336" s="82"/>
      <c r="F336" s="82"/>
      <c r="G336" s="82"/>
      <c r="H336" s="82"/>
      <c r="I336" s="82"/>
      <c r="J336" s="82">
        <v>2358532.17</v>
      </c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>
        <v>124000</v>
      </c>
      <c r="V336" s="82"/>
      <c r="W336" s="82"/>
      <c r="X336" s="82"/>
      <c r="Y336" s="82">
        <v>2482532.17</v>
      </c>
      <c r="Z336" s="82"/>
      <c r="AA336" s="82"/>
      <c r="AB336" s="84">
        <v>2022</v>
      </c>
      <c r="AC336" s="84">
        <v>2022</v>
      </c>
      <c r="AD336" s="25"/>
      <c r="AE336" s="25"/>
    </row>
    <row r="337" spans="1:31" ht="75" customHeight="1" x14ac:dyDescent="0.4">
      <c r="A337" s="84">
        <v>77</v>
      </c>
      <c r="B337" s="84" t="s">
        <v>442</v>
      </c>
      <c r="C337" s="84"/>
      <c r="D337" s="92">
        <f t="shared" si="14"/>
        <v>2482532.17</v>
      </c>
      <c r="E337" s="82"/>
      <c r="F337" s="82"/>
      <c r="G337" s="82"/>
      <c r="H337" s="82"/>
      <c r="I337" s="82"/>
      <c r="J337" s="82">
        <v>2358532.17</v>
      </c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>
        <v>124000</v>
      </c>
      <c r="V337" s="82"/>
      <c r="W337" s="82"/>
      <c r="X337" s="82"/>
      <c r="Y337" s="82">
        <v>2482532.17</v>
      </c>
      <c r="Z337" s="82"/>
      <c r="AA337" s="82"/>
      <c r="AB337" s="84">
        <v>2022</v>
      </c>
      <c r="AC337" s="84">
        <v>2022</v>
      </c>
      <c r="AD337" s="25"/>
      <c r="AE337" s="25"/>
    </row>
    <row r="338" spans="1:31" ht="75" customHeight="1" x14ac:dyDescent="0.4">
      <c r="A338" s="84">
        <v>78</v>
      </c>
      <c r="B338" s="84" t="s">
        <v>385</v>
      </c>
      <c r="C338" s="84"/>
      <c r="D338" s="92">
        <f t="shared" si="14"/>
        <v>2482532.17</v>
      </c>
      <c r="E338" s="82"/>
      <c r="F338" s="82"/>
      <c r="G338" s="82"/>
      <c r="H338" s="82"/>
      <c r="I338" s="82"/>
      <c r="J338" s="82">
        <v>2358532.17</v>
      </c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>
        <v>124000</v>
      </c>
      <c r="V338" s="82"/>
      <c r="W338" s="82"/>
      <c r="X338" s="82"/>
      <c r="Y338" s="82">
        <v>2482532.17</v>
      </c>
      <c r="Z338" s="82"/>
      <c r="AA338" s="82"/>
      <c r="AB338" s="84">
        <v>2022</v>
      </c>
      <c r="AC338" s="84">
        <v>2022</v>
      </c>
      <c r="AD338" s="25"/>
      <c r="AE338" s="25"/>
    </row>
    <row r="339" spans="1:31" ht="75" customHeight="1" x14ac:dyDescent="0.4">
      <c r="A339" s="84">
        <v>79</v>
      </c>
      <c r="B339" s="84" t="s">
        <v>426</v>
      </c>
      <c r="C339" s="84"/>
      <c r="D339" s="92">
        <f t="shared" si="14"/>
        <v>2482532.17</v>
      </c>
      <c r="E339" s="82"/>
      <c r="F339" s="82"/>
      <c r="G339" s="82"/>
      <c r="H339" s="82"/>
      <c r="I339" s="82"/>
      <c r="J339" s="82">
        <v>2358532.17</v>
      </c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>
        <v>124000</v>
      </c>
      <c r="V339" s="82"/>
      <c r="W339" s="82"/>
      <c r="X339" s="82"/>
      <c r="Y339" s="82">
        <v>2482532.17</v>
      </c>
      <c r="Z339" s="82"/>
      <c r="AA339" s="82"/>
      <c r="AB339" s="84">
        <v>2022</v>
      </c>
      <c r="AC339" s="84">
        <v>2022</v>
      </c>
      <c r="AD339" s="25"/>
      <c r="AE339" s="25"/>
    </row>
    <row r="340" spans="1:31" ht="75" customHeight="1" x14ac:dyDescent="0.4">
      <c r="A340" s="84">
        <v>80</v>
      </c>
      <c r="B340" s="84" t="s">
        <v>427</v>
      </c>
      <c r="C340" s="84"/>
      <c r="D340" s="92">
        <f t="shared" si="14"/>
        <v>2482532.17</v>
      </c>
      <c r="E340" s="82"/>
      <c r="F340" s="82"/>
      <c r="G340" s="82"/>
      <c r="H340" s="82"/>
      <c r="I340" s="82"/>
      <c r="J340" s="82">
        <v>2358532.17</v>
      </c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>
        <v>124000</v>
      </c>
      <c r="V340" s="82"/>
      <c r="W340" s="82"/>
      <c r="X340" s="82"/>
      <c r="Y340" s="82">
        <v>2482532.17</v>
      </c>
      <c r="Z340" s="82"/>
      <c r="AA340" s="82"/>
      <c r="AB340" s="84">
        <v>2022</v>
      </c>
      <c r="AC340" s="84">
        <v>2022</v>
      </c>
      <c r="AD340" s="25"/>
      <c r="AE340" s="25"/>
    </row>
    <row r="341" spans="1:31" ht="75" customHeight="1" x14ac:dyDescent="0.4">
      <c r="A341" s="84">
        <v>81</v>
      </c>
      <c r="B341" s="84" t="s">
        <v>428</v>
      </c>
      <c r="C341" s="84"/>
      <c r="D341" s="92">
        <f t="shared" si="14"/>
        <v>2482532.17</v>
      </c>
      <c r="E341" s="82"/>
      <c r="F341" s="82"/>
      <c r="G341" s="82"/>
      <c r="H341" s="82"/>
      <c r="I341" s="82"/>
      <c r="J341" s="82">
        <v>2358532.17</v>
      </c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>
        <v>124000</v>
      </c>
      <c r="V341" s="82"/>
      <c r="W341" s="82"/>
      <c r="X341" s="82"/>
      <c r="Y341" s="82">
        <v>2482532.17</v>
      </c>
      <c r="Z341" s="82"/>
      <c r="AA341" s="82"/>
      <c r="AB341" s="84">
        <v>2022</v>
      </c>
      <c r="AC341" s="84">
        <v>2022</v>
      </c>
      <c r="AD341" s="25"/>
      <c r="AE341" s="25"/>
    </row>
    <row r="342" spans="1:31" ht="75" customHeight="1" x14ac:dyDescent="0.4">
      <c r="A342" s="84">
        <v>82</v>
      </c>
      <c r="B342" s="84" t="s">
        <v>386</v>
      </c>
      <c r="C342" s="84"/>
      <c r="D342" s="92">
        <f t="shared" si="14"/>
        <v>2482532.17</v>
      </c>
      <c r="E342" s="82"/>
      <c r="F342" s="82"/>
      <c r="G342" s="82"/>
      <c r="H342" s="82"/>
      <c r="I342" s="82"/>
      <c r="J342" s="82">
        <v>2358532.17</v>
      </c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>
        <v>124000</v>
      </c>
      <c r="V342" s="82"/>
      <c r="W342" s="82"/>
      <c r="X342" s="82"/>
      <c r="Y342" s="82">
        <v>2482532.17</v>
      </c>
      <c r="Z342" s="82"/>
      <c r="AA342" s="82"/>
      <c r="AB342" s="84">
        <v>2022</v>
      </c>
      <c r="AC342" s="84">
        <v>2022</v>
      </c>
      <c r="AD342" s="25"/>
      <c r="AE342" s="25"/>
    </row>
    <row r="343" spans="1:31" ht="75" customHeight="1" x14ac:dyDescent="0.4">
      <c r="A343" s="84">
        <v>83</v>
      </c>
      <c r="B343" s="84" t="s">
        <v>324</v>
      </c>
      <c r="C343" s="84"/>
      <c r="D343" s="92">
        <f t="shared" si="14"/>
        <v>2482532.17</v>
      </c>
      <c r="E343" s="82"/>
      <c r="F343" s="82"/>
      <c r="G343" s="82"/>
      <c r="H343" s="82"/>
      <c r="I343" s="82"/>
      <c r="J343" s="82">
        <v>2358532.17</v>
      </c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>
        <v>124000</v>
      </c>
      <c r="V343" s="82"/>
      <c r="W343" s="82"/>
      <c r="X343" s="82"/>
      <c r="Y343" s="82">
        <v>2482532.17</v>
      </c>
      <c r="Z343" s="82"/>
      <c r="AA343" s="82"/>
      <c r="AB343" s="84">
        <v>2022</v>
      </c>
      <c r="AC343" s="84">
        <v>2022</v>
      </c>
      <c r="AD343" s="25"/>
      <c r="AE343" s="25"/>
    </row>
    <row r="344" spans="1:31" ht="75" customHeight="1" x14ac:dyDescent="0.4">
      <c r="A344" s="84">
        <v>84</v>
      </c>
      <c r="B344" s="84" t="s">
        <v>429</v>
      </c>
      <c r="C344" s="84"/>
      <c r="D344" s="92">
        <f t="shared" si="14"/>
        <v>4965064.33</v>
      </c>
      <c r="E344" s="82"/>
      <c r="F344" s="82"/>
      <c r="G344" s="82"/>
      <c r="H344" s="82"/>
      <c r="I344" s="82"/>
      <c r="J344" s="82">
        <v>4717064.33</v>
      </c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>
        <v>248000</v>
      </c>
      <c r="V344" s="82"/>
      <c r="W344" s="82"/>
      <c r="X344" s="82"/>
      <c r="Y344" s="82">
        <v>4965064.33</v>
      </c>
      <c r="Z344" s="82"/>
      <c r="AA344" s="82"/>
      <c r="AB344" s="84">
        <v>2022</v>
      </c>
      <c r="AC344" s="84">
        <v>2022</v>
      </c>
      <c r="AD344" s="25"/>
      <c r="AE344" s="25"/>
    </row>
    <row r="345" spans="1:31" ht="75" customHeight="1" x14ac:dyDescent="0.4">
      <c r="A345" s="84">
        <v>85</v>
      </c>
      <c r="B345" s="84" t="s">
        <v>323</v>
      </c>
      <c r="C345" s="84"/>
      <c r="D345" s="92">
        <f t="shared" si="14"/>
        <v>7447596.4900000002</v>
      </c>
      <c r="E345" s="82"/>
      <c r="F345" s="82"/>
      <c r="G345" s="82"/>
      <c r="H345" s="82"/>
      <c r="I345" s="82"/>
      <c r="J345" s="82">
        <v>7075596.4900000002</v>
      </c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>
        <v>372000</v>
      </c>
      <c r="V345" s="82"/>
      <c r="W345" s="82"/>
      <c r="X345" s="82"/>
      <c r="Y345" s="82">
        <v>7447596.4900000002</v>
      </c>
      <c r="Z345" s="82"/>
      <c r="AA345" s="82"/>
      <c r="AB345" s="84">
        <v>2022</v>
      </c>
      <c r="AC345" s="84">
        <v>2022</v>
      </c>
      <c r="AD345" s="25"/>
      <c r="AE345" s="25"/>
    </row>
    <row r="346" spans="1:31" ht="75" customHeight="1" x14ac:dyDescent="0.4">
      <c r="A346" s="84">
        <v>86</v>
      </c>
      <c r="B346" s="84" t="s">
        <v>259</v>
      </c>
      <c r="C346" s="84"/>
      <c r="D346" s="92">
        <f t="shared" si="14"/>
        <v>21639512.789999999</v>
      </c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>
        <v>20897700.289999999</v>
      </c>
      <c r="R346" s="82"/>
      <c r="S346" s="82"/>
      <c r="T346" s="82"/>
      <c r="U346" s="82">
        <v>741812.5</v>
      </c>
      <c r="V346" s="82"/>
      <c r="W346" s="82"/>
      <c r="X346" s="82"/>
      <c r="Y346" s="82"/>
      <c r="Z346" s="82"/>
      <c r="AA346" s="82">
        <v>21639512.789999999</v>
      </c>
      <c r="AB346" s="84">
        <v>2022</v>
      </c>
      <c r="AC346" s="84">
        <v>2022</v>
      </c>
      <c r="AD346" s="25"/>
      <c r="AE346" s="25"/>
    </row>
    <row r="347" spans="1:31" ht="75" customHeight="1" x14ac:dyDescent="0.4">
      <c r="A347" s="84">
        <v>87</v>
      </c>
      <c r="B347" s="84" t="s">
        <v>260</v>
      </c>
      <c r="C347" s="84"/>
      <c r="D347" s="92">
        <f t="shared" si="14"/>
        <v>10303019.639999999</v>
      </c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>
        <v>9632734.5399999991</v>
      </c>
      <c r="R347" s="82"/>
      <c r="S347" s="82"/>
      <c r="T347" s="82"/>
      <c r="U347" s="82">
        <v>670285.1</v>
      </c>
      <c r="V347" s="82"/>
      <c r="W347" s="82"/>
      <c r="X347" s="82"/>
      <c r="Y347" s="82"/>
      <c r="Z347" s="82"/>
      <c r="AA347" s="82">
        <v>10303019.639999999</v>
      </c>
      <c r="AB347" s="84">
        <v>2022</v>
      </c>
      <c r="AC347" s="84">
        <v>2023</v>
      </c>
      <c r="AD347" s="25"/>
      <c r="AE347" s="25"/>
    </row>
    <row r="348" spans="1:31" ht="75" customHeight="1" x14ac:dyDescent="0.4">
      <c r="A348" s="84">
        <v>88</v>
      </c>
      <c r="B348" s="84" t="s">
        <v>354</v>
      </c>
      <c r="C348" s="84"/>
      <c r="D348" s="92">
        <f t="shared" si="14"/>
        <v>2480073.0499999998</v>
      </c>
      <c r="E348" s="82"/>
      <c r="F348" s="82"/>
      <c r="G348" s="82"/>
      <c r="H348" s="82"/>
      <c r="I348" s="82"/>
      <c r="J348" s="82">
        <v>2356073.0499999998</v>
      </c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>
        <v>124000</v>
      </c>
      <c r="V348" s="82"/>
      <c r="W348" s="82"/>
      <c r="X348" s="82"/>
      <c r="Y348" s="82">
        <v>2480073.0499999998</v>
      </c>
      <c r="Z348" s="82"/>
      <c r="AA348" s="82"/>
      <c r="AB348" s="84">
        <v>2022</v>
      </c>
      <c r="AC348" s="84">
        <v>2022</v>
      </c>
      <c r="AD348" s="25"/>
      <c r="AE348" s="25"/>
    </row>
    <row r="349" spans="1:31" ht="75" customHeight="1" x14ac:dyDescent="0.4">
      <c r="A349" s="84">
        <v>89</v>
      </c>
      <c r="B349" s="84" t="s">
        <v>355</v>
      </c>
      <c r="C349" s="84"/>
      <c r="D349" s="92">
        <f t="shared" si="14"/>
        <v>2480073.0499999998</v>
      </c>
      <c r="E349" s="82"/>
      <c r="F349" s="82"/>
      <c r="G349" s="82"/>
      <c r="H349" s="82"/>
      <c r="I349" s="82"/>
      <c r="J349" s="82">
        <v>2356073.0499999998</v>
      </c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>
        <v>124000</v>
      </c>
      <c r="V349" s="82"/>
      <c r="W349" s="82"/>
      <c r="X349" s="82"/>
      <c r="Y349" s="82">
        <v>2480073.0499999998</v>
      </c>
      <c r="Z349" s="82"/>
      <c r="AA349" s="82"/>
      <c r="AB349" s="84">
        <v>2022</v>
      </c>
      <c r="AC349" s="84">
        <v>2022</v>
      </c>
      <c r="AD349" s="25"/>
      <c r="AE349" s="25"/>
    </row>
    <row r="350" spans="1:31" ht="75" customHeight="1" x14ac:dyDescent="0.4">
      <c r="A350" s="84">
        <v>90</v>
      </c>
      <c r="B350" s="84" t="s">
        <v>356</v>
      </c>
      <c r="C350" s="84"/>
      <c r="D350" s="92">
        <f t="shared" si="14"/>
        <v>2480073.0499999998</v>
      </c>
      <c r="E350" s="82"/>
      <c r="F350" s="82"/>
      <c r="G350" s="82"/>
      <c r="H350" s="82"/>
      <c r="I350" s="82"/>
      <c r="J350" s="82">
        <v>2356073.0499999998</v>
      </c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>
        <v>124000</v>
      </c>
      <c r="V350" s="82"/>
      <c r="W350" s="82"/>
      <c r="X350" s="82"/>
      <c r="Y350" s="82">
        <v>2480073.0499999998</v>
      </c>
      <c r="Z350" s="82"/>
      <c r="AA350" s="82"/>
      <c r="AB350" s="84">
        <v>2022</v>
      </c>
      <c r="AC350" s="84">
        <v>2022</v>
      </c>
      <c r="AD350" s="25"/>
      <c r="AE350" s="25"/>
    </row>
    <row r="351" spans="1:31" ht="75" customHeight="1" x14ac:dyDescent="1">
      <c r="A351" s="84">
        <v>91</v>
      </c>
      <c r="B351" s="84" t="s">
        <v>261</v>
      </c>
      <c r="C351" s="84"/>
      <c r="D351" s="92">
        <f t="shared" si="14"/>
        <v>34112889.021700002</v>
      </c>
      <c r="E351" s="82">
        <v>3823919.55</v>
      </c>
      <c r="F351" s="82"/>
      <c r="G351" s="82">
        <v>1215410.5116999999</v>
      </c>
      <c r="H351" s="82">
        <v>3866136.66</v>
      </c>
      <c r="I351" s="82">
        <v>3832541.35</v>
      </c>
      <c r="J351" s="82">
        <v>19917322.890000001</v>
      </c>
      <c r="K351" s="82"/>
      <c r="L351" s="82"/>
      <c r="M351" s="82"/>
      <c r="N351" s="85"/>
      <c r="O351" s="85"/>
      <c r="P351" s="82"/>
      <c r="Q351" s="82"/>
      <c r="R351" s="82"/>
      <c r="S351" s="82"/>
      <c r="T351" s="82"/>
      <c r="U351" s="82">
        <v>1457558.06</v>
      </c>
      <c r="V351" s="82"/>
      <c r="W351" s="82"/>
      <c r="X351" s="82"/>
      <c r="Y351" s="82"/>
      <c r="Z351" s="82"/>
      <c r="AA351" s="82">
        <v>34112889.021700002</v>
      </c>
      <c r="AB351" s="84">
        <v>2022</v>
      </c>
      <c r="AC351" s="84">
        <v>2023</v>
      </c>
      <c r="AD351" s="25"/>
      <c r="AE351" s="25"/>
    </row>
    <row r="352" spans="1:31" ht="147" customHeight="1" x14ac:dyDescent="1">
      <c r="A352" s="84">
        <v>92</v>
      </c>
      <c r="B352" s="84" t="s">
        <v>262</v>
      </c>
      <c r="C352" s="84"/>
      <c r="D352" s="92">
        <f t="shared" si="14"/>
        <v>486639.82</v>
      </c>
      <c r="E352" s="82"/>
      <c r="F352" s="82"/>
      <c r="G352" s="82"/>
      <c r="H352" s="82"/>
      <c r="I352" s="82"/>
      <c r="J352" s="82"/>
      <c r="K352" s="82"/>
      <c r="L352" s="82"/>
      <c r="M352" s="82"/>
      <c r="N352" s="85"/>
      <c r="O352" s="85"/>
      <c r="P352" s="82"/>
      <c r="Q352" s="82"/>
      <c r="R352" s="82"/>
      <c r="S352" s="82"/>
      <c r="T352" s="82"/>
      <c r="U352" s="82">
        <v>486639.82</v>
      </c>
      <c r="V352" s="82"/>
      <c r="W352" s="82"/>
      <c r="X352" s="82"/>
      <c r="Y352" s="82"/>
      <c r="Z352" s="82"/>
      <c r="AA352" s="82">
        <f>D352</f>
        <v>486639.82</v>
      </c>
      <c r="AB352" s="84" t="s">
        <v>544</v>
      </c>
      <c r="AC352" s="84" t="s">
        <v>549</v>
      </c>
      <c r="AD352" s="25"/>
      <c r="AE352" s="25"/>
    </row>
    <row r="353" spans="1:36" ht="75" customHeight="1" x14ac:dyDescent="0.4">
      <c r="A353" s="84">
        <v>93</v>
      </c>
      <c r="B353" s="84" t="s">
        <v>196</v>
      </c>
      <c r="C353" s="84"/>
      <c r="D353" s="92">
        <f t="shared" si="14"/>
        <v>1439410.51</v>
      </c>
      <c r="E353" s="82"/>
      <c r="F353" s="82"/>
      <c r="G353" s="82">
        <v>1197448.78</v>
      </c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>
        <v>224000</v>
      </c>
      <c r="V353" s="82">
        <v>17961.73</v>
      </c>
      <c r="W353" s="82"/>
      <c r="X353" s="82"/>
      <c r="Y353" s="82">
        <v>1439410.5116999999</v>
      </c>
      <c r="Z353" s="82"/>
      <c r="AA353" s="82"/>
      <c r="AB353" s="84">
        <v>2021</v>
      </c>
      <c r="AC353" s="84">
        <v>2022</v>
      </c>
      <c r="AD353" s="25"/>
      <c r="AE353" s="25"/>
    </row>
    <row r="354" spans="1:36" ht="75" customHeight="1" x14ac:dyDescent="0.4">
      <c r="A354" s="84">
        <v>94</v>
      </c>
      <c r="B354" s="84" t="s">
        <v>454</v>
      </c>
      <c r="C354" s="84"/>
      <c r="D354" s="92">
        <f t="shared" si="14"/>
        <v>2695115.53</v>
      </c>
      <c r="E354" s="82"/>
      <c r="F354" s="82"/>
      <c r="G354" s="82"/>
      <c r="H354" s="82"/>
      <c r="I354" s="82"/>
      <c r="J354" s="82">
        <v>2520910.34</v>
      </c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>
        <v>174205.19</v>
      </c>
      <c r="V354" s="82"/>
      <c r="W354" s="82"/>
      <c r="X354" s="82"/>
      <c r="Y354" s="82">
        <v>2695115.53</v>
      </c>
      <c r="Z354" s="82"/>
      <c r="AA354" s="82"/>
      <c r="AB354" s="84">
        <v>2022</v>
      </c>
      <c r="AC354" s="84">
        <v>2023</v>
      </c>
      <c r="AD354" s="25"/>
      <c r="AE354" s="25"/>
    </row>
    <row r="355" spans="1:36" ht="75" customHeight="1" x14ac:dyDescent="0.4">
      <c r="A355" s="84">
        <v>95</v>
      </c>
      <c r="B355" s="84" t="s">
        <v>311</v>
      </c>
      <c r="C355" s="84"/>
      <c r="D355" s="92">
        <f t="shared" si="14"/>
        <v>6651874.29</v>
      </c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>
        <v>6485577.4400000004</v>
      </c>
      <c r="Q355" s="82"/>
      <c r="R355" s="82"/>
      <c r="S355" s="82"/>
      <c r="T355" s="82"/>
      <c r="U355" s="82">
        <v>166296.85</v>
      </c>
      <c r="V355" s="82"/>
      <c r="W355" s="82"/>
      <c r="X355" s="82"/>
      <c r="Y355" s="82"/>
      <c r="Z355" s="82"/>
      <c r="AA355" s="82">
        <f t="shared" ref="AA355:AA358" si="15">SUM(P355+U355)</f>
        <v>6651874.29</v>
      </c>
      <c r="AB355" s="84">
        <v>2022</v>
      </c>
      <c r="AC355" s="84">
        <v>2022</v>
      </c>
      <c r="AD355" s="25"/>
      <c r="AE355" s="25"/>
      <c r="AG355" s="111"/>
      <c r="AH355" s="111"/>
      <c r="AI355" s="111"/>
      <c r="AJ355" s="111"/>
    </row>
    <row r="356" spans="1:36" ht="75" customHeight="1" x14ac:dyDescent="0.4">
      <c r="A356" s="84">
        <v>96</v>
      </c>
      <c r="B356" s="84" t="s">
        <v>312</v>
      </c>
      <c r="C356" s="84"/>
      <c r="D356" s="92">
        <f t="shared" si="14"/>
        <v>8869165.7300000004</v>
      </c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>
        <v>8647436.5899999999</v>
      </c>
      <c r="Q356" s="82"/>
      <c r="R356" s="82"/>
      <c r="S356" s="82"/>
      <c r="T356" s="82"/>
      <c r="U356" s="82">
        <v>221729.14</v>
      </c>
      <c r="V356" s="82"/>
      <c r="W356" s="82"/>
      <c r="X356" s="82"/>
      <c r="Y356" s="82"/>
      <c r="Z356" s="82"/>
      <c r="AA356" s="82">
        <f t="shared" si="15"/>
        <v>8869165.7300000004</v>
      </c>
      <c r="AB356" s="84">
        <v>2022</v>
      </c>
      <c r="AC356" s="84">
        <v>2022</v>
      </c>
      <c r="AD356" s="25"/>
      <c r="AE356" s="25"/>
      <c r="AG356" s="111"/>
      <c r="AH356" s="111"/>
      <c r="AI356" s="111"/>
      <c r="AJ356" s="111"/>
    </row>
    <row r="357" spans="1:36" ht="75" customHeight="1" x14ac:dyDescent="0.4">
      <c r="A357" s="84">
        <v>97</v>
      </c>
      <c r="B357" s="84" t="s">
        <v>313</v>
      </c>
      <c r="C357" s="84"/>
      <c r="D357" s="92">
        <f t="shared" si="14"/>
        <v>8869165.7300000004</v>
      </c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>
        <v>8647436.5899999999</v>
      </c>
      <c r="Q357" s="82"/>
      <c r="R357" s="82"/>
      <c r="S357" s="82"/>
      <c r="T357" s="82"/>
      <c r="U357" s="82">
        <v>221729.14</v>
      </c>
      <c r="V357" s="82"/>
      <c r="W357" s="82"/>
      <c r="X357" s="82"/>
      <c r="Y357" s="82"/>
      <c r="Z357" s="82"/>
      <c r="AA357" s="82">
        <f t="shared" si="15"/>
        <v>8869165.7300000004</v>
      </c>
      <c r="AB357" s="84">
        <v>2022</v>
      </c>
      <c r="AC357" s="84">
        <v>2022</v>
      </c>
      <c r="AD357" s="25"/>
      <c r="AE357" s="25"/>
      <c r="AG357" s="111"/>
      <c r="AH357" s="111"/>
      <c r="AI357" s="111"/>
      <c r="AJ357" s="111"/>
    </row>
    <row r="358" spans="1:36" ht="75" customHeight="1" x14ac:dyDescent="0.4">
      <c r="A358" s="84">
        <v>98</v>
      </c>
      <c r="B358" s="84" t="s">
        <v>314</v>
      </c>
      <c r="C358" s="84"/>
      <c r="D358" s="92">
        <f t="shared" si="14"/>
        <v>4434582.8600000003</v>
      </c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>
        <v>4323718.29</v>
      </c>
      <c r="Q358" s="82"/>
      <c r="R358" s="82"/>
      <c r="S358" s="82"/>
      <c r="T358" s="82"/>
      <c r="U358" s="82">
        <v>110864.57</v>
      </c>
      <c r="V358" s="82"/>
      <c r="W358" s="82"/>
      <c r="X358" s="82"/>
      <c r="Y358" s="82"/>
      <c r="Z358" s="82"/>
      <c r="AA358" s="82">
        <f t="shared" si="15"/>
        <v>4434582.8600000003</v>
      </c>
      <c r="AB358" s="84">
        <v>2022</v>
      </c>
      <c r="AC358" s="84">
        <v>2022</v>
      </c>
      <c r="AD358" s="25"/>
      <c r="AE358" s="25"/>
      <c r="AG358" s="111"/>
      <c r="AH358" s="111"/>
      <c r="AI358" s="111"/>
      <c r="AJ358" s="111"/>
    </row>
    <row r="359" spans="1:36" ht="75" customHeight="1" x14ac:dyDescent="0.4">
      <c r="A359" s="84">
        <v>99</v>
      </c>
      <c r="B359" s="84" t="s">
        <v>316</v>
      </c>
      <c r="C359" s="84"/>
      <c r="D359" s="92">
        <f t="shared" si="14"/>
        <v>8869165.7300000004</v>
      </c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>
        <v>8647436.5899999999</v>
      </c>
      <c r="Q359" s="82"/>
      <c r="R359" s="82"/>
      <c r="S359" s="82"/>
      <c r="T359" s="82"/>
      <c r="U359" s="82">
        <v>221729.14</v>
      </c>
      <c r="V359" s="82"/>
      <c r="W359" s="82"/>
      <c r="X359" s="82"/>
      <c r="Y359" s="82"/>
      <c r="Z359" s="82"/>
      <c r="AA359" s="82">
        <f>SUM(P359+U359)</f>
        <v>8869165.7300000004</v>
      </c>
      <c r="AB359" s="84">
        <v>2022</v>
      </c>
      <c r="AC359" s="84">
        <v>2022</v>
      </c>
      <c r="AD359" s="25"/>
      <c r="AE359" s="25"/>
      <c r="AG359" s="111"/>
      <c r="AH359" s="111"/>
      <c r="AI359" s="111"/>
      <c r="AJ359" s="111"/>
    </row>
    <row r="360" spans="1:36" ht="75" customHeight="1" x14ac:dyDescent="0.4">
      <c r="A360" s="84">
        <v>100</v>
      </c>
      <c r="B360" s="84" t="s">
        <v>315</v>
      </c>
      <c r="C360" s="84"/>
      <c r="D360" s="92">
        <f t="shared" si="14"/>
        <v>6651874.29</v>
      </c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>
        <v>6485577.4400000004</v>
      </c>
      <c r="Q360" s="82"/>
      <c r="R360" s="82"/>
      <c r="S360" s="82"/>
      <c r="T360" s="82"/>
      <c r="U360" s="82">
        <v>166296.85</v>
      </c>
      <c r="V360" s="82"/>
      <c r="W360" s="82"/>
      <c r="X360" s="82"/>
      <c r="Y360" s="82"/>
      <c r="Z360" s="82"/>
      <c r="AA360" s="82">
        <f>SUM(P360+U360)</f>
        <v>6651874.29</v>
      </c>
      <c r="AB360" s="84">
        <v>2022</v>
      </c>
      <c r="AC360" s="84">
        <v>2022</v>
      </c>
      <c r="AD360" s="25"/>
      <c r="AE360" s="25"/>
      <c r="AG360" s="111"/>
      <c r="AH360" s="111"/>
      <c r="AI360" s="111"/>
      <c r="AJ360" s="111"/>
    </row>
    <row r="361" spans="1:36" ht="75" customHeight="1" x14ac:dyDescent="0.4">
      <c r="A361" s="84">
        <v>101</v>
      </c>
      <c r="B361" s="84" t="s">
        <v>263</v>
      </c>
      <c r="C361" s="84"/>
      <c r="D361" s="92">
        <f t="shared" si="14"/>
        <v>3849952.0300000003</v>
      </c>
      <c r="E361" s="82"/>
      <c r="F361" s="82"/>
      <c r="G361" s="82"/>
      <c r="H361" s="82"/>
      <c r="I361" s="82"/>
      <c r="J361" s="82"/>
      <c r="K361" s="82"/>
      <c r="L361" s="82"/>
      <c r="M361" s="82">
        <v>3044590.83</v>
      </c>
      <c r="N361" s="82"/>
      <c r="O361" s="82"/>
      <c r="P361" s="82"/>
      <c r="Q361" s="82"/>
      <c r="R361" s="82"/>
      <c r="S361" s="82"/>
      <c r="T361" s="82"/>
      <c r="U361" s="82">
        <v>805361.2</v>
      </c>
      <c r="V361" s="82"/>
      <c r="W361" s="82"/>
      <c r="X361" s="82"/>
      <c r="Y361" s="82">
        <v>3849952.0300000003</v>
      </c>
      <c r="Z361" s="82"/>
      <c r="AA361" s="82"/>
      <c r="AB361" s="84">
        <v>2021</v>
      </c>
      <c r="AC361" s="84">
        <v>2022</v>
      </c>
      <c r="AD361" s="25"/>
      <c r="AE361" s="25"/>
    </row>
    <row r="362" spans="1:36" ht="75" customHeight="1" x14ac:dyDescent="0.4">
      <c r="A362" s="84">
        <v>102</v>
      </c>
      <c r="B362" s="84" t="s">
        <v>264</v>
      </c>
      <c r="C362" s="84"/>
      <c r="D362" s="92">
        <f t="shared" si="14"/>
        <v>11759286.5</v>
      </c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>
        <v>11199405.039999999</v>
      </c>
      <c r="R362" s="82"/>
      <c r="S362" s="82"/>
      <c r="T362" s="82"/>
      <c r="U362" s="82">
        <v>559881.46</v>
      </c>
      <c r="V362" s="82"/>
      <c r="W362" s="82"/>
      <c r="X362" s="82"/>
      <c r="Y362" s="82"/>
      <c r="Z362" s="82"/>
      <c r="AA362" s="82">
        <v>11759286.5</v>
      </c>
      <c r="AB362" s="84">
        <v>2020</v>
      </c>
      <c r="AC362" s="84">
        <v>2022</v>
      </c>
      <c r="AD362" s="25"/>
      <c r="AE362" s="25"/>
    </row>
    <row r="363" spans="1:36" ht="75" customHeight="1" x14ac:dyDescent="0.4">
      <c r="A363" s="84">
        <v>103</v>
      </c>
      <c r="B363" s="84" t="s">
        <v>407</v>
      </c>
      <c r="C363" s="84"/>
      <c r="D363" s="92">
        <f t="shared" si="14"/>
        <v>2669745.71</v>
      </c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>
        <v>2497444.4500000002</v>
      </c>
      <c r="Q363" s="82"/>
      <c r="R363" s="82"/>
      <c r="S363" s="82"/>
      <c r="T363" s="82"/>
      <c r="U363" s="82">
        <v>172301.26</v>
      </c>
      <c r="V363" s="82"/>
      <c r="W363" s="82"/>
      <c r="X363" s="82"/>
      <c r="Y363" s="82">
        <v>2669745.71</v>
      </c>
      <c r="Z363" s="82"/>
      <c r="AA363" s="82"/>
      <c r="AB363" s="84">
        <v>2022</v>
      </c>
      <c r="AC363" s="84">
        <v>2023</v>
      </c>
      <c r="AD363" s="25"/>
      <c r="AE363" s="25"/>
    </row>
    <row r="364" spans="1:36" ht="75" customHeight="1" x14ac:dyDescent="0.4">
      <c r="A364" s="84">
        <v>104</v>
      </c>
      <c r="B364" s="84" t="s">
        <v>206</v>
      </c>
      <c r="C364" s="84"/>
      <c r="D364" s="92">
        <f t="shared" si="14"/>
        <v>1439410.51</v>
      </c>
      <c r="E364" s="82"/>
      <c r="F364" s="82"/>
      <c r="G364" s="82">
        <v>1197448.78</v>
      </c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>
        <v>224000</v>
      </c>
      <c r="V364" s="82">
        <v>17961.73</v>
      </c>
      <c r="W364" s="82"/>
      <c r="X364" s="82"/>
      <c r="Y364" s="82">
        <v>1439410.51</v>
      </c>
      <c r="Z364" s="82"/>
      <c r="AA364" s="82"/>
      <c r="AB364" s="84">
        <v>2021</v>
      </c>
      <c r="AC364" s="84">
        <v>2022</v>
      </c>
      <c r="AD364" s="25"/>
      <c r="AE364" s="25"/>
    </row>
    <row r="365" spans="1:36" ht="75" customHeight="1" x14ac:dyDescent="0.4">
      <c r="A365" s="84">
        <v>105</v>
      </c>
      <c r="B365" s="84" t="s">
        <v>265</v>
      </c>
      <c r="C365" s="84"/>
      <c r="D365" s="92">
        <f t="shared" si="14"/>
        <v>4769255.4099999992</v>
      </c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>
        <v>4612134.5599999996</v>
      </c>
      <c r="R365" s="82"/>
      <c r="S365" s="82"/>
      <c r="T365" s="82"/>
      <c r="U365" s="82">
        <v>157120.85</v>
      </c>
      <c r="V365" s="82"/>
      <c r="W365" s="82"/>
      <c r="X365" s="82"/>
      <c r="Y365" s="82"/>
      <c r="Z365" s="82"/>
      <c r="AA365" s="82">
        <v>4769255.4099999992</v>
      </c>
      <c r="AB365" s="84">
        <v>2020</v>
      </c>
      <c r="AC365" s="84">
        <v>2022</v>
      </c>
      <c r="AD365" s="25"/>
      <c r="AE365" s="25"/>
    </row>
    <row r="366" spans="1:36" ht="201.75" customHeight="1" x14ac:dyDescent="0.4">
      <c r="A366" s="84">
        <v>106</v>
      </c>
      <c r="B366" s="84" t="s">
        <v>266</v>
      </c>
      <c r="C366" s="84"/>
      <c r="D366" s="92">
        <f t="shared" si="14"/>
        <v>31544656.759999998</v>
      </c>
      <c r="E366" s="82">
        <v>1410603.64</v>
      </c>
      <c r="F366" s="82"/>
      <c r="G366" s="82"/>
      <c r="H366" s="82">
        <v>1426147.35</v>
      </c>
      <c r="I366" s="82">
        <v>2570092.67</v>
      </c>
      <c r="J366" s="82">
        <v>2084052.81</v>
      </c>
      <c r="K366" s="82"/>
      <c r="L366" s="82"/>
      <c r="M366" s="82">
        <v>1473663.28</v>
      </c>
      <c r="N366" s="82"/>
      <c r="O366" s="82"/>
      <c r="P366" s="82"/>
      <c r="Q366" s="82">
        <v>22022277.649999999</v>
      </c>
      <c r="R366" s="82"/>
      <c r="S366" s="82"/>
      <c r="T366" s="82"/>
      <c r="U366" s="82">
        <v>557819.36</v>
      </c>
      <c r="V366" s="82"/>
      <c r="W366" s="82"/>
      <c r="X366" s="82"/>
      <c r="Y366" s="82">
        <v>22022277.649999999</v>
      </c>
      <c r="Z366" s="82"/>
      <c r="AA366" s="82">
        <v>9522379.1099999994</v>
      </c>
      <c r="AB366" s="84" t="s">
        <v>513</v>
      </c>
      <c r="AC366" s="84" t="s">
        <v>514</v>
      </c>
      <c r="AD366" s="25"/>
      <c r="AE366" s="25"/>
    </row>
    <row r="367" spans="1:36" ht="75" customHeight="1" x14ac:dyDescent="0.4">
      <c r="A367" s="84">
        <v>107</v>
      </c>
      <c r="B367" s="84" t="s">
        <v>404</v>
      </c>
      <c r="C367" s="84"/>
      <c r="D367" s="92">
        <f t="shared" si="14"/>
        <v>1290310.93</v>
      </c>
      <c r="E367" s="82"/>
      <c r="F367" s="82"/>
      <c r="G367" s="82">
        <v>1206908.6299999999</v>
      </c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>
        <v>83402.3</v>
      </c>
      <c r="V367" s="82"/>
      <c r="W367" s="82"/>
      <c r="X367" s="82"/>
      <c r="Y367" s="82">
        <v>1290310.93</v>
      </c>
      <c r="Z367" s="82"/>
      <c r="AA367" s="82"/>
      <c r="AB367" s="84">
        <v>2022</v>
      </c>
      <c r="AC367" s="84">
        <v>2023</v>
      </c>
      <c r="AD367" s="25"/>
      <c r="AE367" s="25"/>
    </row>
    <row r="368" spans="1:36" ht="75" customHeight="1" x14ac:dyDescent="0.4">
      <c r="A368" s="84">
        <v>108</v>
      </c>
      <c r="B368" s="84" t="s">
        <v>391</v>
      </c>
      <c r="C368" s="84"/>
      <c r="D368" s="92">
        <f t="shared" si="14"/>
        <v>5835769.5999999996</v>
      </c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>
        <v>5835769.5999999996</v>
      </c>
      <c r="V368" s="82"/>
      <c r="W368" s="82"/>
      <c r="X368" s="82"/>
      <c r="Y368" s="82">
        <v>5835769.5999999996</v>
      </c>
      <c r="Z368" s="82"/>
      <c r="AA368" s="82"/>
      <c r="AB368" s="84">
        <v>2022</v>
      </c>
      <c r="AC368" s="84">
        <v>2023</v>
      </c>
      <c r="AD368" s="25"/>
      <c r="AE368" s="25"/>
    </row>
    <row r="369" spans="1:36" ht="75" customHeight="1" x14ac:dyDescent="0.4">
      <c r="A369" s="84">
        <v>109</v>
      </c>
      <c r="B369" s="84" t="s">
        <v>455</v>
      </c>
      <c r="C369" s="84"/>
      <c r="D369" s="92">
        <f t="shared" si="14"/>
        <v>2254943.0499999998</v>
      </c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>
        <v>2254943.0499999998</v>
      </c>
      <c r="R369" s="82"/>
      <c r="S369" s="82"/>
      <c r="T369" s="82"/>
      <c r="U369" s="82">
        <v>0</v>
      </c>
      <c r="V369" s="82"/>
      <c r="W369" s="82"/>
      <c r="X369" s="82"/>
      <c r="Y369" s="82">
        <v>2254943.0499999998</v>
      </c>
      <c r="Z369" s="82"/>
      <c r="AA369" s="82"/>
      <c r="AB369" s="84">
        <v>2022</v>
      </c>
      <c r="AC369" s="84">
        <v>2023</v>
      </c>
      <c r="AD369" s="25"/>
      <c r="AE369" s="25"/>
    </row>
    <row r="370" spans="1:36" ht="75" customHeight="1" x14ac:dyDescent="0.4">
      <c r="A370" s="84">
        <v>110</v>
      </c>
      <c r="B370" s="84" t="s">
        <v>124</v>
      </c>
      <c r="C370" s="84"/>
      <c r="D370" s="92">
        <f t="shared" si="14"/>
        <v>1208229.3</v>
      </c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>
        <v>1208229.3</v>
      </c>
      <c r="R370" s="82"/>
      <c r="S370" s="82"/>
      <c r="T370" s="82"/>
      <c r="U370" s="82">
        <v>0</v>
      </c>
      <c r="V370" s="82">
        <v>0</v>
      </c>
      <c r="W370" s="82"/>
      <c r="X370" s="82"/>
      <c r="Y370" s="82">
        <f>SUM(Q370+U370+V370)</f>
        <v>1208229.3</v>
      </c>
      <c r="Z370" s="82"/>
      <c r="AA370" s="82"/>
      <c r="AB370" s="84">
        <v>2022</v>
      </c>
      <c r="AC370" s="84">
        <v>2023</v>
      </c>
      <c r="AD370" s="25"/>
      <c r="AE370" s="25"/>
    </row>
    <row r="371" spans="1:36" ht="75" customHeight="1" x14ac:dyDescent="0.4">
      <c r="A371" s="84">
        <v>111</v>
      </c>
      <c r="B371" s="84" t="s">
        <v>357</v>
      </c>
      <c r="C371" s="84"/>
      <c r="D371" s="92">
        <f t="shared" si="14"/>
        <v>4959794.79</v>
      </c>
      <c r="E371" s="82"/>
      <c r="F371" s="82"/>
      <c r="G371" s="82"/>
      <c r="H371" s="82"/>
      <c r="I371" s="82"/>
      <c r="J371" s="82">
        <v>4711794.79</v>
      </c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>
        <v>248000</v>
      </c>
      <c r="V371" s="82"/>
      <c r="W371" s="82"/>
      <c r="X371" s="82"/>
      <c r="Y371" s="82">
        <v>4959794.79</v>
      </c>
      <c r="Z371" s="82"/>
      <c r="AA371" s="82"/>
      <c r="AB371" s="84">
        <v>2022</v>
      </c>
      <c r="AC371" s="84">
        <v>2022</v>
      </c>
      <c r="AD371" s="25"/>
      <c r="AE371" s="25"/>
    </row>
    <row r="372" spans="1:36" ht="75" customHeight="1" x14ac:dyDescent="0.4">
      <c r="A372" s="84">
        <v>112</v>
      </c>
      <c r="B372" s="84" t="s">
        <v>358</v>
      </c>
      <c r="C372" s="84"/>
      <c r="D372" s="92">
        <f t="shared" si="14"/>
        <v>2501151.2400000002</v>
      </c>
      <c r="E372" s="82"/>
      <c r="F372" s="82"/>
      <c r="G372" s="82"/>
      <c r="H372" s="82"/>
      <c r="I372" s="82"/>
      <c r="J372" s="82">
        <v>2377151.2400000002</v>
      </c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>
        <v>124000</v>
      </c>
      <c r="V372" s="82"/>
      <c r="W372" s="82"/>
      <c r="X372" s="82"/>
      <c r="Y372" s="82">
        <v>2501151.2400000002</v>
      </c>
      <c r="Z372" s="82"/>
      <c r="AA372" s="82"/>
      <c r="AB372" s="84">
        <v>2022</v>
      </c>
      <c r="AC372" s="84">
        <v>2022</v>
      </c>
      <c r="AD372" s="25"/>
      <c r="AE372" s="25"/>
    </row>
    <row r="373" spans="1:36" ht="75" customHeight="1" x14ac:dyDescent="0.4">
      <c r="A373" s="84">
        <v>113</v>
      </c>
      <c r="B373" s="84" t="s">
        <v>359</v>
      </c>
      <c r="C373" s="84"/>
      <c r="D373" s="92">
        <f t="shared" si="14"/>
        <v>2479897.41</v>
      </c>
      <c r="E373" s="82"/>
      <c r="F373" s="82"/>
      <c r="G373" s="82"/>
      <c r="H373" s="82"/>
      <c r="I373" s="82"/>
      <c r="J373" s="82">
        <v>2355897.41</v>
      </c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>
        <v>124000</v>
      </c>
      <c r="V373" s="82"/>
      <c r="W373" s="82"/>
      <c r="X373" s="82"/>
      <c r="Y373" s="82">
        <v>2479897.41</v>
      </c>
      <c r="Z373" s="82"/>
      <c r="AA373" s="82"/>
      <c r="AB373" s="84">
        <v>2022</v>
      </c>
      <c r="AC373" s="84">
        <v>2022</v>
      </c>
      <c r="AD373" s="25"/>
      <c r="AE373" s="25"/>
    </row>
    <row r="374" spans="1:36" ht="75" customHeight="1" x14ac:dyDescent="0.4">
      <c r="A374" s="84">
        <v>114</v>
      </c>
      <c r="B374" s="84" t="s">
        <v>319</v>
      </c>
      <c r="C374" s="84"/>
      <c r="D374" s="92">
        <f t="shared" si="14"/>
        <v>4434582.8600000003</v>
      </c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>
        <v>4323718.29</v>
      </c>
      <c r="Q374" s="82"/>
      <c r="R374" s="82"/>
      <c r="S374" s="82"/>
      <c r="T374" s="82"/>
      <c r="U374" s="82">
        <v>110864.57</v>
      </c>
      <c r="V374" s="82"/>
      <c r="W374" s="82"/>
      <c r="X374" s="82"/>
      <c r="Y374" s="82"/>
      <c r="Z374" s="82"/>
      <c r="AA374" s="82">
        <f>SUM(P374+U374)</f>
        <v>4434582.8600000003</v>
      </c>
      <c r="AB374" s="84">
        <v>2022</v>
      </c>
      <c r="AC374" s="84">
        <v>2022</v>
      </c>
      <c r="AD374" s="25"/>
      <c r="AE374" s="25"/>
      <c r="AG374" s="111"/>
      <c r="AH374" s="111"/>
      <c r="AI374" s="111"/>
      <c r="AJ374" s="111"/>
    </row>
    <row r="375" spans="1:36" ht="75" customHeight="1" x14ac:dyDescent="0.4">
      <c r="A375" s="84">
        <v>115</v>
      </c>
      <c r="B375" s="84" t="s">
        <v>320</v>
      </c>
      <c r="C375" s="84"/>
      <c r="D375" s="92">
        <f t="shared" si="14"/>
        <v>4434582.8600000003</v>
      </c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>
        <v>4323718.29</v>
      </c>
      <c r="Q375" s="82"/>
      <c r="R375" s="82"/>
      <c r="S375" s="82"/>
      <c r="T375" s="82"/>
      <c r="U375" s="82">
        <v>110864.57</v>
      </c>
      <c r="V375" s="82"/>
      <c r="W375" s="82"/>
      <c r="X375" s="82"/>
      <c r="Y375" s="82"/>
      <c r="Z375" s="82"/>
      <c r="AA375" s="82">
        <f>SUM(P375+U375)</f>
        <v>4434582.8600000003</v>
      </c>
      <c r="AB375" s="84">
        <v>2022</v>
      </c>
      <c r="AC375" s="84">
        <v>2022</v>
      </c>
      <c r="AD375" s="25"/>
      <c r="AE375" s="25"/>
      <c r="AG375" s="111"/>
      <c r="AH375" s="111"/>
      <c r="AI375" s="111"/>
      <c r="AJ375" s="111"/>
    </row>
    <row r="376" spans="1:36" ht="75" customHeight="1" x14ac:dyDescent="0.4">
      <c r="A376" s="84">
        <v>116</v>
      </c>
      <c r="B376" s="84" t="s">
        <v>216</v>
      </c>
      <c r="C376" s="84"/>
      <c r="D376" s="92">
        <f t="shared" si="14"/>
        <v>8913564.9000000004</v>
      </c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>
        <v>8781837.3399999999</v>
      </c>
      <c r="R376" s="82"/>
      <c r="S376" s="82"/>
      <c r="T376" s="82"/>
      <c r="U376" s="82"/>
      <c r="V376" s="82">
        <v>131727.56</v>
      </c>
      <c r="W376" s="82"/>
      <c r="X376" s="82"/>
      <c r="Y376" s="82"/>
      <c r="Z376" s="82"/>
      <c r="AA376" s="82">
        <v>8913564.9000000004</v>
      </c>
      <c r="AB376" s="84">
        <v>2021</v>
      </c>
      <c r="AC376" s="84">
        <v>2022</v>
      </c>
      <c r="AD376" s="25"/>
      <c r="AE376" s="25"/>
    </row>
    <row r="377" spans="1:36" ht="75" customHeight="1" x14ac:dyDescent="0.4">
      <c r="A377" s="84">
        <v>117</v>
      </c>
      <c r="B377" s="84" t="s">
        <v>129</v>
      </c>
      <c r="C377" s="84"/>
      <c r="D377" s="92">
        <f t="shared" si="14"/>
        <v>4797243.63</v>
      </c>
      <c r="E377" s="82">
        <v>1170661.08</v>
      </c>
      <c r="F377" s="82"/>
      <c r="G377" s="82"/>
      <c r="H377" s="82">
        <v>1183560.81</v>
      </c>
      <c r="I377" s="82">
        <v>2132921.96</v>
      </c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>
        <v>310099.78000000003</v>
      </c>
      <c r="V377" s="82"/>
      <c r="W377" s="82"/>
      <c r="X377" s="82"/>
      <c r="Y377" s="82">
        <v>4797243.63</v>
      </c>
      <c r="Z377" s="82"/>
      <c r="AA377" s="82"/>
      <c r="AB377" s="84">
        <v>2022</v>
      </c>
      <c r="AC377" s="84">
        <v>2023</v>
      </c>
      <c r="AD377" s="25"/>
      <c r="AE377" s="25"/>
    </row>
    <row r="378" spans="1:36" ht="75" customHeight="1" x14ac:dyDescent="0.4">
      <c r="A378" s="84">
        <v>118</v>
      </c>
      <c r="B378" s="84" t="s">
        <v>267</v>
      </c>
      <c r="C378" s="84"/>
      <c r="D378" s="92">
        <f t="shared" si="14"/>
        <v>9150439.1799999997</v>
      </c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>
        <v>8644232.1899999995</v>
      </c>
      <c r="R378" s="82"/>
      <c r="S378" s="82"/>
      <c r="T378" s="82"/>
      <c r="U378" s="82">
        <v>506206.99</v>
      </c>
      <c r="V378" s="82"/>
      <c r="W378" s="82"/>
      <c r="X378" s="82"/>
      <c r="Y378" s="82"/>
      <c r="Z378" s="82"/>
      <c r="AA378" s="82">
        <v>9150439.1799999997</v>
      </c>
      <c r="AB378" s="84">
        <v>2020</v>
      </c>
      <c r="AC378" s="84">
        <v>2022</v>
      </c>
      <c r="AD378" s="25"/>
      <c r="AE378" s="25"/>
    </row>
    <row r="379" spans="1:36" ht="75" customHeight="1" x14ac:dyDescent="0.4">
      <c r="A379" s="84">
        <v>119</v>
      </c>
      <c r="B379" s="84" t="s">
        <v>268</v>
      </c>
      <c r="C379" s="84"/>
      <c r="D379" s="92">
        <f t="shared" si="14"/>
        <v>10119862.560000001</v>
      </c>
      <c r="E379" s="82"/>
      <c r="F379" s="82"/>
      <c r="G379" s="84"/>
      <c r="H379" s="82"/>
      <c r="I379" s="82"/>
      <c r="J379" s="82"/>
      <c r="K379" s="82"/>
      <c r="L379" s="82"/>
      <c r="M379" s="82">
        <v>581959.39</v>
      </c>
      <c r="N379" s="82"/>
      <c r="O379" s="82"/>
      <c r="P379" s="82"/>
      <c r="Q379" s="82">
        <v>8164250.3700000001</v>
      </c>
      <c r="R379" s="82"/>
      <c r="S379" s="82"/>
      <c r="T379" s="82"/>
      <c r="U379" s="82">
        <v>1373652.8</v>
      </c>
      <c r="V379" s="82"/>
      <c r="W379" s="82"/>
      <c r="X379" s="82"/>
      <c r="Y379" s="82"/>
      <c r="Z379" s="82"/>
      <c r="AA379" s="82">
        <v>10119862.560000001</v>
      </c>
      <c r="AB379" s="84">
        <v>2022</v>
      </c>
      <c r="AC379" s="84">
        <v>2022</v>
      </c>
      <c r="AD379" s="25"/>
      <c r="AE379" s="25"/>
    </row>
    <row r="380" spans="1:36" ht="75" customHeight="1" x14ac:dyDescent="0.4">
      <c r="A380" s="84">
        <v>120</v>
      </c>
      <c r="B380" s="84" t="s">
        <v>271</v>
      </c>
      <c r="C380" s="84"/>
      <c r="D380" s="92">
        <f t="shared" si="14"/>
        <v>7573223.9199999999</v>
      </c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>
        <v>7204815.2199999997</v>
      </c>
      <c r="R380" s="82"/>
      <c r="S380" s="82"/>
      <c r="T380" s="82"/>
      <c r="U380" s="82">
        <v>368408.7</v>
      </c>
      <c r="V380" s="82"/>
      <c r="W380" s="82"/>
      <c r="X380" s="82"/>
      <c r="Y380" s="82"/>
      <c r="Z380" s="82"/>
      <c r="AA380" s="82">
        <v>7573223.9199999999</v>
      </c>
      <c r="AB380" s="84">
        <v>2020</v>
      </c>
      <c r="AC380" s="84">
        <v>2022</v>
      </c>
      <c r="AD380" s="25"/>
      <c r="AE380" s="25"/>
    </row>
    <row r="381" spans="1:36" ht="75" customHeight="1" x14ac:dyDescent="1">
      <c r="A381" s="84">
        <v>121</v>
      </c>
      <c r="B381" s="84" t="s">
        <v>218</v>
      </c>
      <c r="C381" s="84"/>
      <c r="D381" s="92">
        <f t="shared" si="14"/>
        <v>478525.98</v>
      </c>
      <c r="E381" s="82"/>
      <c r="F381" s="82"/>
      <c r="G381" s="82">
        <v>398086.82</v>
      </c>
      <c r="H381" s="82"/>
      <c r="I381" s="82"/>
      <c r="J381" s="82"/>
      <c r="K381" s="82"/>
      <c r="L381" s="82"/>
      <c r="M381" s="82"/>
      <c r="N381" s="85"/>
      <c r="O381" s="85"/>
      <c r="P381" s="82"/>
      <c r="Q381" s="82"/>
      <c r="R381" s="82"/>
      <c r="S381" s="82"/>
      <c r="T381" s="82"/>
      <c r="U381" s="82">
        <v>74467.86</v>
      </c>
      <c r="V381" s="82">
        <v>5971.3</v>
      </c>
      <c r="W381" s="82"/>
      <c r="X381" s="82"/>
      <c r="Y381" s="82">
        <v>478525.98</v>
      </c>
      <c r="Z381" s="82"/>
      <c r="AA381" s="82"/>
      <c r="AB381" s="84">
        <v>2020</v>
      </c>
      <c r="AC381" s="84">
        <v>2022</v>
      </c>
      <c r="AD381" s="25"/>
      <c r="AE381" s="25"/>
    </row>
    <row r="382" spans="1:36" ht="75" customHeight="1" x14ac:dyDescent="0.4">
      <c r="A382" s="84">
        <v>122</v>
      </c>
      <c r="B382" s="84" t="s">
        <v>219</v>
      </c>
      <c r="C382" s="84"/>
      <c r="D382" s="92">
        <f t="shared" si="14"/>
        <v>3939961.43</v>
      </c>
      <c r="E382" s="82"/>
      <c r="F382" s="82"/>
      <c r="G382" s="82">
        <v>401925.83</v>
      </c>
      <c r="H382" s="82"/>
      <c r="I382" s="82"/>
      <c r="J382" s="82"/>
      <c r="K382" s="82"/>
      <c r="L382" s="82"/>
      <c r="M382" s="82"/>
      <c r="N382" s="82"/>
      <c r="O382" s="82"/>
      <c r="P382" s="82"/>
      <c r="Q382" s="82">
        <v>3263881.88</v>
      </c>
      <c r="R382" s="82"/>
      <c r="S382" s="82"/>
      <c r="T382" s="82"/>
      <c r="U382" s="82">
        <v>268124.83</v>
      </c>
      <c r="V382" s="82">
        <v>6028.89</v>
      </c>
      <c r="W382" s="82"/>
      <c r="X382" s="82"/>
      <c r="Y382" s="82">
        <v>483140.72</v>
      </c>
      <c r="Z382" s="82"/>
      <c r="AA382" s="82">
        <v>3456820.71</v>
      </c>
      <c r="AB382" s="84">
        <v>2022</v>
      </c>
      <c r="AC382" s="84">
        <v>2022</v>
      </c>
      <c r="AD382" s="25"/>
      <c r="AE382" s="25"/>
    </row>
    <row r="383" spans="1:36" ht="75" customHeight="1" x14ac:dyDescent="0.4">
      <c r="A383" s="84">
        <v>123</v>
      </c>
      <c r="B383" s="84" t="s">
        <v>220</v>
      </c>
      <c r="C383" s="84"/>
      <c r="D383" s="92">
        <f t="shared" si="14"/>
        <v>477743.81</v>
      </c>
      <c r="E383" s="82"/>
      <c r="F383" s="82"/>
      <c r="G383" s="82">
        <v>397436.13</v>
      </c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>
        <v>74346.14</v>
      </c>
      <c r="V383" s="82">
        <v>5961.54</v>
      </c>
      <c r="W383" s="82"/>
      <c r="X383" s="82"/>
      <c r="Y383" s="82">
        <f>SUM(G383+U383+V383)</f>
        <v>477743.81</v>
      </c>
      <c r="Z383" s="82"/>
      <c r="AA383" s="82"/>
      <c r="AB383" s="84">
        <v>2021</v>
      </c>
      <c r="AC383" s="84">
        <v>2022</v>
      </c>
      <c r="AD383" s="25"/>
      <c r="AE383" s="25"/>
    </row>
    <row r="384" spans="1:36" ht="75" customHeight="1" x14ac:dyDescent="0.4">
      <c r="A384" s="84">
        <v>124</v>
      </c>
      <c r="B384" s="84" t="s">
        <v>272</v>
      </c>
      <c r="C384" s="84"/>
      <c r="D384" s="92">
        <f t="shared" si="14"/>
        <v>10188143.459999999</v>
      </c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>
        <v>9684612.0199999996</v>
      </c>
      <c r="R384" s="82"/>
      <c r="S384" s="82"/>
      <c r="T384" s="82"/>
      <c r="U384" s="82">
        <v>503531.44</v>
      </c>
      <c r="V384" s="82"/>
      <c r="W384" s="82"/>
      <c r="X384" s="82"/>
      <c r="Y384" s="82"/>
      <c r="Z384" s="82"/>
      <c r="AA384" s="82">
        <v>10188143.459999999</v>
      </c>
      <c r="AB384" s="84">
        <v>2020</v>
      </c>
      <c r="AC384" s="84">
        <v>2022</v>
      </c>
      <c r="AD384" s="25"/>
      <c r="AE384" s="25"/>
    </row>
    <row r="385" spans="1:35" ht="75" customHeight="1" x14ac:dyDescent="0.4">
      <c r="A385" s="84">
        <v>125</v>
      </c>
      <c r="B385" s="84" t="s">
        <v>273</v>
      </c>
      <c r="C385" s="84"/>
      <c r="D385" s="92">
        <f t="shared" si="14"/>
        <v>24861930.336729996</v>
      </c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>
        <v>3650877.4073099997</v>
      </c>
      <c r="S385" s="82">
        <v>15149490.156989997</v>
      </c>
      <c r="T385" s="82">
        <v>5425923.4224299993</v>
      </c>
      <c r="U385" s="82">
        <v>635639.35</v>
      </c>
      <c r="V385" s="82"/>
      <c r="W385" s="82"/>
      <c r="X385" s="82"/>
      <c r="Y385" s="82"/>
      <c r="Z385" s="82"/>
      <c r="AA385" s="82">
        <v>24861930.336729996</v>
      </c>
      <c r="AB385" s="84">
        <v>2020</v>
      </c>
      <c r="AC385" s="84">
        <v>2022</v>
      </c>
      <c r="AD385" s="25"/>
      <c r="AE385" s="25"/>
    </row>
    <row r="386" spans="1:35" ht="135.75" customHeight="1" x14ac:dyDescent="0.4">
      <c r="A386" s="84">
        <v>126</v>
      </c>
      <c r="B386" s="84" t="s">
        <v>274</v>
      </c>
      <c r="C386" s="84"/>
      <c r="D386" s="92">
        <f t="shared" si="14"/>
        <v>58303848.399999999</v>
      </c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>
        <v>23037236.949999999</v>
      </c>
      <c r="R386" s="82">
        <v>5003769.34</v>
      </c>
      <c r="S386" s="82">
        <v>20763379.859999999</v>
      </c>
      <c r="T386" s="82">
        <v>7436587.5</v>
      </c>
      <c r="U386" s="82">
        <v>2062874.75</v>
      </c>
      <c r="V386" s="82"/>
      <c r="W386" s="82"/>
      <c r="X386" s="82"/>
      <c r="Y386" s="82"/>
      <c r="Z386" s="82"/>
      <c r="AA386" s="82">
        <v>58303848.399999999</v>
      </c>
      <c r="AB386" s="84" t="s">
        <v>512</v>
      </c>
      <c r="AC386" s="84" t="s">
        <v>275</v>
      </c>
      <c r="AD386" s="25"/>
      <c r="AE386" s="25"/>
    </row>
    <row r="387" spans="1:35" ht="75" customHeight="1" x14ac:dyDescent="0.4">
      <c r="A387" s="84">
        <v>127</v>
      </c>
      <c r="B387" s="84" t="s">
        <v>133</v>
      </c>
      <c r="C387" s="84"/>
      <c r="D387" s="92">
        <f t="shared" si="14"/>
        <v>14151435.49</v>
      </c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>
        <v>13942300.98</v>
      </c>
      <c r="R387" s="82"/>
      <c r="S387" s="82"/>
      <c r="T387" s="82"/>
      <c r="U387" s="82"/>
      <c r="V387" s="82">
        <v>209134.51</v>
      </c>
      <c r="W387" s="82"/>
      <c r="X387" s="82"/>
      <c r="Y387" s="82"/>
      <c r="Z387" s="82"/>
      <c r="AA387" s="82">
        <v>14151435.49</v>
      </c>
      <c r="AB387" s="84">
        <v>2021</v>
      </c>
      <c r="AC387" s="84">
        <v>2022</v>
      </c>
      <c r="AD387" s="25"/>
      <c r="AE387" s="25"/>
    </row>
    <row r="388" spans="1:35" ht="75" customHeight="1" x14ac:dyDescent="0.4">
      <c r="A388" s="84">
        <v>128</v>
      </c>
      <c r="B388" s="84" t="s">
        <v>222</v>
      </c>
      <c r="C388" s="84"/>
      <c r="D388" s="92">
        <f t="shared" si="14"/>
        <v>23899029.48</v>
      </c>
      <c r="E388" s="82"/>
      <c r="F388" s="82"/>
      <c r="G388" s="82"/>
      <c r="H388" s="82">
        <v>3181493.62</v>
      </c>
      <c r="I388" s="82">
        <v>3153847.61</v>
      </c>
      <c r="J388" s="82"/>
      <c r="K388" s="82"/>
      <c r="L388" s="82"/>
      <c r="M388" s="82"/>
      <c r="N388" s="82"/>
      <c r="O388" s="82"/>
      <c r="P388" s="82"/>
      <c r="Q388" s="82">
        <v>17210500.620000001</v>
      </c>
      <c r="R388" s="82"/>
      <c r="S388" s="82"/>
      <c r="T388" s="82"/>
      <c r="U388" s="82"/>
      <c r="V388" s="82">
        <v>353187.63</v>
      </c>
      <c r="W388" s="82"/>
      <c r="X388" s="82"/>
      <c r="Y388" s="82"/>
      <c r="Z388" s="82"/>
      <c r="AA388" s="82">
        <v>23899029.48</v>
      </c>
      <c r="AB388" s="84">
        <v>2021</v>
      </c>
      <c r="AC388" s="84">
        <v>2022</v>
      </c>
      <c r="AD388" s="25"/>
      <c r="AE388" s="25"/>
    </row>
    <row r="389" spans="1:35" ht="75" customHeight="1" x14ac:dyDescent="0.4">
      <c r="A389" s="84">
        <v>129</v>
      </c>
      <c r="B389" s="84" t="s">
        <v>223</v>
      </c>
      <c r="C389" s="84"/>
      <c r="D389" s="92">
        <f t="shared" si="14"/>
        <v>17512212.870000001</v>
      </c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>
        <v>17253411.690000001</v>
      </c>
      <c r="R389" s="82"/>
      <c r="S389" s="82"/>
      <c r="T389" s="82"/>
      <c r="U389" s="82"/>
      <c r="V389" s="82">
        <v>258801.18</v>
      </c>
      <c r="W389" s="82"/>
      <c r="X389" s="82"/>
      <c r="Y389" s="82"/>
      <c r="Z389" s="82"/>
      <c r="AA389" s="82">
        <f>SUM(Q389+V389)</f>
        <v>17512212.870000001</v>
      </c>
      <c r="AB389" s="84">
        <v>2021</v>
      </c>
      <c r="AC389" s="84">
        <v>2022</v>
      </c>
      <c r="AD389" s="25"/>
      <c r="AE389" s="25"/>
    </row>
    <row r="390" spans="1:35" ht="75" customHeight="1" x14ac:dyDescent="0.4">
      <c r="A390" s="84">
        <v>130</v>
      </c>
      <c r="B390" s="84" t="s">
        <v>430</v>
      </c>
      <c r="C390" s="84"/>
      <c r="D390" s="92">
        <f t="shared" ref="D390:D452" si="16">SUM(E390:W390)-(F390+K390+O390)</f>
        <v>2482532.1700000004</v>
      </c>
      <c r="E390" s="82"/>
      <c r="F390" s="82"/>
      <c r="G390" s="82"/>
      <c r="H390" s="82"/>
      <c r="I390" s="82"/>
      <c r="J390" s="82">
        <v>2342020.9300000002</v>
      </c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>
        <v>124000</v>
      </c>
      <c r="V390" s="82">
        <v>16511.240000000002</v>
      </c>
      <c r="W390" s="82"/>
      <c r="X390" s="82"/>
      <c r="Y390" s="82">
        <v>2482532.17</v>
      </c>
      <c r="Z390" s="82"/>
      <c r="AA390" s="82"/>
      <c r="AB390" s="84">
        <v>2022</v>
      </c>
      <c r="AC390" s="84">
        <v>2022</v>
      </c>
      <c r="AD390" s="25"/>
      <c r="AE390" s="25"/>
    </row>
    <row r="391" spans="1:35" ht="75" customHeight="1" x14ac:dyDescent="0.4">
      <c r="A391" s="84">
        <v>131</v>
      </c>
      <c r="B391" s="84" t="s">
        <v>276</v>
      </c>
      <c r="C391" s="84"/>
      <c r="D391" s="92">
        <f t="shared" si="16"/>
        <v>13971707.48</v>
      </c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>
        <v>13641914.42</v>
      </c>
      <c r="R391" s="82"/>
      <c r="S391" s="82"/>
      <c r="T391" s="82"/>
      <c r="U391" s="82">
        <v>329793.06</v>
      </c>
      <c r="V391" s="82"/>
      <c r="W391" s="82"/>
      <c r="X391" s="82"/>
      <c r="Y391" s="82"/>
      <c r="Z391" s="82"/>
      <c r="AA391" s="82">
        <v>13971707.48</v>
      </c>
      <c r="AB391" s="84">
        <v>2020</v>
      </c>
      <c r="AC391" s="84">
        <v>2022</v>
      </c>
      <c r="AD391" s="25"/>
      <c r="AE391" s="25"/>
    </row>
    <row r="392" spans="1:35" ht="75" customHeight="1" x14ac:dyDescent="0.4">
      <c r="A392" s="84">
        <v>132</v>
      </c>
      <c r="B392" s="84" t="s">
        <v>447</v>
      </c>
      <c r="C392" s="84"/>
      <c r="D392" s="92">
        <f t="shared" si="16"/>
        <v>12392718.629999999</v>
      </c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>
        <v>11664267.1</v>
      </c>
      <c r="R392" s="82"/>
      <c r="S392" s="82"/>
      <c r="T392" s="82"/>
      <c r="U392" s="82">
        <v>583213.36</v>
      </c>
      <c r="V392" s="82">
        <v>145238.17000000001</v>
      </c>
      <c r="W392" s="82"/>
      <c r="X392" s="82"/>
      <c r="Y392" s="82">
        <f>SUM(Q392+U392+V392)</f>
        <v>12392718.629999999</v>
      </c>
      <c r="Z392" s="82"/>
      <c r="AA392" s="82"/>
      <c r="AB392" s="84">
        <v>2022</v>
      </c>
      <c r="AC392" s="84">
        <v>2023</v>
      </c>
      <c r="AD392" s="25"/>
      <c r="AE392" s="25"/>
    </row>
    <row r="393" spans="1:35" ht="75" customHeight="1" x14ac:dyDescent="0.4">
      <c r="A393" s="84">
        <v>133</v>
      </c>
      <c r="B393" s="84" t="s">
        <v>277</v>
      </c>
      <c r="C393" s="84"/>
      <c r="D393" s="92">
        <f t="shared" si="16"/>
        <v>5410776.21</v>
      </c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>
        <v>5336071.21</v>
      </c>
      <c r="R393" s="82"/>
      <c r="S393" s="82"/>
      <c r="T393" s="82"/>
      <c r="U393" s="82">
        <v>74705</v>
      </c>
      <c r="V393" s="82"/>
      <c r="W393" s="82"/>
      <c r="X393" s="82"/>
      <c r="Y393" s="82"/>
      <c r="Z393" s="82"/>
      <c r="AA393" s="82">
        <v>5410776.21</v>
      </c>
      <c r="AB393" s="84">
        <v>2020</v>
      </c>
      <c r="AC393" s="84">
        <v>2022</v>
      </c>
      <c r="AD393" s="25"/>
      <c r="AE393" s="25"/>
    </row>
    <row r="394" spans="1:35" ht="75" customHeight="1" x14ac:dyDescent="0.4">
      <c r="A394" s="84">
        <v>134</v>
      </c>
      <c r="B394" s="84" t="s">
        <v>278</v>
      </c>
      <c r="C394" s="84"/>
      <c r="D394" s="92">
        <f t="shared" si="16"/>
        <v>10168016.1</v>
      </c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>
        <v>9846462.4800000004</v>
      </c>
      <c r="R394" s="82"/>
      <c r="S394" s="82"/>
      <c r="T394" s="82"/>
      <c r="U394" s="82">
        <v>321553.62</v>
      </c>
      <c r="V394" s="82"/>
      <c r="W394" s="82"/>
      <c r="X394" s="82"/>
      <c r="Y394" s="82"/>
      <c r="Z394" s="82"/>
      <c r="AA394" s="82">
        <v>10168016.1</v>
      </c>
      <c r="AB394" s="84">
        <v>2020</v>
      </c>
      <c r="AC394" s="84">
        <v>2022</v>
      </c>
      <c r="AD394" s="25"/>
      <c r="AE394" s="25"/>
    </row>
    <row r="395" spans="1:35" ht="75" customHeight="1" x14ac:dyDescent="0.4">
      <c r="A395" s="84">
        <v>135</v>
      </c>
      <c r="B395" s="84" t="s">
        <v>279</v>
      </c>
      <c r="C395" s="84"/>
      <c r="D395" s="92">
        <f t="shared" si="16"/>
        <v>7263149.8300000001</v>
      </c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>
        <v>6857764.7199999997</v>
      </c>
      <c r="R395" s="82"/>
      <c r="S395" s="82"/>
      <c r="T395" s="82"/>
      <c r="U395" s="82">
        <v>405385.11</v>
      </c>
      <c r="V395" s="82"/>
      <c r="W395" s="82"/>
      <c r="X395" s="82"/>
      <c r="Y395" s="82"/>
      <c r="Z395" s="82"/>
      <c r="AA395" s="82">
        <v>7263149.8300000001</v>
      </c>
      <c r="AB395" s="84">
        <v>2022</v>
      </c>
      <c r="AC395" s="84">
        <v>2022</v>
      </c>
      <c r="AD395" s="25"/>
      <c r="AE395" s="25"/>
    </row>
    <row r="396" spans="1:35" ht="75" customHeight="1" x14ac:dyDescent="0.4">
      <c r="A396" s="84">
        <v>136</v>
      </c>
      <c r="B396" s="84" t="s">
        <v>138</v>
      </c>
      <c r="C396" s="84"/>
      <c r="D396" s="92">
        <f t="shared" si="16"/>
        <v>3964710.6599999997</v>
      </c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>
        <v>3708922.88</v>
      </c>
      <c r="R396" s="82"/>
      <c r="S396" s="82"/>
      <c r="T396" s="82"/>
      <c r="U396" s="82">
        <v>255787.78</v>
      </c>
      <c r="V396" s="82"/>
      <c r="W396" s="82"/>
      <c r="X396" s="82"/>
      <c r="Y396" s="82">
        <v>3964710.6599999997</v>
      </c>
      <c r="Z396" s="82"/>
      <c r="AA396" s="82"/>
      <c r="AB396" s="84">
        <v>2022</v>
      </c>
      <c r="AC396" s="84">
        <v>2023</v>
      </c>
      <c r="AD396" s="25"/>
      <c r="AE396" s="25"/>
    </row>
    <row r="397" spans="1:35" ht="75" customHeight="1" x14ac:dyDescent="0.4">
      <c r="A397" s="84">
        <v>137</v>
      </c>
      <c r="B397" s="84" t="s">
        <v>403</v>
      </c>
      <c r="C397" s="84"/>
      <c r="D397" s="92">
        <f t="shared" si="16"/>
        <v>4545170.68</v>
      </c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>
        <v>4251648.71</v>
      </c>
      <c r="T397" s="82"/>
      <c r="U397" s="82">
        <v>293521.96999999997</v>
      </c>
      <c r="V397" s="82"/>
      <c r="W397" s="82"/>
      <c r="X397" s="82"/>
      <c r="Y397" s="82">
        <v>4545170.68</v>
      </c>
      <c r="Z397" s="82"/>
      <c r="AA397" s="82"/>
      <c r="AB397" s="84">
        <v>2022</v>
      </c>
      <c r="AC397" s="84">
        <v>2023</v>
      </c>
      <c r="AD397" s="25"/>
      <c r="AE397" s="25"/>
    </row>
    <row r="398" spans="1:35" ht="75" customHeight="1" x14ac:dyDescent="0.4">
      <c r="A398" s="84">
        <v>138</v>
      </c>
      <c r="B398" s="84" t="s">
        <v>226</v>
      </c>
      <c r="C398" s="84"/>
      <c r="D398" s="92">
        <f t="shared" si="16"/>
        <v>1439410.51</v>
      </c>
      <c r="E398" s="82"/>
      <c r="F398" s="82"/>
      <c r="G398" s="82">
        <v>1197448.78</v>
      </c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>
        <v>224000</v>
      </c>
      <c r="V398" s="82">
        <v>17961.73</v>
      </c>
      <c r="W398" s="82"/>
      <c r="X398" s="82"/>
      <c r="Y398" s="82">
        <v>1439410.51</v>
      </c>
      <c r="Z398" s="82"/>
      <c r="AA398" s="82"/>
      <c r="AB398" s="84">
        <v>2021</v>
      </c>
      <c r="AC398" s="84">
        <v>2022</v>
      </c>
      <c r="AD398" s="25"/>
      <c r="AE398" s="25"/>
    </row>
    <row r="399" spans="1:35" ht="75" customHeight="1" x14ac:dyDescent="0.4">
      <c r="A399" s="84">
        <v>139</v>
      </c>
      <c r="B399" s="84" t="s">
        <v>303</v>
      </c>
      <c r="C399" s="84"/>
      <c r="D399" s="92">
        <f t="shared" si="16"/>
        <v>4434582.8600000003</v>
      </c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>
        <v>4323718.29</v>
      </c>
      <c r="Q399" s="82"/>
      <c r="R399" s="82"/>
      <c r="S399" s="82"/>
      <c r="T399" s="82"/>
      <c r="U399" s="82">
        <v>110864.57</v>
      </c>
      <c r="V399" s="82"/>
      <c r="W399" s="82"/>
      <c r="X399" s="82"/>
      <c r="Y399" s="82"/>
      <c r="Z399" s="82"/>
      <c r="AA399" s="82">
        <f>SUM(P399+U399)</f>
        <v>4434582.8600000003</v>
      </c>
      <c r="AB399" s="84">
        <v>2022</v>
      </c>
      <c r="AC399" s="84">
        <v>2022</v>
      </c>
      <c r="AD399" s="25"/>
      <c r="AE399" s="25"/>
      <c r="AG399" s="111"/>
      <c r="AH399" s="111"/>
      <c r="AI399" s="111"/>
    </row>
    <row r="400" spans="1:35" ht="75" customHeight="1" x14ac:dyDescent="0.4">
      <c r="A400" s="84">
        <v>140</v>
      </c>
      <c r="B400" s="84" t="s">
        <v>229</v>
      </c>
      <c r="C400" s="84"/>
      <c r="D400" s="92">
        <f t="shared" si="16"/>
        <v>1439410.51</v>
      </c>
      <c r="E400" s="82"/>
      <c r="F400" s="82"/>
      <c r="G400" s="82">
        <v>1197448.78</v>
      </c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>
        <v>224000</v>
      </c>
      <c r="V400" s="82">
        <v>17961.73</v>
      </c>
      <c r="W400" s="82"/>
      <c r="X400" s="82"/>
      <c r="Y400" s="82">
        <v>1439410.51</v>
      </c>
      <c r="Z400" s="82"/>
      <c r="AA400" s="82"/>
      <c r="AB400" s="84">
        <v>2021</v>
      </c>
      <c r="AC400" s="84">
        <v>2022</v>
      </c>
      <c r="AD400" s="25"/>
      <c r="AE400" s="25"/>
    </row>
    <row r="401" spans="1:31" ht="75" customHeight="1" x14ac:dyDescent="0.4">
      <c r="A401" s="84">
        <v>141</v>
      </c>
      <c r="B401" s="84" t="s">
        <v>409</v>
      </c>
      <c r="C401" s="84"/>
      <c r="D401" s="92">
        <f t="shared" si="16"/>
        <v>1439410.51</v>
      </c>
      <c r="E401" s="82"/>
      <c r="F401" s="82"/>
      <c r="G401" s="82">
        <v>1197448.78</v>
      </c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>
        <v>224000</v>
      </c>
      <c r="V401" s="82">
        <v>17961.73</v>
      </c>
      <c r="W401" s="82"/>
      <c r="X401" s="82"/>
      <c r="Y401" s="82">
        <v>1439410.51</v>
      </c>
      <c r="Z401" s="82"/>
      <c r="AA401" s="82"/>
      <c r="AB401" s="84">
        <v>2021</v>
      </c>
      <c r="AC401" s="84">
        <v>2022</v>
      </c>
      <c r="AD401" s="25"/>
      <c r="AE401" s="25"/>
    </row>
    <row r="402" spans="1:31" ht="75" customHeight="1" x14ac:dyDescent="0.4">
      <c r="A402" s="84">
        <v>142</v>
      </c>
      <c r="B402" s="84" t="s">
        <v>304</v>
      </c>
      <c r="C402" s="84"/>
      <c r="D402" s="92">
        <f t="shared" si="16"/>
        <v>4434582.84</v>
      </c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>
        <v>4323718.28</v>
      </c>
      <c r="Q402" s="82"/>
      <c r="R402" s="82"/>
      <c r="S402" s="82"/>
      <c r="T402" s="82"/>
      <c r="U402" s="82">
        <v>110864.56</v>
      </c>
      <c r="V402" s="82"/>
      <c r="W402" s="82"/>
      <c r="X402" s="82"/>
      <c r="Y402" s="82"/>
      <c r="Z402" s="82"/>
      <c r="AA402" s="82">
        <f>D402</f>
        <v>4434582.84</v>
      </c>
      <c r="AB402" s="84">
        <v>2022</v>
      </c>
      <c r="AC402" s="84">
        <v>2022</v>
      </c>
      <c r="AD402" s="25"/>
      <c r="AE402" s="25"/>
    </row>
    <row r="403" spans="1:31" ht="75" customHeight="1" x14ac:dyDescent="0.4">
      <c r="A403" s="84">
        <v>143</v>
      </c>
      <c r="B403" s="84" t="s">
        <v>230</v>
      </c>
      <c r="C403" s="84"/>
      <c r="D403" s="92">
        <f t="shared" si="16"/>
        <v>10259704.199999999</v>
      </c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>
        <v>9522448.0399999991</v>
      </c>
      <c r="R403" s="82"/>
      <c r="S403" s="82"/>
      <c r="T403" s="82"/>
      <c r="U403" s="82">
        <v>594419.43999999994</v>
      </c>
      <c r="V403" s="82">
        <v>142836.72</v>
      </c>
      <c r="W403" s="82"/>
      <c r="X403" s="82"/>
      <c r="Y403" s="82"/>
      <c r="Z403" s="82"/>
      <c r="AA403" s="82">
        <v>10259704.199999999</v>
      </c>
      <c r="AB403" s="84">
        <v>2021</v>
      </c>
      <c r="AC403" s="84">
        <v>2022</v>
      </c>
      <c r="AD403" s="25"/>
      <c r="AE403" s="25"/>
    </row>
    <row r="404" spans="1:31" ht="75" customHeight="1" x14ac:dyDescent="1">
      <c r="A404" s="84">
        <v>144</v>
      </c>
      <c r="B404" s="84" t="s">
        <v>281</v>
      </c>
      <c r="C404" s="84"/>
      <c r="D404" s="92">
        <f t="shared" si="16"/>
        <v>43491005.579999998</v>
      </c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>
        <v>41063600.619999997</v>
      </c>
      <c r="R404" s="82"/>
      <c r="S404" s="82"/>
      <c r="T404" s="82"/>
      <c r="U404" s="82">
        <v>2427404.96</v>
      </c>
      <c r="V404" s="82"/>
      <c r="W404" s="82"/>
      <c r="X404" s="85"/>
      <c r="Y404" s="82"/>
      <c r="Z404" s="82"/>
      <c r="AA404" s="82">
        <v>43491005.579999998</v>
      </c>
      <c r="AB404" s="84">
        <v>2022</v>
      </c>
      <c r="AC404" s="84">
        <v>2023</v>
      </c>
      <c r="AD404" s="25"/>
      <c r="AE404" s="25"/>
    </row>
    <row r="405" spans="1:31" ht="138.75" customHeight="1" x14ac:dyDescent="1">
      <c r="A405" s="84">
        <v>145</v>
      </c>
      <c r="B405" s="84" t="s">
        <v>507</v>
      </c>
      <c r="C405" s="84"/>
      <c r="D405" s="92">
        <f t="shared" si="16"/>
        <v>26433338.52</v>
      </c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>
        <v>16566661.91</v>
      </c>
      <c r="R405" s="82"/>
      <c r="S405" s="82">
        <v>8301153.21</v>
      </c>
      <c r="T405" s="82"/>
      <c r="U405" s="82">
        <v>1369249.4</v>
      </c>
      <c r="V405" s="82">
        <v>196274</v>
      </c>
      <c r="W405" s="82"/>
      <c r="X405" s="85"/>
      <c r="Y405" s="82">
        <v>17591269</v>
      </c>
      <c r="Z405" s="82"/>
      <c r="AA405" s="82">
        <v>8842069.5199999996</v>
      </c>
      <c r="AB405" s="84" t="s">
        <v>275</v>
      </c>
      <c r="AC405" s="84" t="s">
        <v>448</v>
      </c>
      <c r="AD405" s="25"/>
      <c r="AE405" s="25"/>
    </row>
    <row r="406" spans="1:31" ht="123.75" customHeight="1" x14ac:dyDescent="1">
      <c r="A406" s="84">
        <v>146</v>
      </c>
      <c r="B406" s="84" t="s">
        <v>282</v>
      </c>
      <c r="C406" s="84"/>
      <c r="D406" s="92">
        <f t="shared" si="16"/>
        <v>13899717.609999999</v>
      </c>
      <c r="E406" s="82"/>
      <c r="F406" s="82"/>
      <c r="G406" s="82">
        <v>1215410.51</v>
      </c>
      <c r="H406" s="82"/>
      <c r="I406" s="82"/>
      <c r="J406" s="82"/>
      <c r="K406" s="82"/>
      <c r="L406" s="82"/>
      <c r="M406" s="82"/>
      <c r="N406" s="82"/>
      <c r="O406" s="82"/>
      <c r="P406" s="82"/>
      <c r="Q406" s="82">
        <v>12153149.59</v>
      </c>
      <c r="R406" s="82"/>
      <c r="S406" s="82"/>
      <c r="T406" s="82"/>
      <c r="U406" s="82">
        <v>531157.51</v>
      </c>
      <c r="V406" s="82"/>
      <c r="W406" s="82"/>
      <c r="X406" s="85"/>
      <c r="Y406" s="82"/>
      <c r="Z406" s="82"/>
      <c r="AA406" s="82">
        <v>13899717.609999999</v>
      </c>
      <c r="AB406" s="84" t="s">
        <v>283</v>
      </c>
      <c r="AC406" s="84" t="s">
        <v>269</v>
      </c>
      <c r="AD406" s="25"/>
      <c r="AE406" s="25"/>
    </row>
    <row r="407" spans="1:31" ht="75" customHeight="1" x14ac:dyDescent="0.4">
      <c r="A407" s="84">
        <v>147</v>
      </c>
      <c r="B407" s="84" t="s">
        <v>360</v>
      </c>
      <c r="C407" s="84"/>
      <c r="D407" s="92">
        <f t="shared" si="16"/>
        <v>9919589.6199999992</v>
      </c>
      <c r="E407" s="82"/>
      <c r="F407" s="82"/>
      <c r="G407" s="82"/>
      <c r="H407" s="82"/>
      <c r="I407" s="82"/>
      <c r="J407" s="82">
        <v>9423589.6199999992</v>
      </c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>
        <v>496000</v>
      </c>
      <c r="V407" s="82"/>
      <c r="W407" s="82"/>
      <c r="X407" s="82"/>
      <c r="Y407" s="82">
        <v>9919589.6199999992</v>
      </c>
      <c r="Z407" s="82"/>
      <c r="AA407" s="82"/>
      <c r="AB407" s="84">
        <v>2022</v>
      </c>
      <c r="AC407" s="84">
        <v>2022</v>
      </c>
      <c r="AD407" s="25"/>
      <c r="AE407" s="25"/>
    </row>
    <row r="408" spans="1:31" ht="75" customHeight="1" x14ac:dyDescent="0.4">
      <c r="A408" s="84">
        <v>148</v>
      </c>
      <c r="B408" s="84" t="s">
        <v>361</v>
      </c>
      <c r="C408" s="84"/>
      <c r="D408" s="92">
        <f t="shared" si="16"/>
        <v>7439692.2199999997</v>
      </c>
      <c r="E408" s="82"/>
      <c r="F408" s="82"/>
      <c r="G408" s="82"/>
      <c r="H408" s="82"/>
      <c r="I408" s="82"/>
      <c r="J408" s="82">
        <v>7067692.2199999997</v>
      </c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>
        <v>372000</v>
      </c>
      <c r="V408" s="82"/>
      <c r="W408" s="82"/>
      <c r="X408" s="82"/>
      <c r="Y408" s="82">
        <v>7439692.2199999997</v>
      </c>
      <c r="Z408" s="82"/>
      <c r="AA408" s="82"/>
      <c r="AB408" s="84">
        <v>2022</v>
      </c>
      <c r="AC408" s="84">
        <v>2022</v>
      </c>
      <c r="AD408" s="25"/>
      <c r="AE408" s="25"/>
    </row>
    <row r="409" spans="1:31" ht="75" customHeight="1" x14ac:dyDescent="0.4">
      <c r="A409" s="84">
        <v>149</v>
      </c>
      <c r="B409" s="84" t="s">
        <v>362</v>
      </c>
      <c r="C409" s="84"/>
      <c r="D409" s="92">
        <f t="shared" si="16"/>
        <v>7439692.2199999997</v>
      </c>
      <c r="E409" s="82"/>
      <c r="F409" s="82"/>
      <c r="G409" s="82"/>
      <c r="H409" s="82"/>
      <c r="I409" s="82"/>
      <c r="J409" s="82">
        <v>7067692.2199999997</v>
      </c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>
        <v>372000</v>
      </c>
      <c r="V409" s="82"/>
      <c r="W409" s="82"/>
      <c r="X409" s="82"/>
      <c r="Y409" s="82">
        <v>7439692.2199999997</v>
      </c>
      <c r="Z409" s="82"/>
      <c r="AA409" s="82"/>
      <c r="AB409" s="84">
        <v>2022</v>
      </c>
      <c r="AC409" s="84">
        <v>2022</v>
      </c>
      <c r="AD409" s="25"/>
      <c r="AE409" s="25"/>
    </row>
    <row r="410" spans="1:31" ht="75" customHeight="1" x14ac:dyDescent="0.4">
      <c r="A410" s="84">
        <v>150</v>
      </c>
      <c r="B410" s="84" t="s">
        <v>479</v>
      </c>
      <c r="C410" s="84"/>
      <c r="D410" s="92">
        <f t="shared" si="16"/>
        <v>580972.06000000006</v>
      </c>
      <c r="E410" s="82">
        <v>139303.95000000001</v>
      </c>
      <c r="F410" s="82"/>
      <c r="G410" s="82"/>
      <c r="H410" s="82">
        <v>139303.95000000001</v>
      </c>
      <c r="I410" s="82">
        <v>230479.73</v>
      </c>
      <c r="J410" s="82"/>
      <c r="K410" s="82"/>
      <c r="L410" s="82"/>
      <c r="M410" s="82">
        <v>71884.429999999993</v>
      </c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>
        <v>580972.06000000006</v>
      </c>
      <c r="Z410" s="82"/>
      <c r="AA410" s="82"/>
      <c r="AB410" s="84">
        <v>2022</v>
      </c>
      <c r="AC410" s="84">
        <v>2023</v>
      </c>
      <c r="AD410" s="25"/>
      <c r="AE410" s="25"/>
    </row>
    <row r="411" spans="1:31" ht="75" customHeight="1" x14ac:dyDescent="0.4">
      <c r="A411" s="84">
        <v>151</v>
      </c>
      <c r="B411" s="84" t="s">
        <v>284</v>
      </c>
      <c r="C411" s="84"/>
      <c r="D411" s="92">
        <f t="shared" si="16"/>
        <v>22962910.140000001</v>
      </c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>
        <v>15914460.880000001</v>
      </c>
      <c r="R411" s="82"/>
      <c r="S411" s="82">
        <v>6730160.04</v>
      </c>
      <c r="T411" s="82"/>
      <c r="U411" s="82">
        <v>318289.21999999997</v>
      </c>
      <c r="V411" s="82"/>
      <c r="W411" s="82"/>
      <c r="X411" s="82"/>
      <c r="Y411" s="82"/>
      <c r="Z411" s="82"/>
      <c r="AA411" s="82">
        <v>22962910.140000001</v>
      </c>
      <c r="AB411" s="84">
        <v>2020</v>
      </c>
      <c r="AC411" s="84">
        <v>2022</v>
      </c>
      <c r="AD411" s="25"/>
      <c r="AE411" s="25"/>
    </row>
    <row r="412" spans="1:31" ht="75" customHeight="1" x14ac:dyDescent="1">
      <c r="A412" s="84">
        <v>152</v>
      </c>
      <c r="B412" s="84" t="s">
        <v>239</v>
      </c>
      <c r="C412" s="84"/>
      <c r="D412" s="92">
        <f t="shared" si="16"/>
        <v>16089207.16</v>
      </c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>
        <v>6548660.2800000003</v>
      </c>
      <c r="R412" s="82"/>
      <c r="S412" s="82">
        <v>8262943.8499999996</v>
      </c>
      <c r="T412" s="82"/>
      <c r="U412" s="82">
        <v>1055428.97</v>
      </c>
      <c r="V412" s="82">
        <v>222174.06</v>
      </c>
      <c r="W412" s="82"/>
      <c r="X412" s="85"/>
      <c r="Y412" s="82"/>
      <c r="Z412" s="82"/>
      <c r="AA412" s="82">
        <v>16089207.16</v>
      </c>
      <c r="AB412" s="84">
        <v>2021</v>
      </c>
      <c r="AC412" s="84">
        <v>2022</v>
      </c>
      <c r="AD412" s="25"/>
      <c r="AE412" s="25"/>
    </row>
    <row r="413" spans="1:31" ht="210.75" customHeight="1" x14ac:dyDescent="0.4">
      <c r="A413" s="84">
        <v>153</v>
      </c>
      <c r="B413" s="84" t="s">
        <v>285</v>
      </c>
      <c r="C413" s="84"/>
      <c r="D413" s="92">
        <f t="shared" si="16"/>
        <v>35178799.230000004</v>
      </c>
      <c r="E413" s="82">
        <v>2306283.9300000002</v>
      </c>
      <c r="F413" s="82"/>
      <c r="G413" s="82"/>
      <c r="H413" s="82">
        <v>2331745.94</v>
      </c>
      <c r="I413" s="82">
        <v>2311483.92</v>
      </c>
      <c r="J413" s="82">
        <v>12012543.99</v>
      </c>
      <c r="K413" s="82"/>
      <c r="L413" s="82"/>
      <c r="M413" s="82">
        <v>2209994.52</v>
      </c>
      <c r="N413" s="82"/>
      <c r="O413" s="82"/>
      <c r="P413" s="82"/>
      <c r="Q413" s="82">
        <v>12613734.23</v>
      </c>
      <c r="R413" s="82"/>
      <c r="S413" s="82"/>
      <c r="T413" s="82"/>
      <c r="U413" s="82">
        <v>1393012.7</v>
      </c>
      <c r="V413" s="82"/>
      <c r="W413" s="82"/>
      <c r="X413" s="82"/>
      <c r="Y413" s="82"/>
      <c r="Z413" s="82"/>
      <c r="AA413" s="82">
        <v>35178799.230000004</v>
      </c>
      <c r="AB413" s="84" t="s">
        <v>511</v>
      </c>
      <c r="AC413" s="84" t="s">
        <v>387</v>
      </c>
      <c r="AD413" s="25"/>
      <c r="AE413" s="25"/>
    </row>
    <row r="414" spans="1:31" ht="126.75" customHeight="1" x14ac:dyDescent="0.4">
      <c r="A414" s="84">
        <v>154</v>
      </c>
      <c r="B414" s="84" t="s">
        <v>506</v>
      </c>
      <c r="C414" s="84"/>
      <c r="D414" s="92">
        <f t="shared" si="16"/>
        <v>807934.19</v>
      </c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>
        <v>807934.19</v>
      </c>
      <c r="V414" s="82"/>
      <c r="W414" s="82"/>
      <c r="X414" s="82"/>
      <c r="Y414" s="82"/>
      <c r="Z414" s="82"/>
      <c r="AA414" s="82">
        <v>807934.19</v>
      </c>
      <c r="AB414" s="84" t="s">
        <v>509</v>
      </c>
      <c r="AC414" s="84" t="s">
        <v>510</v>
      </c>
      <c r="AD414" s="25"/>
      <c r="AE414" s="25"/>
    </row>
    <row r="415" spans="1:31" ht="75" customHeight="1" x14ac:dyDescent="0.4">
      <c r="A415" s="84">
        <v>155</v>
      </c>
      <c r="B415" s="84" t="s">
        <v>286</v>
      </c>
      <c r="C415" s="84"/>
      <c r="D415" s="92">
        <f t="shared" si="16"/>
        <v>9897556.5200000014</v>
      </c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>
        <v>9582087.3100000005</v>
      </c>
      <c r="R415" s="82"/>
      <c r="S415" s="82"/>
      <c r="T415" s="82"/>
      <c r="U415" s="82">
        <v>315469.21000000002</v>
      </c>
      <c r="V415" s="82"/>
      <c r="W415" s="82"/>
      <c r="X415" s="82"/>
      <c r="Y415" s="82"/>
      <c r="Z415" s="82"/>
      <c r="AA415" s="82">
        <v>9897556.5200000014</v>
      </c>
      <c r="AB415" s="84">
        <v>2020</v>
      </c>
      <c r="AC415" s="84">
        <v>2022</v>
      </c>
      <c r="AD415" s="25"/>
      <c r="AE415" s="25"/>
    </row>
    <row r="416" spans="1:31" ht="75" customHeight="1" x14ac:dyDescent="0.4">
      <c r="A416" s="84">
        <v>156</v>
      </c>
      <c r="B416" s="84" t="s">
        <v>444</v>
      </c>
      <c r="C416" s="84"/>
      <c r="D416" s="92">
        <f t="shared" si="16"/>
        <v>2482532.17</v>
      </c>
      <c r="E416" s="82"/>
      <c r="F416" s="82"/>
      <c r="G416" s="82"/>
      <c r="H416" s="82"/>
      <c r="I416" s="82"/>
      <c r="J416" s="82">
        <v>2358532.17</v>
      </c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>
        <v>124000</v>
      </c>
      <c r="V416" s="82"/>
      <c r="W416" s="82"/>
      <c r="X416" s="82"/>
      <c r="Y416" s="82">
        <v>2482532.17</v>
      </c>
      <c r="Z416" s="82"/>
      <c r="AA416" s="82"/>
      <c r="AB416" s="84">
        <v>2022</v>
      </c>
      <c r="AC416" s="84">
        <v>2022</v>
      </c>
      <c r="AD416" s="25"/>
      <c r="AE416" s="25"/>
    </row>
    <row r="417" spans="1:35" ht="75" customHeight="1" x14ac:dyDescent="0.4">
      <c r="A417" s="84">
        <v>157</v>
      </c>
      <c r="B417" s="84" t="s">
        <v>431</v>
      </c>
      <c r="C417" s="84"/>
      <c r="D417" s="92">
        <f t="shared" si="16"/>
        <v>4965064.33</v>
      </c>
      <c r="E417" s="82"/>
      <c r="F417" s="82"/>
      <c r="G417" s="82"/>
      <c r="H417" s="82"/>
      <c r="I417" s="82"/>
      <c r="J417" s="82">
        <v>4717064.33</v>
      </c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>
        <v>248000</v>
      </c>
      <c r="V417" s="82"/>
      <c r="W417" s="82"/>
      <c r="X417" s="82"/>
      <c r="Y417" s="82">
        <v>4965064.33</v>
      </c>
      <c r="Z417" s="82"/>
      <c r="AA417" s="82"/>
      <c r="AB417" s="84">
        <v>2022</v>
      </c>
      <c r="AC417" s="84">
        <v>2022</v>
      </c>
      <c r="AD417" s="25"/>
      <c r="AE417" s="25"/>
    </row>
    <row r="418" spans="1:35" ht="75" customHeight="1" x14ac:dyDescent="0.4">
      <c r="A418" s="84">
        <v>158</v>
      </c>
      <c r="B418" s="84" t="s">
        <v>432</v>
      </c>
      <c r="C418" s="84"/>
      <c r="D418" s="92">
        <f t="shared" si="16"/>
        <v>2482532.17</v>
      </c>
      <c r="E418" s="82"/>
      <c r="F418" s="82"/>
      <c r="G418" s="82"/>
      <c r="H418" s="82"/>
      <c r="I418" s="82"/>
      <c r="J418" s="82">
        <v>2358532.17</v>
      </c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>
        <v>124000</v>
      </c>
      <c r="V418" s="82"/>
      <c r="W418" s="82"/>
      <c r="X418" s="82"/>
      <c r="Y418" s="82">
        <v>2482532.17</v>
      </c>
      <c r="Z418" s="82"/>
      <c r="AA418" s="82"/>
      <c r="AB418" s="84">
        <v>2022</v>
      </c>
      <c r="AC418" s="84">
        <v>2022</v>
      </c>
      <c r="AD418" s="25"/>
      <c r="AE418" s="25"/>
    </row>
    <row r="419" spans="1:35" ht="75" customHeight="1" x14ac:dyDescent="0.4">
      <c r="A419" s="84">
        <v>159</v>
      </c>
      <c r="B419" s="84" t="s">
        <v>433</v>
      </c>
      <c r="C419" s="84"/>
      <c r="D419" s="92">
        <f t="shared" si="16"/>
        <v>2482532.17</v>
      </c>
      <c r="E419" s="82"/>
      <c r="F419" s="82"/>
      <c r="G419" s="82"/>
      <c r="H419" s="82"/>
      <c r="I419" s="82"/>
      <c r="J419" s="82">
        <v>2358532.17</v>
      </c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>
        <v>124000</v>
      </c>
      <c r="V419" s="82"/>
      <c r="W419" s="82"/>
      <c r="X419" s="82"/>
      <c r="Y419" s="82">
        <v>2482532.17</v>
      </c>
      <c r="Z419" s="82"/>
      <c r="AA419" s="82"/>
      <c r="AB419" s="84">
        <v>2022</v>
      </c>
      <c r="AC419" s="84">
        <v>2022</v>
      </c>
      <c r="AD419" s="25"/>
      <c r="AE419" s="25"/>
    </row>
    <row r="420" spans="1:35" ht="75" customHeight="1" x14ac:dyDescent="0.4">
      <c r="A420" s="84">
        <v>160</v>
      </c>
      <c r="B420" s="84" t="s">
        <v>434</v>
      </c>
      <c r="C420" s="84"/>
      <c r="D420" s="92">
        <f t="shared" si="16"/>
        <v>2482532.17</v>
      </c>
      <c r="E420" s="82"/>
      <c r="F420" s="82"/>
      <c r="G420" s="82"/>
      <c r="H420" s="82"/>
      <c r="I420" s="82"/>
      <c r="J420" s="82">
        <v>2358532.17</v>
      </c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>
        <v>124000</v>
      </c>
      <c r="V420" s="82"/>
      <c r="W420" s="82"/>
      <c r="X420" s="82"/>
      <c r="Y420" s="82">
        <v>2482532.17</v>
      </c>
      <c r="Z420" s="82"/>
      <c r="AA420" s="82"/>
      <c r="AB420" s="84">
        <v>2022</v>
      </c>
      <c r="AC420" s="84">
        <v>2022</v>
      </c>
      <c r="AD420" s="25"/>
      <c r="AE420" s="25"/>
    </row>
    <row r="421" spans="1:35" ht="75" customHeight="1" x14ac:dyDescent="0.4">
      <c r="A421" s="84">
        <v>161</v>
      </c>
      <c r="B421" s="84" t="s">
        <v>287</v>
      </c>
      <c r="C421" s="84"/>
      <c r="D421" s="92">
        <f t="shared" si="16"/>
        <v>6065771.5700000003</v>
      </c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>
        <v>5439511.8700000001</v>
      </c>
      <c r="R421" s="82"/>
      <c r="S421" s="82"/>
      <c r="T421" s="82"/>
      <c r="U421" s="82">
        <v>626259.69999999995</v>
      </c>
      <c r="V421" s="82"/>
      <c r="W421" s="82"/>
      <c r="X421" s="82"/>
      <c r="Y421" s="82"/>
      <c r="Z421" s="82"/>
      <c r="AA421" s="82">
        <v>6065771.5700000003</v>
      </c>
      <c r="AB421" s="84">
        <v>2022</v>
      </c>
      <c r="AC421" s="84">
        <v>2022</v>
      </c>
      <c r="AD421" s="25"/>
      <c r="AE421" s="25"/>
    </row>
    <row r="422" spans="1:35" ht="75" customHeight="1" x14ac:dyDescent="0.4">
      <c r="A422" s="84">
        <v>162</v>
      </c>
      <c r="B422" s="84" t="s">
        <v>305</v>
      </c>
      <c r="C422" s="84"/>
      <c r="D422" s="92">
        <f t="shared" si="16"/>
        <v>9399647.1900000013</v>
      </c>
      <c r="E422" s="82"/>
      <c r="F422" s="82"/>
      <c r="G422" s="82"/>
      <c r="H422" s="82"/>
      <c r="I422" s="82"/>
      <c r="J422" s="82">
        <v>4717064.33</v>
      </c>
      <c r="K422" s="82"/>
      <c r="L422" s="82"/>
      <c r="M422" s="82"/>
      <c r="N422" s="82"/>
      <c r="O422" s="82"/>
      <c r="P422" s="82">
        <v>4323718.29</v>
      </c>
      <c r="Q422" s="82"/>
      <c r="R422" s="82"/>
      <c r="S422" s="82"/>
      <c r="T422" s="82"/>
      <c r="U422" s="82">
        <v>358864.57</v>
      </c>
      <c r="V422" s="82"/>
      <c r="W422" s="82"/>
      <c r="X422" s="82"/>
      <c r="Y422" s="82">
        <v>4965064.33</v>
      </c>
      <c r="Z422" s="82"/>
      <c r="AA422" s="82">
        <v>4434582.8600000003</v>
      </c>
      <c r="AB422" s="84">
        <v>2022</v>
      </c>
      <c r="AC422" s="84">
        <v>2022</v>
      </c>
      <c r="AD422" s="25"/>
      <c r="AE422" s="25"/>
    </row>
    <row r="423" spans="1:35" ht="75" customHeight="1" x14ac:dyDescent="0.4">
      <c r="A423" s="84">
        <v>163</v>
      </c>
      <c r="B423" s="84" t="s">
        <v>306</v>
      </c>
      <c r="C423" s="84"/>
      <c r="D423" s="92">
        <f t="shared" si="16"/>
        <v>9399647.1900000013</v>
      </c>
      <c r="E423" s="82"/>
      <c r="F423" s="82"/>
      <c r="G423" s="82"/>
      <c r="H423" s="82"/>
      <c r="I423" s="82"/>
      <c r="J423" s="82">
        <v>4717064.33</v>
      </c>
      <c r="K423" s="82"/>
      <c r="L423" s="82"/>
      <c r="M423" s="82"/>
      <c r="N423" s="82"/>
      <c r="O423" s="82"/>
      <c r="P423" s="82">
        <v>4323718.29</v>
      </c>
      <c r="Q423" s="82"/>
      <c r="R423" s="82"/>
      <c r="S423" s="82"/>
      <c r="T423" s="82"/>
      <c r="U423" s="82">
        <v>358864.57</v>
      </c>
      <c r="V423" s="82"/>
      <c r="W423" s="82"/>
      <c r="X423" s="82"/>
      <c r="Y423" s="82">
        <v>4965064.33</v>
      </c>
      <c r="Z423" s="82"/>
      <c r="AA423" s="82">
        <v>4434582.8600000003</v>
      </c>
      <c r="AB423" s="84">
        <v>2022</v>
      </c>
      <c r="AC423" s="84">
        <v>2022</v>
      </c>
      <c r="AD423" s="25"/>
      <c r="AE423" s="25"/>
    </row>
    <row r="424" spans="1:35" ht="75" customHeight="1" x14ac:dyDescent="0.4">
      <c r="A424" s="84">
        <v>164</v>
      </c>
      <c r="B424" s="84" t="s">
        <v>505</v>
      </c>
      <c r="C424" s="84"/>
      <c r="D424" s="92">
        <f t="shared" si="16"/>
        <v>4965064.33</v>
      </c>
      <c r="E424" s="82"/>
      <c r="F424" s="82"/>
      <c r="G424" s="82"/>
      <c r="H424" s="82"/>
      <c r="I424" s="82"/>
      <c r="J424" s="82">
        <v>4717064.33</v>
      </c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>
        <v>248000</v>
      </c>
      <c r="V424" s="82"/>
      <c r="W424" s="82"/>
      <c r="X424" s="82"/>
      <c r="Y424" s="82">
        <v>4965064.33</v>
      </c>
      <c r="Z424" s="82"/>
      <c r="AA424" s="82"/>
      <c r="AB424" s="84">
        <v>2022</v>
      </c>
      <c r="AC424" s="84">
        <v>2022</v>
      </c>
      <c r="AD424" s="25"/>
      <c r="AE424" s="25"/>
    </row>
    <row r="425" spans="1:35" ht="75" customHeight="1" x14ac:dyDescent="0.4">
      <c r="A425" s="84">
        <v>165</v>
      </c>
      <c r="B425" s="84" t="s">
        <v>307</v>
      </c>
      <c r="C425" s="84"/>
      <c r="D425" s="92">
        <f t="shared" si="16"/>
        <v>14099470.779999999</v>
      </c>
      <c r="E425" s="82"/>
      <c r="F425" s="82"/>
      <c r="G425" s="82"/>
      <c r="H425" s="82"/>
      <c r="I425" s="82"/>
      <c r="J425" s="82">
        <v>7075596.4900000002</v>
      </c>
      <c r="K425" s="82"/>
      <c r="L425" s="82"/>
      <c r="M425" s="82"/>
      <c r="N425" s="82"/>
      <c r="O425" s="82"/>
      <c r="P425" s="82">
        <v>6485577.4400000004</v>
      </c>
      <c r="Q425" s="82"/>
      <c r="R425" s="82"/>
      <c r="S425" s="82"/>
      <c r="T425" s="82"/>
      <c r="U425" s="82">
        <v>538296.85</v>
      </c>
      <c r="V425" s="82"/>
      <c r="W425" s="82"/>
      <c r="X425" s="82"/>
      <c r="Y425" s="82">
        <v>7447596.4900000002</v>
      </c>
      <c r="Z425" s="82"/>
      <c r="AA425" s="82">
        <f>SUM(P425+166296.85)</f>
        <v>6651874.29</v>
      </c>
      <c r="AB425" s="84">
        <v>2022</v>
      </c>
      <c r="AC425" s="84">
        <v>2022</v>
      </c>
      <c r="AD425" s="25"/>
      <c r="AE425" s="25"/>
      <c r="AG425" s="111"/>
      <c r="AH425" s="111"/>
      <c r="AI425" s="111"/>
    </row>
    <row r="426" spans="1:35" ht="75" customHeight="1" x14ac:dyDescent="0.4">
      <c r="A426" s="84">
        <v>166</v>
      </c>
      <c r="B426" s="84" t="s">
        <v>504</v>
      </c>
      <c r="C426" s="84"/>
      <c r="D426" s="92">
        <f t="shared" si="16"/>
        <v>12412660.810000001</v>
      </c>
      <c r="E426" s="82"/>
      <c r="F426" s="82"/>
      <c r="G426" s="82"/>
      <c r="H426" s="82"/>
      <c r="I426" s="82"/>
      <c r="J426" s="82">
        <v>11792660.810000001</v>
      </c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>
        <v>620000</v>
      </c>
      <c r="V426" s="82"/>
      <c r="W426" s="82"/>
      <c r="X426" s="82"/>
      <c r="Y426" s="82">
        <v>12412660.810000001</v>
      </c>
      <c r="Z426" s="82"/>
      <c r="AA426" s="82"/>
      <c r="AB426" s="84">
        <v>2022</v>
      </c>
      <c r="AC426" s="84">
        <v>2022</v>
      </c>
      <c r="AD426" s="25"/>
      <c r="AE426" s="25"/>
    </row>
    <row r="427" spans="1:35" ht="75" customHeight="1" x14ac:dyDescent="0.4">
      <c r="A427" s="84">
        <v>167</v>
      </c>
      <c r="B427" s="84" t="s">
        <v>503</v>
      </c>
      <c r="C427" s="84"/>
      <c r="D427" s="92">
        <f t="shared" si="16"/>
        <v>7447596.4900000002</v>
      </c>
      <c r="E427" s="82"/>
      <c r="F427" s="82"/>
      <c r="G427" s="82"/>
      <c r="H427" s="82"/>
      <c r="I427" s="82"/>
      <c r="J427" s="82">
        <v>7075596.4900000002</v>
      </c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>
        <v>372000</v>
      </c>
      <c r="V427" s="82"/>
      <c r="W427" s="82"/>
      <c r="X427" s="82"/>
      <c r="Y427" s="82">
        <v>7447596.4900000002</v>
      </c>
      <c r="Z427" s="82"/>
      <c r="AA427" s="82"/>
      <c r="AB427" s="84">
        <v>2022</v>
      </c>
      <c r="AC427" s="84">
        <v>2022</v>
      </c>
      <c r="AD427" s="25"/>
      <c r="AE427" s="25"/>
    </row>
    <row r="428" spans="1:35" ht="75" customHeight="1" x14ac:dyDescent="1">
      <c r="A428" s="84">
        <v>168</v>
      </c>
      <c r="B428" s="84" t="s">
        <v>152</v>
      </c>
      <c r="C428" s="84"/>
      <c r="D428" s="92">
        <f t="shared" si="16"/>
        <v>1981190.8</v>
      </c>
      <c r="E428" s="82"/>
      <c r="F428" s="82"/>
      <c r="G428" s="82"/>
      <c r="H428" s="82"/>
      <c r="I428" s="82"/>
      <c r="J428" s="82">
        <v>1832275.54</v>
      </c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>
        <v>111585.58</v>
      </c>
      <c r="V428" s="82">
        <v>37329.68</v>
      </c>
      <c r="W428" s="82"/>
      <c r="X428" s="82"/>
      <c r="Y428" s="87">
        <f>SUM(E428:W428)</f>
        <v>1981190.8</v>
      </c>
      <c r="Z428" s="85"/>
      <c r="AA428" s="85"/>
      <c r="AB428" s="84">
        <v>2020</v>
      </c>
      <c r="AC428" s="84">
        <v>2022</v>
      </c>
      <c r="AD428" s="25"/>
      <c r="AE428" s="25"/>
    </row>
    <row r="429" spans="1:35" ht="75" customHeight="1" x14ac:dyDescent="0.4">
      <c r="A429" s="84">
        <v>169</v>
      </c>
      <c r="B429" s="84" t="s">
        <v>453</v>
      </c>
      <c r="C429" s="84"/>
      <c r="D429" s="92">
        <f t="shared" si="16"/>
        <v>2669745.71</v>
      </c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>
        <v>2497444.4500000002</v>
      </c>
      <c r="Q429" s="82"/>
      <c r="R429" s="82"/>
      <c r="S429" s="82"/>
      <c r="T429" s="82"/>
      <c r="U429" s="82">
        <v>172301.26</v>
      </c>
      <c r="V429" s="82"/>
      <c r="W429" s="82"/>
      <c r="X429" s="82"/>
      <c r="Y429" s="82">
        <v>2669745.71</v>
      </c>
      <c r="Z429" s="82"/>
      <c r="AA429" s="82"/>
      <c r="AB429" s="84">
        <v>2022</v>
      </c>
      <c r="AC429" s="84">
        <v>2023</v>
      </c>
      <c r="AD429" s="25"/>
      <c r="AE429" s="25"/>
    </row>
    <row r="430" spans="1:35" ht="75" customHeight="1" x14ac:dyDescent="0.4">
      <c r="A430" s="84">
        <v>170</v>
      </c>
      <c r="B430" s="84" t="s">
        <v>288</v>
      </c>
      <c r="C430" s="84"/>
      <c r="D430" s="92">
        <f t="shared" si="16"/>
        <v>9741020.8200000003</v>
      </c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>
        <v>9197335.9399999995</v>
      </c>
      <c r="R430" s="82"/>
      <c r="S430" s="82"/>
      <c r="T430" s="82"/>
      <c r="U430" s="82">
        <v>543684.88</v>
      </c>
      <c r="V430" s="82"/>
      <c r="W430" s="82"/>
      <c r="X430" s="82"/>
      <c r="Y430" s="82"/>
      <c r="Z430" s="82"/>
      <c r="AA430" s="82">
        <v>9741020.8200000003</v>
      </c>
      <c r="AB430" s="84">
        <v>2022</v>
      </c>
      <c r="AC430" s="84">
        <v>2022</v>
      </c>
      <c r="AD430" s="25"/>
      <c r="AE430" s="25"/>
    </row>
    <row r="431" spans="1:35" ht="75" customHeight="1" x14ac:dyDescent="0.4">
      <c r="A431" s="84">
        <v>171</v>
      </c>
      <c r="B431" s="84" t="s">
        <v>243</v>
      </c>
      <c r="C431" s="84"/>
      <c r="D431" s="92">
        <f t="shared" si="16"/>
        <v>1287257.44</v>
      </c>
      <c r="E431" s="82"/>
      <c r="F431" s="82"/>
      <c r="G431" s="82">
        <v>1197448.78</v>
      </c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>
        <v>71846.929999999993</v>
      </c>
      <c r="V431" s="82">
        <v>17961.73</v>
      </c>
      <c r="W431" s="82"/>
      <c r="X431" s="82"/>
      <c r="Y431" s="82"/>
      <c r="Z431" s="82"/>
      <c r="AA431" s="82">
        <v>1287257.44</v>
      </c>
      <c r="AB431" s="84">
        <v>2021</v>
      </c>
      <c r="AC431" s="84">
        <v>2022</v>
      </c>
      <c r="AD431" s="25"/>
      <c r="AE431" s="25"/>
    </row>
    <row r="432" spans="1:35" ht="126.75" customHeight="1" x14ac:dyDescent="0.4">
      <c r="A432" s="84">
        <v>172</v>
      </c>
      <c r="B432" s="84" t="s">
        <v>289</v>
      </c>
      <c r="C432" s="84"/>
      <c r="D432" s="92">
        <f t="shared" si="16"/>
        <v>7014.9</v>
      </c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>
        <v>7014.9</v>
      </c>
      <c r="V432" s="82"/>
      <c r="W432" s="82"/>
      <c r="X432" s="82"/>
      <c r="Y432" s="82"/>
      <c r="Z432" s="82"/>
      <c r="AA432" s="82">
        <f>D432</f>
        <v>7014.9</v>
      </c>
      <c r="AB432" s="84" t="s">
        <v>547</v>
      </c>
      <c r="AC432" s="84" t="s">
        <v>548</v>
      </c>
      <c r="AD432" s="25"/>
      <c r="AE432" s="25"/>
    </row>
    <row r="433" spans="1:31" ht="75" customHeight="1" x14ac:dyDescent="0.4">
      <c r="A433" s="84">
        <v>173</v>
      </c>
      <c r="B433" s="84" t="s">
        <v>290</v>
      </c>
      <c r="C433" s="84"/>
      <c r="D433" s="92">
        <f t="shared" si="16"/>
        <v>7684135.0099999998</v>
      </c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>
        <v>7373778.3099999996</v>
      </c>
      <c r="R433" s="82"/>
      <c r="S433" s="82"/>
      <c r="T433" s="82"/>
      <c r="U433" s="82">
        <v>310356.7</v>
      </c>
      <c r="V433" s="82"/>
      <c r="W433" s="82"/>
      <c r="X433" s="82"/>
      <c r="Y433" s="82"/>
      <c r="Z433" s="82"/>
      <c r="AA433" s="82">
        <v>7684135.0099999998</v>
      </c>
      <c r="AB433" s="84">
        <v>2022</v>
      </c>
      <c r="AC433" s="84">
        <v>2022</v>
      </c>
      <c r="AD433" s="25"/>
      <c r="AE433" s="25"/>
    </row>
    <row r="434" spans="1:31" ht="75" customHeight="1" x14ac:dyDescent="0.4">
      <c r="A434" s="84">
        <v>174</v>
      </c>
      <c r="B434" s="84" t="s">
        <v>244</v>
      </c>
      <c r="C434" s="84"/>
      <c r="D434" s="92">
        <f t="shared" si="16"/>
        <v>8310933.3400000008</v>
      </c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>
        <v>7493063.8200000003</v>
      </c>
      <c r="R434" s="82"/>
      <c r="S434" s="82"/>
      <c r="T434" s="82"/>
      <c r="U434" s="82">
        <v>705473.56</v>
      </c>
      <c r="V434" s="82">
        <v>112395.96</v>
      </c>
      <c r="W434" s="82"/>
      <c r="X434" s="82"/>
      <c r="Y434" s="82"/>
      <c r="Z434" s="82"/>
      <c r="AA434" s="82">
        <v>8310933.3399999999</v>
      </c>
      <c r="AB434" s="84">
        <v>2021</v>
      </c>
      <c r="AC434" s="84">
        <v>2022</v>
      </c>
      <c r="AD434" s="25"/>
      <c r="AE434" s="25"/>
    </row>
    <row r="435" spans="1:31" ht="75" customHeight="1" x14ac:dyDescent="0.4">
      <c r="A435" s="84">
        <v>175</v>
      </c>
      <c r="B435" s="84" t="s">
        <v>435</v>
      </c>
      <c r="C435" s="84"/>
      <c r="D435" s="92">
        <f t="shared" si="16"/>
        <v>7447596.4900000002</v>
      </c>
      <c r="E435" s="82"/>
      <c r="F435" s="82"/>
      <c r="G435" s="82"/>
      <c r="H435" s="82"/>
      <c r="I435" s="82"/>
      <c r="J435" s="82">
        <v>7075596.4900000002</v>
      </c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>
        <v>372000</v>
      </c>
      <c r="V435" s="82"/>
      <c r="W435" s="82"/>
      <c r="X435" s="82"/>
      <c r="Y435" s="82">
        <v>7447596.4900000002</v>
      </c>
      <c r="Z435" s="82"/>
      <c r="AA435" s="82"/>
      <c r="AB435" s="84">
        <v>2022</v>
      </c>
      <c r="AC435" s="84">
        <v>2022</v>
      </c>
      <c r="AD435" s="25"/>
      <c r="AE435" s="25"/>
    </row>
    <row r="436" spans="1:31" ht="75" customHeight="1" x14ac:dyDescent="0.4">
      <c r="A436" s="84">
        <v>176</v>
      </c>
      <c r="B436" s="84" t="s">
        <v>291</v>
      </c>
      <c r="C436" s="84"/>
      <c r="D436" s="92">
        <f t="shared" si="16"/>
        <v>12130083.600000001</v>
      </c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>
        <v>11643967.220000001</v>
      </c>
      <c r="R436" s="82"/>
      <c r="S436" s="82"/>
      <c r="T436" s="82"/>
      <c r="U436" s="82">
        <v>486116.38</v>
      </c>
      <c r="V436" s="82"/>
      <c r="W436" s="82"/>
      <c r="X436" s="82"/>
      <c r="Y436" s="82"/>
      <c r="Z436" s="82"/>
      <c r="AA436" s="82">
        <v>12130083.600000001</v>
      </c>
      <c r="AB436" s="84">
        <v>2020</v>
      </c>
      <c r="AC436" s="84">
        <v>2022</v>
      </c>
      <c r="AD436" s="25"/>
      <c r="AE436" s="25"/>
    </row>
    <row r="437" spans="1:31" ht="75" customHeight="1" x14ac:dyDescent="0.4">
      <c r="A437" s="84">
        <v>177</v>
      </c>
      <c r="B437" s="84" t="s">
        <v>292</v>
      </c>
      <c r="C437" s="84"/>
      <c r="D437" s="92">
        <f t="shared" si="16"/>
        <v>42889970.43</v>
      </c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>
        <v>40562734.329999998</v>
      </c>
      <c r="R437" s="82"/>
      <c r="S437" s="82"/>
      <c r="T437" s="82"/>
      <c r="U437" s="82">
        <v>2327236.1</v>
      </c>
      <c r="V437" s="82"/>
      <c r="W437" s="82"/>
      <c r="X437" s="82"/>
      <c r="Y437" s="82"/>
      <c r="Z437" s="82"/>
      <c r="AA437" s="82">
        <v>42889970.43</v>
      </c>
      <c r="AB437" s="84">
        <v>2022</v>
      </c>
      <c r="AC437" s="84">
        <v>2023</v>
      </c>
      <c r="AD437" s="25"/>
      <c r="AE437" s="25"/>
    </row>
    <row r="438" spans="1:31" ht="138.75" customHeight="1" x14ac:dyDescent="0.4">
      <c r="A438" s="84">
        <v>178</v>
      </c>
      <c r="B438" s="84" t="s">
        <v>245</v>
      </c>
      <c r="C438" s="84"/>
      <c r="D438" s="92">
        <f t="shared" si="16"/>
        <v>16255030.98</v>
      </c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>
        <v>8254541.9900000002</v>
      </c>
      <c r="R438" s="82"/>
      <c r="S438" s="82">
        <v>6280782.7699999996</v>
      </c>
      <c r="T438" s="82">
        <v>1353252.89</v>
      </c>
      <c r="U438" s="82">
        <v>242635.2</v>
      </c>
      <c r="V438" s="82">
        <v>123818.13</v>
      </c>
      <c r="W438" s="82"/>
      <c r="X438" s="82"/>
      <c r="Y438" s="82">
        <v>1595888.09</v>
      </c>
      <c r="Z438" s="82"/>
      <c r="AA438" s="82">
        <v>14659142.890000001</v>
      </c>
      <c r="AB438" s="84" t="s">
        <v>269</v>
      </c>
      <c r="AC438" s="84" t="s">
        <v>299</v>
      </c>
      <c r="AD438" s="25"/>
      <c r="AE438" s="25"/>
    </row>
    <row r="439" spans="1:31" ht="75" customHeight="1" x14ac:dyDescent="0.4">
      <c r="A439" s="84">
        <v>179</v>
      </c>
      <c r="B439" s="84" t="s">
        <v>155</v>
      </c>
      <c r="C439" s="84"/>
      <c r="D439" s="92">
        <f t="shared" si="16"/>
        <v>10675374.059999999</v>
      </c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>
        <v>7432827.1299999999</v>
      </c>
      <c r="T439" s="82">
        <v>2196437.59</v>
      </c>
      <c r="U439" s="82">
        <v>1046109.34</v>
      </c>
      <c r="V439" s="82"/>
      <c r="W439" s="82"/>
      <c r="X439" s="82"/>
      <c r="Y439" s="82">
        <v>2622711.19</v>
      </c>
      <c r="Z439" s="82"/>
      <c r="AA439" s="82">
        <v>8052662.8700000001</v>
      </c>
      <c r="AB439" s="84">
        <v>2022</v>
      </c>
      <c r="AC439" s="84">
        <v>2023</v>
      </c>
      <c r="AD439" s="25"/>
      <c r="AE439" s="25"/>
    </row>
    <row r="440" spans="1:31" ht="75" customHeight="1" x14ac:dyDescent="0.4">
      <c r="A440" s="84">
        <v>180</v>
      </c>
      <c r="B440" s="84" t="s">
        <v>293</v>
      </c>
      <c r="C440" s="84"/>
      <c r="D440" s="92">
        <f t="shared" si="16"/>
        <v>16059022.689999999</v>
      </c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>
        <v>15206067.59</v>
      </c>
      <c r="R440" s="82"/>
      <c r="S440" s="82"/>
      <c r="T440" s="82"/>
      <c r="U440" s="82">
        <v>852955.1</v>
      </c>
      <c r="V440" s="82"/>
      <c r="W440" s="82"/>
      <c r="X440" s="82"/>
      <c r="Y440" s="82"/>
      <c r="Z440" s="82"/>
      <c r="AA440" s="82">
        <v>16059022.689999999</v>
      </c>
      <c r="AB440" s="84">
        <v>2022</v>
      </c>
      <c r="AC440" s="84">
        <v>2022</v>
      </c>
      <c r="AD440" s="25"/>
      <c r="AE440" s="25"/>
    </row>
    <row r="441" spans="1:31" ht="75" customHeight="1" x14ac:dyDescent="0.4">
      <c r="A441" s="84">
        <v>181</v>
      </c>
      <c r="B441" s="84" t="s">
        <v>294</v>
      </c>
      <c r="C441" s="84"/>
      <c r="D441" s="92">
        <f t="shared" si="16"/>
        <v>4628156.51</v>
      </c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>
        <v>4369840.8</v>
      </c>
      <c r="T441" s="82"/>
      <c r="U441" s="82">
        <v>258315.71</v>
      </c>
      <c r="V441" s="82"/>
      <c r="W441" s="82"/>
      <c r="X441" s="82"/>
      <c r="Y441" s="82"/>
      <c r="Z441" s="82"/>
      <c r="AA441" s="82">
        <v>4628156.51</v>
      </c>
      <c r="AB441" s="84">
        <v>2022</v>
      </c>
      <c r="AC441" s="84">
        <v>2022</v>
      </c>
      <c r="AD441" s="25"/>
      <c r="AE441" s="25"/>
    </row>
    <row r="442" spans="1:31" ht="126.75" customHeight="1" x14ac:dyDescent="0.4">
      <c r="A442" s="84">
        <v>182</v>
      </c>
      <c r="B442" s="84" t="s">
        <v>363</v>
      </c>
      <c r="C442" s="84"/>
      <c r="D442" s="92">
        <f t="shared" si="16"/>
        <v>40321588.439999998</v>
      </c>
      <c r="E442" s="82"/>
      <c r="F442" s="82"/>
      <c r="G442" s="82"/>
      <c r="H442" s="82"/>
      <c r="I442" s="82"/>
      <c r="J442" s="82">
        <v>2356073.0499999998</v>
      </c>
      <c r="K442" s="82"/>
      <c r="L442" s="82"/>
      <c r="M442" s="82"/>
      <c r="N442" s="82"/>
      <c r="O442" s="82"/>
      <c r="P442" s="82"/>
      <c r="Q442" s="82">
        <v>15015079.529999999</v>
      </c>
      <c r="R442" s="82"/>
      <c r="S442" s="82">
        <v>20378836.43</v>
      </c>
      <c r="T442" s="82"/>
      <c r="U442" s="82">
        <v>2571599.4300000002</v>
      </c>
      <c r="V442" s="82"/>
      <c r="W442" s="82"/>
      <c r="X442" s="82"/>
      <c r="Y442" s="82">
        <v>40321588.439999998</v>
      </c>
      <c r="Z442" s="82"/>
      <c r="AA442" s="82"/>
      <c r="AB442" s="84" t="s">
        <v>401</v>
      </c>
      <c r="AC442" s="84" t="s">
        <v>402</v>
      </c>
      <c r="AD442" s="25"/>
      <c r="AE442" s="25"/>
    </row>
    <row r="443" spans="1:31" ht="126.75" customHeight="1" x14ac:dyDescent="0.4">
      <c r="A443" s="84">
        <v>183</v>
      </c>
      <c r="B443" s="84" t="s">
        <v>364</v>
      </c>
      <c r="C443" s="84"/>
      <c r="D443" s="92">
        <f t="shared" si="16"/>
        <v>35717040.460000001</v>
      </c>
      <c r="E443" s="82"/>
      <c r="F443" s="82"/>
      <c r="G443" s="82"/>
      <c r="H443" s="82"/>
      <c r="I443" s="82"/>
      <c r="J443" s="82">
        <v>2356073.0499999998</v>
      </c>
      <c r="K443" s="82"/>
      <c r="L443" s="82"/>
      <c r="M443" s="82"/>
      <c r="N443" s="82"/>
      <c r="O443" s="82"/>
      <c r="P443" s="82"/>
      <c r="Q443" s="82">
        <v>12705067.289999999</v>
      </c>
      <c r="R443" s="82"/>
      <c r="S443" s="82">
        <v>18382125.989999998</v>
      </c>
      <c r="T443" s="82"/>
      <c r="U443" s="82">
        <v>2273774.13</v>
      </c>
      <c r="V443" s="82"/>
      <c r="W443" s="82"/>
      <c r="X443" s="82"/>
      <c r="Y443" s="82">
        <v>35717040.460000001</v>
      </c>
      <c r="Z443" s="82"/>
      <c r="AA443" s="82"/>
      <c r="AB443" s="84" t="s">
        <v>401</v>
      </c>
      <c r="AC443" s="84" t="s">
        <v>402</v>
      </c>
      <c r="AD443" s="25"/>
      <c r="AE443" s="25"/>
    </row>
    <row r="444" spans="1:31" ht="75" customHeight="1" x14ac:dyDescent="0.4">
      <c r="A444" s="84">
        <v>184</v>
      </c>
      <c r="B444" s="84" t="s">
        <v>400</v>
      </c>
      <c r="C444" s="84"/>
      <c r="D444" s="92">
        <f t="shared" si="16"/>
        <v>28867927.890000001</v>
      </c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>
        <v>11414646.66</v>
      </c>
      <c r="R444" s="82"/>
      <c r="S444" s="82">
        <v>15586096.02</v>
      </c>
      <c r="T444" s="82"/>
      <c r="U444" s="82">
        <v>1867185.21</v>
      </c>
      <c r="V444" s="82"/>
      <c r="W444" s="82"/>
      <c r="X444" s="82"/>
      <c r="Y444" s="82">
        <v>28867927.890000001</v>
      </c>
      <c r="Z444" s="82"/>
      <c r="AA444" s="82"/>
      <c r="AB444" s="84">
        <v>2022</v>
      </c>
      <c r="AC444" s="84">
        <v>2023</v>
      </c>
      <c r="AD444" s="25"/>
      <c r="AE444" s="25"/>
    </row>
    <row r="445" spans="1:31" ht="75" customHeight="1" x14ac:dyDescent="0.4">
      <c r="A445" s="84">
        <v>185</v>
      </c>
      <c r="B445" s="84" t="s">
        <v>365</v>
      </c>
      <c r="C445" s="84"/>
      <c r="D445" s="92">
        <f t="shared" si="16"/>
        <v>2479897.41</v>
      </c>
      <c r="E445" s="82"/>
      <c r="F445" s="82"/>
      <c r="G445" s="82"/>
      <c r="H445" s="82"/>
      <c r="I445" s="82"/>
      <c r="J445" s="82">
        <v>2355897.41</v>
      </c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>
        <v>124000</v>
      </c>
      <c r="V445" s="82"/>
      <c r="W445" s="82"/>
      <c r="X445" s="82"/>
      <c r="Y445" s="82">
        <v>2479897.41</v>
      </c>
      <c r="Z445" s="82"/>
      <c r="AA445" s="82"/>
      <c r="AB445" s="84">
        <v>2022</v>
      </c>
      <c r="AC445" s="84">
        <v>2022</v>
      </c>
      <c r="AD445" s="25"/>
      <c r="AE445" s="25"/>
    </row>
    <row r="446" spans="1:31" ht="75" customHeight="1" x14ac:dyDescent="0.4">
      <c r="A446" s="84">
        <v>186</v>
      </c>
      <c r="B446" s="84" t="s">
        <v>366</v>
      </c>
      <c r="C446" s="84"/>
      <c r="D446" s="92">
        <f t="shared" si="16"/>
        <v>2479897.41</v>
      </c>
      <c r="E446" s="82"/>
      <c r="F446" s="82"/>
      <c r="G446" s="82"/>
      <c r="H446" s="82"/>
      <c r="I446" s="82"/>
      <c r="J446" s="82">
        <v>2355897.41</v>
      </c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>
        <v>124000</v>
      </c>
      <c r="V446" s="82"/>
      <c r="W446" s="82"/>
      <c r="X446" s="82"/>
      <c r="Y446" s="82">
        <v>2479897.41</v>
      </c>
      <c r="Z446" s="82"/>
      <c r="AA446" s="82"/>
      <c r="AB446" s="84">
        <v>2022</v>
      </c>
      <c r="AC446" s="84">
        <v>2022</v>
      </c>
      <c r="AD446" s="25"/>
      <c r="AE446" s="25"/>
    </row>
    <row r="447" spans="1:31" ht="126.75" customHeight="1" x14ac:dyDescent="0.4">
      <c r="A447" s="84">
        <v>187</v>
      </c>
      <c r="B447" s="84" t="s">
        <v>367</v>
      </c>
      <c r="C447" s="84"/>
      <c r="D447" s="92">
        <f t="shared" si="16"/>
        <v>36300076.510000005</v>
      </c>
      <c r="E447" s="82"/>
      <c r="F447" s="82"/>
      <c r="G447" s="82"/>
      <c r="H447" s="82"/>
      <c r="I447" s="82"/>
      <c r="J447" s="82">
        <v>2355897.41</v>
      </c>
      <c r="K447" s="82"/>
      <c r="L447" s="82"/>
      <c r="M447" s="82"/>
      <c r="N447" s="82"/>
      <c r="O447" s="82"/>
      <c r="P447" s="82"/>
      <c r="Q447" s="82">
        <v>12193648.91</v>
      </c>
      <c r="R447" s="82"/>
      <c r="S447" s="82">
        <v>19443019.739999998</v>
      </c>
      <c r="T447" s="82"/>
      <c r="U447" s="82">
        <v>2307510.4500000002</v>
      </c>
      <c r="V447" s="82"/>
      <c r="W447" s="82"/>
      <c r="X447" s="82"/>
      <c r="Y447" s="82">
        <v>36300076.510000005</v>
      </c>
      <c r="Z447" s="82"/>
      <c r="AA447" s="82"/>
      <c r="AB447" s="84" t="s">
        <v>401</v>
      </c>
      <c r="AC447" s="84" t="s">
        <v>402</v>
      </c>
      <c r="AD447" s="25"/>
      <c r="AE447" s="25"/>
    </row>
    <row r="448" spans="1:31" ht="75" customHeight="1" x14ac:dyDescent="0.4">
      <c r="A448" s="84">
        <v>188</v>
      </c>
      <c r="B448" s="84" t="s">
        <v>368</v>
      </c>
      <c r="C448" s="84"/>
      <c r="D448" s="92">
        <f t="shared" si="16"/>
        <v>2479897.41</v>
      </c>
      <c r="E448" s="82"/>
      <c r="F448" s="82"/>
      <c r="G448" s="82"/>
      <c r="H448" s="82"/>
      <c r="I448" s="82"/>
      <c r="J448" s="82">
        <v>2355897.41</v>
      </c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>
        <v>124000</v>
      </c>
      <c r="V448" s="82"/>
      <c r="W448" s="82"/>
      <c r="X448" s="82"/>
      <c r="Y448" s="82">
        <v>2479897.41</v>
      </c>
      <c r="Z448" s="82"/>
      <c r="AA448" s="82"/>
      <c r="AB448" s="84">
        <v>2022</v>
      </c>
      <c r="AC448" s="84">
        <v>2022</v>
      </c>
      <c r="AD448" s="25"/>
      <c r="AE448" s="25"/>
    </row>
    <row r="449" spans="1:31" ht="75" customHeight="1" x14ac:dyDescent="0.4">
      <c r="A449" s="84">
        <v>189</v>
      </c>
      <c r="B449" s="84" t="s">
        <v>369</v>
      </c>
      <c r="C449" s="84"/>
      <c r="D449" s="92">
        <f t="shared" si="16"/>
        <v>2479897.41</v>
      </c>
      <c r="E449" s="82"/>
      <c r="F449" s="82"/>
      <c r="G449" s="82"/>
      <c r="H449" s="82"/>
      <c r="I449" s="82"/>
      <c r="J449" s="82">
        <v>2355897.41</v>
      </c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>
        <v>124000</v>
      </c>
      <c r="V449" s="82"/>
      <c r="W449" s="82"/>
      <c r="X449" s="82"/>
      <c r="Y449" s="82">
        <v>2479897.41</v>
      </c>
      <c r="Z449" s="82"/>
      <c r="AA449" s="82"/>
      <c r="AB449" s="84">
        <v>2022</v>
      </c>
      <c r="AC449" s="84">
        <v>2022</v>
      </c>
      <c r="AD449" s="25"/>
      <c r="AE449" s="25"/>
    </row>
    <row r="450" spans="1:31" ht="75" customHeight="1" x14ac:dyDescent="0.4">
      <c r="A450" s="84">
        <v>190</v>
      </c>
      <c r="B450" s="84" t="s">
        <v>370</v>
      </c>
      <c r="C450" s="84"/>
      <c r="D450" s="92">
        <f t="shared" si="16"/>
        <v>2479897.41</v>
      </c>
      <c r="E450" s="82"/>
      <c r="F450" s="82"/>
      <c r="G450" s="82"/>
      <c r="H450" s="82"/>
      <c r="I450" s="82"/>
      <c r="J450" s="82">
        <v>2355897.41</v>
      </c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>
        <v>124000</v>
      </c>
      <c r="V450" s="82"/>
      <c r="W450" s="82"/>
      <c r="X450" s="82"/>
      <c r="Y450" s="82">
        <v>2479897.41</v>
      </c>
      <c r="Z450" s="82"/>
      <c r="AA450" s="82"/>
      <c r="AB450" s="84">
        <v>2022</v>
      </c>
      <c r="AC450" s="84">
        <v>2022</v>
      </c>
      <c r="AD450" s="25"/>
      <c r="AE450" s="25"/>
    </row>
    <row r="451" spans="1:31" ht="126.75" customHeight="1" x14ac:dyDescent="0.4">
      <c r="A451" s="84">
        <v>191</v>
      </c>
      <c r="B451" s="84" t="s">
        <v>371</v>
      </c>
      <c r="C451" s="84"/>
      <c r="D451" s="92">
        <f t="shared" si="16"/>
        <v>25551313.699999999</v>
      </c>
      <c r="E451" s="82"/>
      <c r="F451" s="82"/>
      <c r="G451" s="82"/>
      <c r="H451" s="82"/>
      <c r="I451" s="82"/>
      <c r="J451" s="82">
        <v>2342020.9300000002</v>
      </c>
      <c r="K451" s="82"/>
      <c r="L451" s="82"/>
      <c r="M451" s="82"/>
      <c r="N451" s="82"/>
      <c r="O451" s="82"/>
      <c r="P451" s="82"/>
      <c r="Q451" s="82">
        <v>10873169.720000001</v>
      </c>
      <c r="R451" s="82"/>
      <c r="S451" s="82">
        <v>10355718.26</v>
      </c>
      <c r="T451" s="82"/>
      <c r="U451" s="82">
        <v>1610022.16</v>
      </c>
      <c r="V451" s="82">
        <v>370382.63</v>
      </c>
      <c r="W451" s="82"/>
      <c r="X451" s="82"/>
      <c r="Y451" s="82">
        <v>25551313.699999999</v>
      </c>
      <c r="Z451" s="82"/>
      <c r="AA451" s="82"/>
      <c r="AB451" s="84" t="s">
        <v>401</v>
      </c>
      <c r="AC451" s="84" t="s">
        <v>402</v>
      </c>
      <c r="AD451" s="25"/>
      <c r="AE451" s="25"/>
    </row>
    <row r="452" spans="1:31" ht="75" customHeight="1" x14ac:dyDescent="0.4">
      <c r="A452" s="84">
        <v>192</v>
      </c>
      <c r="B452" s="84" t="s">
        <v>372</v>
      </c>
      <c r="C452" s="84"/>
      <c r="D452" s="92">
        <f t="shared" si="16"/>
        <v>2479897.41</v>
      </c>
      <c r="E452" s="82"/>
      <c r="F452" s="82"/>
      <c r="G452" s="82"/>
      <c r="H452" s="82"/>
      <c r="I452" s="82"/>
      <c r="J452" s="82">
        <v>2355897.41</v>
      </c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>
        <v>124000</v>
      </c>
      <c r="V452" s="82"/>
      <c r="W452" s="82"/>
      <c r="X452" s="82"/>
      <c r="Y452" s="82">
        <v>2479897.41</v>
      </c>
      <c r="Z452" s="82"/>
      <c r="AA452" s="82"/>
      <c r="AB452" s="84">
        <v>2022</v>
      </c>
      <c r="AC452" s="84">
        <v>2022</v>
      </c>
      <c r="AD452" s="25"/>
      <c r="AE452" s="25"/>
    </row>
    <row r="453" spans="1:31" ht="75" customHeight="1" x14ac:dyDescent="0.4">
      <c r="A453" s="84">
        <v>193</v>
      </c>
      <c r="B453" s="84" t="s">
        <v>249</v>
      </c>
      <c r="C453" s="84"/>
      <c r="D453" s="92">
        <f t="shared" ref="D453:D475" si="17">SUM(E453:W453)-(F453+K453+O453)</f>
        <v>22914076.629999999</v>
      </c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>
        <v>8452543.7400000002</v>
      </c>
      <c r="R453" s="82"/>
      <c r="S453" s="82">
        <v>12985810.48</v>
      </c>
      <c r="T453" s="82"/>
      <c r="U453" s="82">
        <v>1475722.41</v>
      </c>
      <c r="V453" s="82"/>
      <c r="W453" s="82"/>
      <c r="X453" s="82"/>
      <c r="Y453" s="82">
        <v>22914076.629999999</v>
      </c>
      <c r="Z453" s="82"/>
      <c r="AA453" s="82"/>
      <c r="AB453" s="84">
        <v>2022</v>
      </c>
      <c r="AC453" s="84">
        <v>2023</v>
      </c>
      <c r="AD453" s="25"/>
      <c r="AE453" s="25"/>
    </row>
    <row r="454" spans="1:31" ht="75" customHeight="1" x14ac:dyDescent="0.4">
      <c r="A454" s="84">
        <v>194</v>
      </c>
      <c r="B454" s="84" t="s">
        <v>452</v>
      </c>
      <c r="C454" s="84"/>
      <c r="D454" s="92">
        <f t="shared" si="17"/>
        <v>2479897.41</v>
      </c>
      <c r="E454" s="82"/>
      <c r="F454" s="82"/>
      <c r="G454" s="82"/>
      <c r="H454" s="82"/>
      <c r="I454" s="82"/>
      <c r="J454" s="82">
        <v>2355897.41</v>
      </c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>
        <v>124000</v>
      </c>
      <c r="V454" s="82"/>
      <c r="W454" s="82"/>
      <c r="X454" s="82"/>
      <c r="Y454" s="82">
        <v>2479897.41</v>
      </c>
      <c r="Z454" s="82"/>
      <c r="AA454" s="82"/>
      <c r="AB454" s="84">
        <v>2022</v>
      </c>
      <c r="AC454" s="84">
        <v>2022</v>
      </c>
      <c r="AD454" s="25"/>
      <c r="AE454" s="25"/>
    </row>
    <row r="455" spans="1:31" ht="75" customHeight="1" x14ac:dyDescent="0.4">
      <c r="A455" s="84">
        <v>195</v>
      </c>
      <c r="B455" s="84" t="s">
        <v>373</v>
      </c>
      <c r="C455" s="84"/>
      <c r="D455" s="92">
        <f t="shared" si="17"/>
        <v>2479897.41</v>
      </c>
      <c r="E455" s="82"/>
      <c r="F455" s="82"/>
      <c r="G455" s="82"/>
      <c r="H455" s="82"/>
      <c r="I455" s="82"/>
      <c r="J455" s="82">
        <v>2355897.41</v>
      </c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>
        <v>124000</v>
      </c>
      <c r="V455" s="82"/>
      <c r="W455" s="82"/>
      <c r="X455" s="82"/>
      <c r="Y455" s="82">
        <v>2479897.41</v>
      </c>
      <c r="Z455" s="82"/>
      <c r="AA455" s="82"/>
      <c r="AB455" s="84">
        <v>2022</v>
      </c>
      <c r="AC455" s="84">
        <v>2022</v>
      </c>
      <c r="AD455" s="25"/>
      <c r="AE455" s="25"/>
    </row>
    <row r="456" spans="1:31" ht="75" customHeight="1" x14ac:dyDescent="0.4">
      <c r="A456" s="84">
        <v>196</v>
      </c>
      <c r="B456" s="84" t="s">
        <v>374</v>
      </c>
      <c r="C456" s="84"/>
      <c r="D456" s="92">
        <f t="shared" si="17"/>
        <v>2479897.41</v>
      </c>
      <c r="E456" s="82"/>
      <c r="F456" s="82"/>
      <c r="G456" s="82"/>
      <c r="H456" s="82"/>
      <c r="I456" s="82"/>
      <c r="J456" s="82">
        <v>2355897.41</v>
      </c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>
        <v>124000</v>
      </c>
      <c r="V456" s="82"/>
      <c r="W456" s="82"/>
      <c r="X456" s="82"/>
      <c r="Y456" s="82">
        <v>2479897.41</v>
      </c>
      <c r="Z456" s="82"/>
      <c r="AA456" s="82"/>
      <c r="AB456" s="84">
        <v>2022</v>
      </c>
      <c r="AC456" s="84">
        <v>2022</v>
      </c>
      <c r="AD456" s="25"/>
      <c r="AE456" s="25"/>
    </row>
    <row r="457" spans="1:31" ht="75" customHeight="1" x14ac:dyDescent="0.4">
      <c r="A457" s="84">
        <v>197</v>
      </c>
      <c r="B457" s="84" t="s">
        <v>436</v>
      </c>
      <c r="C457" s="84"/>
      <c r="D457" s="92">
        <f t="shared" si="17"/>
        <v>2479897.41</v>
      </c>
      <c r="E457" s="82"/>
      <c r="F457" s="82"/>
      <c r="G457" s="82"/>
      <c r="H457" s="82"/>
      <c r="I457" s="82"/>
      <c r="J457" s="82">
        <v>2355897.41</v>
      </c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>
        <v>124000</v>
      </c>
      <c r="V457" s="82"/>
      <c r="W457" s="82"/>
      <c r="X457" s="82"/>
      <c r="Y457" s="82">
        <v>2479897.41</v>
      </c>
      <c r="Z457" s="82"/>
      <c r="AA457" s="82"/>
      <c r="AB457" s="84">
        <v>2022</v>
      </c>
      <c r="AC457" s="84">
        <v>2022</v>
      </c>
      <c r="AD457" s="25"/>
      <c r="AE457" s="25"/>
    </row>
    <row r="458" spans="1:31" ht="75" customHeight="1" x14ac:dyDescent="0.4">
      <c r="A458" s="84">
        <v>198</v>
      </c>
      <c r="B458" s="84" t="s">
        <v>437</v>
      </c>
      <c r="C458" s="84"/>
      <c r="D458" s="92">
        <f t="shared" si="17"/>
        <v>2479897.41</v>
      </c>
      <c r="E458" s="82"/>
      <c r="F458" s="82"/>
      <c r="G458" s="82"/>
      <c r="H458" s="82"/>
      <c r="I458" s="82"/>
      <c r="J458" s="82">
        <v>2355897.41</v>
      </c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>
        <v>124000</v>
      </c>
      <c r="V458" s="82"/>
      <c r="W458" s="82"/>
      <c r="X458" s="82"/>
      <c r="Y458" s="82">
        <v>2479897.41</v>
      </c>
      <c r="Z458" s="82"/>
      <c r="AA458" s="82"/>
      <c r="AB458" s="84">
        <v>2022</v>
      </c>
      <c r="AC458" s="84">
        <v>2022</v>
      </c>
      <c r="AD458" s="25"/>
      <c r="AE458" s="25"/>
    </row>
    <row r="459" spans="1:31" ht="75" customHeight="1" x14ac:dyDescent="0.4">
      <c r="A459" s="84">
        <v>199</v>
      </c>
      <c r="B459" s="84" t="s">
        <v>438</v>
      </c>
      <c r="C459" s="84"/>
      <c r="D459" s="92">
        <f t="shared" si="17"/>
        <v>2479897.4</v>
      </c>
      <c r="E459" s="82"/>
      <c r="F459" s="82"/>
      <c r="G459" s="82"/>
      <c r="H459" s="82"/>
      <c r="I459" s="82"/>
      <c r="J459" s="82">
        <v>2355897.4</v>
      </c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>
        <v>124000</v>
      </c>
      <c r="V459" s="82"/>
      <c r="W459" s="82"/>
      <c r="X459" s="82"/>
      <c r="Y459" s="82">
        <v>2479897.4</v>
      </c>
      <c r="Z459" s="82"/>
      <c r="AA459" s="82"/>
      <c r="AB459" s="84">
        <v>2022</v>
      </c>
      <c r="AC459" s="84">
        <v>2022</v>
      </c>
      <c r="AD459" s="25"/>
      <c r="AE459" s="25"/>
    </row>
    <row r="460" spans="1:31" ht="75" customHeight="1" x14ac:dyDescent="0.4">
      <c r="A460" s="84">
        <v>200</v>
      </c>
      <c r="B460" s="84" t="s">
        <v>375</v>
      </c>
      <c r="C460" s="84"/>
      <c r="D460" s="92">
        <f t="shared" si="17"/>
        <v>2479897.41</v>
      </c>
      <c r="E460" s="82"/>
      <c r="F460" s="82"/>
      <c r="G460" s="82"/>
      <c r="H460" s="82"/>
      <c r="I460" s="82"/>
      <c r="J460" s="82">
        <v>2355897.41</v>
      </c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>
        <v>124000</v>
      </c>
      <c r="V460" s="82"/>
      <c r="W460" s="82"/>
      <c r="X460" s="82"/>
      <c r="Y460" s="82">
        <v>2479897.41</v>
      </c>
      <c r="Z460" s="82"/>
      <c r="AA460" s="82"/>
      <c r="AB460" s="84">
        <v>2022</v>
      </c>
      <c r="AC460" s="84">
        <v>2022</v>
      </c>
      <c r="AD460" s="25"/>
      <c r="AE460" s="25"/>
    </row>
    <row r="461" spans="1:31" ht="75" customHeight="1" x14ac:dyDescent="0.4">
      <c r="A461" s="84">
        <v>201</v>
      </c>
      <c r="B461" s="84" t="s">
        <v>439</v>
      </c>
      <c r="C461" s="84"/>
      <c r="D461" s="92">
        <f t="shared" si="17"/>
        <v>2479897.4</v>
      </c>
      <c r="E461" s="82"/>
      <c r="F461" s="82"/>
      <c r="G461" s="82"/>
      <c r="H461" s="82"/>
      <c r="I461" s="82"/>
      <c r="J461" s="82">
        <v>2355897.4</v>
      </c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>
        <v>124000</v>
      </c>
      <c r="V461" s="82"/>
      <c r="W461" s="82"/>
      <c r="X461" s="82"/>
      <c r="Y461" s="82">
        <v>2479897.4</v>
      </c>
      <c r="Z461" s="82"/>
      <c r="AA461" s="82"/>
      <c r="AB461" s="84">
        <v>2022</v>
      </c>
      <c r="AC461" s="84">
        <v>2022</v>
      </c>
      <c r="AD461" s="25"/>
      <c r="AE461" s="25"/>
    </row>
    <row r="462" spans="1:31" ht="75" customHeight="1" x14ac:dyDescent="0.4">
      <c r="A462" s="84">
        <v>202</v>
      </c>
      <c r="B462" s="84" t="s">
        <v>440</v>
      </c>
      <c r="C462" s="84"/>
      <c r="D462" s="92">
        <f t="shared" si="17"/>
        <v>2479897.4</v>
      </c>
      <c r="E462" s="82"/>
      <c r="F462" s="82"/>
      <c r="G462" s="82"/>
      <c r="H462" s="82"/>
      <c r="I462" s="82"/>
      <c r="J462" s="82">
        <v>2355897.4</v>
      </c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>
        <v>124000</v>
      </c>
      <c r="V462" s="82"/>
      <c r="W462" s="82"/>
      <c r="X462" s="82"/>
      <c r="Y462" s="82">
        <v>2479897.4</v>
      </c>
      <c r="Z462" s="82"/>
      <c r="AA462" s="82"/>
      <c r="AB462" s="84">
        <v>2022</v>
      </c>
      <c r="AC462" s="84">
        <v>2022</v>
      </c>
      <c r="AD462" s="25"/>
      <c r="AE462" s="25"/>
    </row>
    <row r="463" spans="1:31" ht="75" customHeight="1" x14ac:dyDescent="0.4">
      <c r="A463" s="84">
        <v>203</v>
      </c>
      <c r="B463" s="84" t="s">
        <v>441</v>
      </c>
      <c r="C463" s="84"/>
      <c r="D463" s="92">
        <f t="shared" si="17"/>
        <v>4959794.79</v>
      </c>
      <c r="E463" s="82"/>
      <c r="F463" s="82"/>
      <c r="G463" s="82"/>
      <c r="H463" s="82"/>
      <c r="I463" s="82"/>
      <c r="J463" s="82">
        <v>4711794.79</v>
      </c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>
        <v>248000</v>
      </c>
      <c r="V463" s="82"/>
      <c r="W463" s="82"/>
      <c r="X463" s="82"/>
      <c r="Y463" s="82">
        <v>4959794.79</v>
      </c>
      <c r="Z463" s="82"/>
      <c r="AA463" s="82"/>
      <c r="AB463" s="84">
        <v>2022</v>
      </c>
      <c r="AC463" s="84">
        <v>2022</v>
      </c>
      <c r="AD463" s="25"/>
      <c r="AE463" s="25"/>
    </row>
    <row r="464" spans="1:31" ht="198" customHeight="1" x14ac:dyDescent="0.4">
      <c r="A464" s="84">
        <v>204</v>
      </c>
      <c r="B464" s="84" t="s">
        <v>295</v>
      </c>
      <c r="C464" s="84"/>
      <c r="D464" s="92">
        <f t="shared" si="17"/>
        <v>27419420.710000001</v>
      </c>
      <c r="E464" s="82">
        <v>1781018.83</v>
      </c>
      <c r="F464" s="82"/>
      <c r="G464" s="82"/>
      <c r="H464" s="82">
        <v>1800681.76</v>
      </c>
      <c r="I464" s="82">
        <v>1785034.5</v>
      </c>
      <c r="J464" s="82">
        <v>9276640.5199999996</v>
      </c>
      <c r="K464" s="82"/>
      <c r="L464" s="82"/>
      <c r="M464" s="82">
        <v>1706659.7</v>
      </c>
      <c r="N464" s="82"/>
      <c r="O464" s="82"/>
      <c r="P464" s="82"/>
      <c r="Q464" s="82">
        <v>9740630.4000000004</v>
      </c>
      <c r="R464" s="82"/>
      <c r="S464" s="82"/>
      <c r="T464" s="82"/>
      <c r="U464" s="82">
        <v>1328755</v>
      </c>
      <c r="V464" s="82"/>
      <c r="W464" s="82"/>
      <c r="X464" s="82"/>
      <c r="Y464" s="82"/>
      <c r="Z464" s="82"/>
      <c r="AA464" s="82">
        <v>27419420.710000001</v>
      </c>
      <c r="AB464" s="84" t="s">
        <v>508</v>
      </c>
      <c r="AC464" s="84" t="s">
        <v>270</v>
      </c>
      <c r="AD464" s="25"/>
      <c r="AE464" s="25"/>
    </row>
    <row r="465" spans="1:44" ht="75" customHeight="1" x14ac:dyDescent="0.4">
      <c r="A465" s="84">
        <v>205</v>
      </c>
      <c r="B465" s="84" t="s">
        <v>570</v>
      </c>
      <c r="C465" s="84"/>
      <c r="D465" s="92">
        <f t="shared" si="17"/>
        <v>9371520.8300000001</v>
      </c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>
        <v>8432162.1600000001</v>
      </c>
      <c r="R465" s="82"/>
      <c r="S465" s="82"/>
      <c r="T465" s="82"/>
      <c r="U465" s="82">
        <v>939358.67</v>
      </c>
      <c r="V465" s="82"/>
      <c r="W465" s="82"/>
      <c r="X465" s="82"/>
      <c r="Y465" s="82"/>
      <c r="Z465" s="82"/>
      <c r="AA465" s="82">
        <v>9371520.8300000001</v>
      </c>
      <c r="AB465" s="84">
        <v>2022</v>
      </c>
      <c r="AC465" s="84">
        <v>2023</v>
      </c>
      <c r="AD465" s="25"/>
      <c r="AE465" s="25"/>
    </row>
    <row r="466" spans="1:44" ht="75" customHeight="1" x14ac:dyDescent="0.4">
      <c r="A466" s="84">
        <v>206</v>
      </c>
      <c r="B466" s="84" t="s">
        <v>297</v>
      </c>
      <c r="C466" s="84"/>
      <c r="D466" s="92">
        <f t="shared" si="17"/>
        <v>11540815.629999999</v>
      </c>
      <c r="E466" s="82"/>
      <c r="F466" s="82"/>
      <c r="G466" s="87">
        <v>1197448.78</v>
      </c>
      <c r="H466" s="82"/>
      <c r="I466" s="82"/>
      <c r="J466" s="82">
        <v>8287188.2999999998</v>
      </c>
      <c r="K466" s="82"/>
      <c r="L466" s="82"/>
      <c r="M466" s="82">
        <v>1233933.94</v>
      </c>
      <c r="N466" s="82"/>
      <c r="O466" s="82"/>
      <c r="P466" s="82"/>
      <c r="Q466" s="82"/>
      <c r="R466" s="82"/>
      <c r="S466" s="82"/>
      <c r="T466" s="82"/>
      <c r="U466" s="82">
        <v>679427.78</v>
      </c>
      <c r="V466" s="82">
        <v>142816.82999999999</v>
      </c>
      <c r="W466" s="82"/>
      <c r="X466" s="82"/>
      <c r="Y466" s="82"/>
      <c r="Z466" s="82"/>
      <c r="AA466" s="82">
        <f>SUM(G466+J466+M466+U466+V466)</f>
        <v>11540815.629999999</v>
      </c>
      <c r="AB466" s="84">
        <v>2020</v>
      </c>
      <c r="AC466" s="84">
        <v>2022</v>
      </c>
      <c r="AD466" s="25"/>
      <c r="AE466" s="25"/>
    </row>
    <row r="467" spans="1:44" ht="144.75" customHeight="1" x14ac:dyDescent="0.4">
      <c r="A467" s="84">
        <v>207</v>
      </c>
      <c r="B467" s="84" t="s">
        <v>298</v>
      </c>
      <c r="C467" s="84"/>
      <c r="D467" s="92">
        <f t="shared" si="17"/>
        <v>17109574.030000001</v>
      </c>
      <c r="E467" s="82"/>
      <c r="F467" s="82"/>
      <c r="G467" s="87"/>
      <c r="H467" s="82"/>
      <c r="I467" s="82"/>
      <c r="J467" s="82"/>
      <c r="K467" s="82"/>
      <c r="L467" s="82"/>
      <c r="M467" s="82"/>
      <c r="N467" s="82"/>
      <c r="O467" s="82"/>
      <c r="P467" s="82"/>
      <c r="Q467" s="82">
        <v>6807443.0899999999</v>
      </c>
      <c r="R467" s="82"/>
      <c r="S467" s="82">
        <v>9207396.9000000004</v>
      </c>
      <c r="T467" s="82"/>
      <c r="U467" s="82">
        <v>1094734.04</v>
      </c>
      <c r="V467" s="82"/>
      <c r="W467" s="82"/>
      <c r="X467" s="82"/>
      <c r="Y467" s="82"/>
      <c r="Z467" s="82"/>
      <c r="AA467" s="82">
        <f>SUM(Q467+S467+U467)</f>
        <v>17109574.030000001</v>
      </c>
      <c r="AB467" s="84" t="s">
        <v>269</v>
      </c>
      <c r="AC467" s="84" t="s">
        <v>299</v>
      </c>
      <c r="AD467" s="25"/>
      <c r="AE467" s="25"/>
    </row>
    <row r="468" spans="1:44" ht="75" customHeight="1" x14ac:dyDescent="0.4">
      <c r="A468" s="84">
        <v>208</v>
      </c>
      <c r="B468" s="84" t="s">
        <v>376</v>
      </c>
      <c r="C468" s="84"/>
      <c r="D468" s="92">
        <f t="shared" si="17"/>
        <v>2482532.17</v>
      </c>
      <c r="E468" s="82"/>
      <c r="F468" s="82"/>
      <c r="G468" s="82"/>
      <c r="H468" s="82"/>
      <c r="I468" s="82"/>
      <c r="J468" s="82">
        <v>2358532.17</v>
      </c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>
        <v>124000</v>
      </c>
      <c r="V468" s="82"/>
      <c r="W468" s="82"/>
      <c r="X468" s="82"/>
      <c r="Y468" s="82">
        <f t="shared" ref="Y468:Y469" si="18">SUM(J468+U468)</f>
        <v>2482532.17</v>
      </c>
      <c r="Z468" s="82"/>
      <c r="AA468" s="82"/>
      <c r="AB468" s="84">
        <v>2022</v>
      </c>
      <c r="AC468" s="84">
        <v>2022</v>
      </c>
      <c r="AD468" s="25"/>
      <c r="AE468" s="25"/>
    </row>
    <row r="469" spans="1:44" ht="75" customHeight="1" x14ac:dyDescent="0.4">
      <c r="A469" s="84">
        <v>209</v>
      </c>
      <c r="B469" s="84" t="s">
        <v>377</v>
      </c>
      <c r="C469" s="84"/>
      <c r="D469" s="92">
        <f t="shared" si="17"/>
        <v>2482532.17</v>
      </c>
      <c r="E469" s="82"/>
      <c r="F469" s="82"/>
      <c r="G469" s="82"/>
      <c r="H469" s="82"/>
      <c r="I469" s="82"/>
      <c r="J469" s="82">
        <v>2358532.17</v>
      </c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>
        <v>124000</v>
      </c>
      <c r="V469" s="82"/>
      <c r="W469" s="82"/>
      <c r="X469" s="82"/>
      <c r="Y469" s="82">
        <f t="shared" si="18"/>
        <v>2482532.17</v>
      </c>
      <c r="Z469" s="82"/>
      <c r="AA469" s="82"/>
      <c r="AB469" s="84">
        <v>2022</v>
      </c>
      <c r="AC469" s="84">
        <v>2022</v>
      </c>
      <c r="AD469" s="25"/>
      <c r="AE469" s="25"/>
    </row>
    <row r="470" spans="1:44" ht="75" customHeight="1" x14ac:dyDescent="0.4">
      <c r="A470" s="84">
        <v>210</v>
      </c>
      <c r="B470" s="84" t="s">
        <v>378</v>
      </c>
      <c r="C470" s="84"/>
      <c r="D470" s="92">
        <f t="shared" si="17"/>
        <v>2480073.0499999998</v>
      </c>
      <c r="E470" s="82"/>
      <c r="F470" s="82"/>
      <c r="G470" s="82"/>
      <c r="H470" s="82"/>
      <c r="I470" s="82"/>
      <c r="J470" s="82">
        <v>2356073.0499999998</v>
      </c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>
        <v>124000</v>
      </c>
      <c r="V470" s="82"/>
      <c r="W470" s="82"/>
      <c r="X470" s="82"/>
      <c r="Y470" s="82">
        <f>SUM(J470+U470)</f>
        <v>2480073.0499999998</v>
      </c>
      <c r="Z470" s="82"/>
      <c r="AA470" s="82"/>
      <c r="AB470" s="84">
        <v>2022</v>
      </c>
      <c r="AC470" s="84">
        <v>2022</v>
      </c>
      <c r="AD470" s="25"/>
      <c r="AE470" s="25"/>
    </row>
    <row r="471" spans="1:44" ht="75" customHeight="1" x14ac:dyDescent="1">
      <c r="A471" s="84">
        <v>211</v>
      </c>
      <c r="B471" s="84" t="s">
        <v>449</v>
      </c>
      <c r="C471" s="84"/>
      <c r="D471" s="92">
        <f t="shared" si="17"/>
        <v>16239097.15</v>
      </c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94"/>
      <c r="Q471" s="82">
        <v>15477581.58</v>
      </c>
      <c r="R471" s="82"/>
      <c r="S471" s="82"/>
      <c r="T471" s="82"/>
      <c r="U471" s="82">
        <v>761515.57</v>
      </c>
      <c r="V471" s="82"/>
      <c r="W471" s="82"/>
      <c r="X471" s="82"/>
      <c r="Y471" s="82">
        <f>SUM(Q471+U471)</f>
        <v>16239097.15</v>
      </c>
      <c r="Z471" s="82"/>
      <c r="AA471" s="82"/>
      <c r="AB471" s="84">
        <v>2022</v>
      </c>
      <c r="AC471" s="84">
        <v>2023</v>
      </c>
      <c r="AD471" s="25"/>
      <c r="AE471" s="25"/>
    </row>
    <row r="472" spans="1:44" ht="75" customHeight="1" x14ac:dyDescent="0.4">
      <c r="A472" s="84">
        <v>212</v>
      </c>
      <c r="B472" s="84" t="s">
        <v>308</v>
      </c>
      <c r="C472" s="84"/>
      <c r="D472" s="92">
        <f t="shared" si="17"/>
        <v>4434582.8600000003</v>
      </c>
      <c r="E472" s="82"/>
      <c r="F472" s="82"/>
      <c r="G472" s="87"/>
      <c r="H472" s="82"/>
      <c r="I472" s="82"/>
      <c r="J472" s="82"/>
      <c r="K472" s="82"/>
      <c r="L472" s="82"/>
      <c r="M472" s="82"/>
      <c r="N472" s="82"/>
      <c r="O472" s="82"/>
      <c r="P472" s="82">
        <v>4323718.29</v>
      </c>
      <c r="Q472" s="82"/>
      <c r="R472" s="82"/>
      <c r="S472" s="82"/>
      <c r="T472" s="82"/>
      <c r="U472" s="82">
        <v>110864.57</v>
      </c>
      <c r="V472" s="82"/>
      <c r="W472" s="82"/>
      <c r="X472" s="82"/>
      <c r="Y472" s="82"/>
      <c r="Z472" s="82"/>
      <c r="AA472" s="82">
        <f t="shared" ref="AA472:AA473" si="19">P472+U472</f>
        <v>4434582.8600000003</v>
      </c>
      <c r="AB472" s="84">
        <v>2022</v>
      </c>
      <c r="AC472" s="84">
        <v>2022</v>
      </c>
      <c r="AD472" s="25"/>
      <c r="AE472" s="25"/>
    </row>
    <row r="473" spans="1:44" ht="75" customHeight="1" x14ac:dyDescent="0.4">
      <c r="A473" s="84">
        <v>213</v>
      </c>
      <c r="B473" s="84" t="s">
        <v>309</v>
      </c>
      <c r="C473" s="84"/>
      <c r="D473" s="92">
        <f t="shared" si="17"/>
        <v>8869165.7300000004</v>
      </c>
      <c r="E473" s="82"/>
      <c r="F473" s="82"/>
      <c r="G473" s="87"/>
      <c r="H473" s="82"/>
      <c r="I473" s="82"/>
      <c r="J473" s="82"/>
      <c r="K473" s="82"/>
      <c r="L473" s="82"/>
      <c r="M473" s="82"/>
      <c r="N473" s="82"/>
      <c r="O473" s="82"/>
      <c r="P473" s="82">
        <v>8647436.5899999999</v>
      </c>
      <c r="Q473" s="82"/>
      <c r="R473" s="82"/>
      <c r="S473" s="82"/>
      <c r="T473" s="82"/>
      <c r="U473" s="82">
        <v>221729.14</v>
      </c>
      <c r="V473" s="82"/>
      <c r="W473" s="82"/>
      <c r="X473" s="82"/>
      <c r="Y473" s="82"/>
      <c r="Z473" s="82"/>
      <c r="AA473" s="82">
        <f t="shared" si="19"/>
        <v>8869165.7300000004</v>
      </c>
      <c r="AB473" s="84">
        <v>2022</v>
      </c>
      <c r="AC473" s="84">
        <v>2022</v>
      </c>
      <c r="AD473" s="25"/>
      <c r="AE473" s="25"/>
    </row>
    <row r="474" spans="1:44" ht="75" customHeight="1" x14ac:dyDescent="0.4">
      <c r="A474" s="84">
        <v>214</v>
      </c>
      <c r="B474" s="84" t="s">
        <v>310</v>
      </c>
      <c r="C474" s="84"/>
      <c r="D474" s="92">
        <f t="shared" si="17"/>
        <v>11086457.15</v>
      </c>
      <c r="E474" s="82"/>
      <c r="F474" s="82"/>
      <c r="G474" s="87"/>
      <c r="H474" s="82"/>
      <c r="I474" s="82"/>
      <c r="J474" s="82"/>
      <c r="K474" s="82"/>
      <c r="L474" s="82"/>
      <c r="M474" s="82"/>
      <c r="N474" s="82"/>
      <c r="O474" s="82"/>
      <c r="P474" s="82">
        <v>10809295.73</v>
      </c>
      <c r="Q474" s="82"/>
      <c r="R474" s="82"/>
      <c r="S474" s="82"/>
      <c r="T474" s="82"/>
      <c r="U474" s="82">
        <v>277161.42</v>
      </c>
      <c r="V474" s="82"/>
      <c r="W474" s="82"/>
      <c r="X474" s="82"/>
      <c r="Y474" s="82"/>
      <c r="Z474" s="82"/>
      <c r="AA474" s="82">
        <f>P474+U474</f>
        <v>11086457.15</v>
      </c>
      <c r="AB474" s="84">
        <v>2022</v>
      </c>
      <c r="AC474" s="84">
        <v>2022</v>
      </c>
      <c r="AD474" s="25"/>
      <c r="AE474" s="25"/>
    </row>
    <row r="475" spans="1:44" ht="75" customHeight="1" x14ac:dyDescent="0.4">
      <c r="A475" s="84">
        <v>215</v>
      </c>
      <c r="B475" s="84" t="s">
        <v>322</v>
      </c>
      <c r="C475" s="84"/>
      <c r="D475" s="92">
        <f t="shared" si="17"/>
        <v>2217291.4299999997</v>
      </c>
      <c r="E475" s="82"/>
      <c r="F475" s="82"/>
      <c r="G475" s="87"/>
      <c r="H475" s="82"/>
      <c r="I475" s="82"/>
      <c r="J475" s="82"/>
      <c r="K475" s="82"/>
      <c r="L475" s="82"/>
      <c r="M475" s="82"/>
      <c r="N475" s="82"/>
      <c r="O475" s="82"/>
      <c r="P475" s="82">
        <v>2161859.15</v>
      </c>
      <c r="Q475" s="82"/>
      <c r="R475" s="82"/>
      <c r="S475" s="82"/>
      <c r="T475" s="82"/>
      <c r="U475" s="82">
        <v>55432.28</v>
      </c>
      <c r="V475" s="82"/>
      <c r="W475" s="82"/>
      <c r="X475" s="82"/>
      <c r="Y475" s="82"/>
      <c r="Z475" s="82"/>
      <c r="AA475" s="82">
        <f>P475+U475</f>
        <v>2217291.4299999997</v>
      </c>
      <c r="AB475" s="84">
        <v>2022</v>
      </c>
      <c r="AC475" s="84">
        <v>2022</v>
      </c>
      <c r="AD475" s="25"/>
      <c r="AE475" s="25"/>
    </row>
    <row r="476" spans="1:44" ht="75" customHeight="1" x14ac:dyDescent="0.95">
      <c r="A476" s="127" t="s">
        <v>478</v>
      </c>
      <c r="B476" s="128"/>
      <c r="C476" s="128"/>
      <c r="D476" s="92">
        <f t="shared" ref="D476:AA476" si="20">SUM(D261:D475)</f>
        <v>1686595695.7184319</v>
      </c>
      <c r="E476" s="82">
        <f t="shared" si="20"/>
        <v>10631790.98</v>
      </c>
      <c r="F476" s="82">
        <f t="shared" si="20"/>
        <v>0</v>
      </c>
      <c r="G476" s="82">
        <f t="shared" si="20"/>
        <v>18379983.901700001</v>
      </c>
      <c r="H476" s="82">
        <f t="shared" si="20"/>
        <v>13929070.09</v>
      </c>
      <c r="I476" s="82">
        <f t="shared" si="20"/>
        <v>19388748.159999996</v>
      </c>
      <c r="J476" s="82">
        <f t="shared" si="20"/>
        <v>390397051.15000027</v>
      </c>
      <c r="K476" s="82">
        <f t="shared" si="20"/>
        <v>0</v>
      </c>
      <c r="L476" s="82">
        <f t="shared" si="20"/>
        <v>0</v>
      </c>
      <c r="M476" s="82">
        <f t="shared" si="20"/>
        <v>19161987.870000001</v>
      </c>
      <c r="N476" s="82">
        <f t="shared" si="20"/>
        <v>0</v>
      </c>
      <c r="O476" s="82">
        <f t="shared" si="20"/>
        <v>0</v>
      </c>
      <c r="P476" s="82">
        <f t="shared" si="20"/>
        <v>162810606.59000003</v>
      </c>
      <c r="Q476" s="82">
        <f t="shared" si="20"/>
        <v>731210815.66000021</v>
      </c>
      <c r="R476" s="82">
        <f t="shared" si="20"/>
        <v>8654646.7473099995</v>
      </c>
      <c r="S476" s="82">
        <f t="shared" si="20"/>
        <v>209154415.13699001</v>
      </c>
      <c r="T476" s="82">
        <f t="shared" si="20"/>
        <v>17245351.682429999</v>
      </c>
      <c r="U476" s="82">
        <f t="shared" si="20"/>
        <v>82402370.99000001</v>
      </c>
      <c r="V476" s="82">
        <f t="shared" si="20"/>
        <v>3228856.76</v>
      </c>
      <c r="W476" s="82">
        <f t="shared" si="20"/>
        <v>0</v>
      </c>
      <c r="X476" s="82">
        <f t="shared" si="20"/>
        <v>0</v>
      </c>
      <c r="Y476" s="82">
        <f t="shared" si="20"/>
        <v>686392946.80169952</v>
      </c>
      <c r="Z476" s="82">
        <f t="shared" si="20"/>
        <v>0</v>
      </c>
      <c r="AA476" s="82">
        <f t="shared" si="20"/>
        <v>1000202748.9184306</v>
      </c>
      <c r="AB476" s="95"/>
      <c r="AC476" s="95"/>
      <c r="AD476" s="25"/>
      <c r="AE476" s="25"/>
    </row>
    <row r="477" spans="1:44" ht="75" customHeight="1" x14ac:dyDescent="0.95">
      <c r="A477" s="96"/>
      <c r="B477" s="96"/>
      <c r="C477" s="96"/>
      <c r="D477" s="97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  <c r="AB477" s="99"/>
      <c r="AC477" s="99"/>
    </row>
    <row r="478" spans="1:44" s="43" customFormat="1" ht="75" customHeight="1" x14ac:dyDescent="0.35">
      <c r="A478" s="112" t="s">
        <v>550</v>
      </c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  <c r="AA478" s="113"/>
      <c r="AB478" s="113"/>
      <c r="AC478" s="114"/>
      <c r="AD478" s="42"/>
      <c r="AE478" s="42"/>
    </row>
    <row r="479" spans="1:44" s="43" customFormat="1" ht="75" customHeight="1" x14ac:dyDescent="0.35">
      <c r="A479" s="107" t="s">
        <v>497</v>
      </c>
      <c r="B479" s="137"/>
      <c r="C479" s="130"/>
      <c r="D479" s="112" t="s">
        <v>480</v>
      </c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4"/>
      <c r="X479" s="129" t="s">
        <v>472</v>
      </c>
      <c r="Y479" s="129" t="s">
        <v>473</v>
      </c>
      <c r="Z479" s="129" t="s">
        <v>483</v>
      </c>
      <c r="AA479" s="129" t="s">
        <v>498</v>
      </c>
      <c r="AB479" s="104" t="s">
        <v>5</v>
      </c>
      <c r="AC479" s="104" t="s">
        <v>6</v>
      </c>
      <c r="AD479" s="44"/>
      <c r="AE479" s="144"/>
      <c r="AF479" s="44"/>
      <c r="AG479" s="144"/>
      <c r="AH479" s="44"/>
      <c r="AI479" s="144"/>
      <c r="AJ479" s="44"/>
      <c r="AK479" s="144"/>
      <c r="AL479" s="144"/>
      <c r="AM479" s="144"/>
      <c r="AN479" s="144"/>
      <c r="AO479" s="144"/>
      <c r="AP479" s="144"/>
      <c r="AQ479" s="144"/>
      <c r="AR479" s="144"/>
    </row>
    <row r="480" spans="1:44" s="43" customFormat="1" ht="69.95" customHeight="1" x14ac:dyDescent="0.35">
      <c r="A480" s="132"/>
      <c r="B480" s="138"/>
      <c r="C480" s="133"/>
      <c r="D480" s="109" t="s">
        <v>459</v>
      </c>
      <c r="E480" s="112" t="s">
        <v>468</v>
      </c>
      <c r="F480" s="113"/>
      <c r="G480" s="113"/>
      <c r="H480" s="113"/>
      <c r="I480" s="113"/>
      <c r="J480" s="113"/>
      <c r="K480" s="113"/>
      <c r="L480" s="113"/>
      <c r="M480" s="113"/>
      <c r="N480" s="114"/>
      <c r="O480" s="107" t="s">
        <v>485</v>
      </c>
      <c r="P480" s="130"/>
      <c r="Q480" s="104" t="s">
        <v>488</v>
      </c>
      <c r="R480" s="141" t="s">
        <v>481</v>
      </c>
      <c r="S480" s="104" t="s">
        <v>487</v>
      </c>
      <c r="T480" s="134" t="s">
        <v>567</v>
      </c>
      <c r="U480" s="129" t="s">
        <v>489</v>
      </c>
      <c r="V480" s="129" t="s">
        <v>490</v>
      </c>
      <c r="W480" s="129" t="s">
        <v>491</v>
      </c>
      <c r="X480" s="129"/>
      <c r="Y480" s="129"/>
      <c r="Z480" s="129"/>
      <c r="AA480" s="129"/>
      <c r="AB480" s="105"/>
      <c r="AC480" s="105"/>
      <c r="AD480" s="44"/>
      <c r="AE480" s="144"/>
      <c r="AF480" s="44"/>
      <c r="AG480" s="144"/>
      <c r="AH480" s="44"/>
      <c r="AI480" s="144"/>
      <c r="AJ480" s="44"/>
      <c r="AK480" s="144"/>
      <c r="AL480" s="144"/>
      <c r="AM480" s="144"/>
      <c r="AN480" s="144"/>
      <c r="AO480" s="144"/>
      <c r="AP480" s="144"/>
      <c r="AQ480" s="144"/>
      <c r="AR480" s="144"/>
    </row>
    <row r="481" spans="1:44" s="43" customFormat="1" ht="39.75" customHeight="1" x14ac:dyDescent="0.35">
      <c r="A481" s="132"/>
      <c r="B481" s="138"/>
      <c r="C481" s="133"/>
      <c r="D481" s="124"/>
      <c r="E481" s="107" t="s">
        <v>557</v>
      </c>
      <c r="F481" s="107" t="s">
        <v>564</v>
      </c>
      <c r="G481" s="130"/>
      <c r="H481" s="140" t="s">
        <v>558</v>
      </c>
      <c r="I481" s="140" t="s">
        <v>559</v>
      </c>
      <c r="J481" s="140" t="s">
        <v>565</v>
      </c>
      <c r="K481" s="107" t="s">
        <v>566</v>
      </c>
      <c r="L481" s="130"/>
      <c r="M481" s="130" t="s">
        <v>560</v>
      </c>
      <c r="N481" s="109" t="s">
        <v>561</v>
      </c>
      <c r="O481" s="132"/>
      <c r="P481" s="133"/>
      <c r="Q481" s="105"/>
      <c r="R481" s="142"/>
      <c r="S481" s="105"/>
      <c r="T481" s="135"/>
      <c r="U481" s="129"/>
      <c r="V481" s="129"/>
      <c r="W481" s="129"/>
      <c r="X481" s="129"/>
      <c r="Y481" s="129"/>
      <c r="Z481" s="129"/>
      <c r="AA481" s="129"/>
      <c r="AB481" s="105"/>
      <c r="AC481" s="105"/>
      <c r="AD481" s="44"/>
      <c r="AE481" s="144"/>
      <c r="AF481" s="44"/>
      <c r="AG481" s="144"/>
      <c r="AH481" s="44"/>
      <c r="AI481" s="144"/>
      <c r="AJ481" s="44"/>
      <c r="AK481" s="144"/>
      <c r="AL481" s="144"/>
      <c r="AM481" s="144"/>
      <c r="AN481" s="144"/>
      <c r="AO481" s="144"/>
      <c r="AP481" s="144"/>
      <c r="AQ481" s="144"/>
      <c r="AR481" s="144"/>
    </row>
    <row r="482" spans="1:44" s="43" customFormat="1" ht="267" customHeight="1" x14ac:dyDescent="0.35">
      <c r="A482" s="132"/>
      <c r="B482" s="138"/>
      <c r="C482" s="133"/>
      <c r="D482" s="110"/>
      <c r="E482" s="108"/>
      <c r="F482" s="108"/>
      <c r="G482" s="131"/>
      <c r="H482" s="140"/>
      <c r="I482" s="140"/>
      <c r="J482" s="140"/>
      <c r="K482" s="108"/>
      <c r="L482" s="131"/>
      <c r="M482" s="131"/>
      <c r="N482" s="110"/>
      <c r="O482" s="108"/>
      <c r="P482" s="131"/>
      <c r="Q482" s="106"/>
      <c r="R482" s="143"/>
      <c r="S482" s="106"/>
      <c r="T482" s="136"/>
      <c r="U482" s="129"/>
      <c r="V482" s="129"/>
      <c r="W482" s="129"/>
      <c r="X482" s="129"/>
      <c r="Y482" s="129"/>
      <c r="Z482" s="129"/>
      <c r="AA482" s="129"/>
      <c r="AB482" s="105"/>
      <c r="AC482" s="10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145"/>
      <c r="AO482" s="145"/>
      <c r="AP482" s="145"/>
      <c r="AQ482" s="145"/>
      <c r="AR482" s="145"/>
    </row>
    <row r="483" spans="1:44" s="43" customFormat="1" ht="75" customHeight="1" x14ac:dyDescent="0.35">
      <c r="A483" s="108"/>
      <c r="B483" s="139"/>
      <c r="C483" s="131"/>
      <c r="D483" s="100" t="s">
        <v>458</v>
      </c>
      <c r="E483" s="76" t="s">
        <v>458</v>
      </c>
      <c r="F483" s="76" t="s">
        <v>494</v>
      </c>
      <c r="G483" s="76" t="s">
        <v>458</v>
      </c>
      <c r="H483" s="76" t="s">
        <v>458</v>
      </c>
      <c r="I483" s="76" t="s">
        <v>458</v>
      </c>
      <c r="J483" s="76" t="s">
        <v>458</v>
      </c>
      <c r="K483" s="76" t="s">
        <v>494</v>
      </c>
      <c r="L483" s="76" t="s">
        <v>458</v>
      </c>
      <c r="M483" s="76" t="s">
        <v>458</v>
      </c>
      <c r="N483" s="76" t="s">
        <v>458</v>
      </c>
      <c r="O483" s="76" t="s">
        <v>494</v>
      </c>
      <c r="P483" s="76" t="s">
        <v>458</v>
      </c>
      <c r="Q483" s="76" t="s">
        <v>458</v>
      </c>
      <c r="R483" s="76" t="s">
        <v>458</v>
      </c>
      <c r="S483" s="76" t="s">
        <v>458</v>
      </c>
      <c r="T483" s="76" t="s">
        <v>458</v>
      </c>
      <c r="U483" s="76" t="s">
        <v>458</v>
      </c>
      <c r="V483" s="76" t="s">
        <v>458</v>
      </c>
      <c r="W483" s="76" t="s">
        <v>458</v>
      </c>
      <c r="X483" s="76" t="s">
        <v>458</v>
      </c>
      <c r="Y483" s="76" t="s">
        <v>458</v>
      </c>
      <c r="Z483" s="76" t="s">
        <v>458</v>
      </c>
      <c r="AA483" s="101" t="s">
        <v>458</v>
      </c>
      <c r="AB483" s="106"/>
      <c r="AC483" s="106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6"/>
      <c r="AO483" s="46"/>
      <c r="AP483" s="46"/>
      <c r="AQ483" s="46"/>
      <c r="AR483" s="46"/>
    </row>
    <row r="484" spans="1:44" s="43" customFormat="1" ht="70.5" customHeight="1" x14ac:dyDescent="0.35">
      <c r="A484" s="112">
        <v>1</v>
      </c>
      <c r="B484" s="113"/>
      <c r="C484" s="114"/>
      <c r="D484" s="100">
        <v>2</v>
      </c>
      <c r="E484" s="76">
        <v>3</v>
      </c>
      <c r="F484" s="100">
        <v>4</v>
      </c>
      <c r="G484" s="76">
        <v>5</v>
      </c>
      <c r="H484" s="100">
        <v>6</v>
      </c>
      <c r="I484" s="76">
        <v>7</v>
      </c>
      <c r="J484" s="100">
        <v>8</v>
      </c>
      <c r="K484" s="76">
        <v>9</v>
      </c>
      <c r="L484" s="100">
        <v>10</v>
      </c>
      <c r="M484" s="76">
        <v>11</v>
      </c>
      <c r="N484" s="100">
        <v>12</v>
      </c>
      <c r="O484" s="76">
        <v>13</v>
      </c>
      <c r="P484" s="100">
        <v>14</v>
      </c>
      <c r="Q484" s="76">
        <v>15</v>
      </c>
      <c r="R484" s="100">
        <v>16</v>
      </c>
      <c r="S484" s="76">
        <v>17</v>
      </c>
      <c r="T484" s="100">
        <v>18</v>
      </c>
      <c r="U484" s="76">
        <v>19</v>
      </c>
      <c r="V484" s="100">
        <v>20</v>
      </c>
      <c r="W484" s="76">
        <v>21</v>
      </c>
      <c r="X484" s="100">
        <v>22</v>
      </c>
      <c r="Y484" s="76">
        <v>23</v>
      </c>
      <c r="Z484" s="100">
        <v>24</v>
      </c>
      <c r="AA484" s="102">
        <v>25</v>
      </c>
      <c r="AB484" s="100">
        <v>26</v>
      </c>
      <c r="AC484" s="84">
        <v>27</v>
      </c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6"/>
      <c r="AO484" s="46"/>
      <c r="AP484" s="46"/>
      <c r="AQ484" s="46"/>
      <c r="AR484" s="46"/>
    </row>
    <row r="485" spans="1:44" s="43" customFormat="1" ht="69.95" customHeight="1" x14ac:dyDescent="0.35">
      <c r="A485" s="121" t="s">
        <v>555</v>
      </c>
      <c r="B485" s="121"/>
      <c r="C485" s="121"/>
      <c r="D485" s="82">
        <f>SUM(D486:D488)</f>
        <v>3132825800.3234768</v>
      </c>
      <c r="E485" s="82">
        <f>SUM(E486:E488)</f>
        <v>16588646.61717</v>
      </c>
      <c r="F485" s="82">
        <v>0</v>
      </c>
      <c r="G485" s="82">
        <f>SUM(G486:G488)</f>
        <v>60932356.941700026</v>
      </c>
      <c r="H485" s="82">
        <f t="shared" ref="H485:J485" si="21">SUM(H486:H488)</f>
        <v>18910626.088479999</v>
      </c>
      <c r="I485" s="82">
        <f t="shared" si="21"/>
        <v>24174400.689999998</v>
      </c>
      <c r="J485" s="82">
        <f t="shared" si="21"/>
        <v>487625226.60000032</v>
      </c>
      <c r="K485" s="82">
        <v>0</v>
      </c>
      <c r="L485" s="82">
        <v>0</v>
      </c>
      <c r="M485" s="82">
        <f>SUM(M486:M488)</f>
        <v>22678133.335205</v>
      </c>
      <c r="N485" s="82">
        <v>0</v>
      </c>
      <c r="O485" s="82">
        <v>0</v>
      </c>
      <c r="P485" s="82">
        <f>SUM(P486:P488)</f>
        <v>608959332.70000005</v>
      </c>
      <c r="Q485" s="82">
        <f t="shared" ref="Q485:S485" si="22">SUM(Q486:Q488)</f>
        <v>1167093719.1461201</v>
      </c>
      <c r="R485" s="82">
        <f t="shared" si="22"/>
        <v>9505313.7591350004</v>
      </c>
      <c r="S485" s="82">
        <f t="shared" si="22"/>
        <v>560565978.85667503</v>
      </c>
      <c r="T485" s="82">
        <f>SUM(T486:T488)</f>
        <v>24263763.188990001</v>
      </c>
      <c r="U485" s="82">
        <f t="shared" ref="U485" si="23">SUM(U486:U488)</f>
        <v>128299445.64000002</v>
      </c>
      <c r="V485" s="82">
        <f t="shared" ref="V485" si="24">SUM(V486:V488)</f>
        <v>3228856.76</v>
      </c>
      <c r="W485" s="82">
        <f>SUM(W486:W488)</f>
        <v>0</v>
      </c>
      <c r="X485" s="82">
        <f t="shared" ref="X485" si="25">SUM(X486:X488)</f>
        <v>0</v>
      </c>
      <c r="Y485" s="82">
        <f t="shared" ref="Y485" si="26">SUM(Y486:Y488)</f>
        <v>1352075118.9109497</v>
      </c>
      <c r="Z485" s="82">
        <f t="shared" ref="Z485" si="27">SUM(Z486:Z488)</f>
        <v>0</v>
      </c>
      <c r="AA485" s="82">
        <f>SUM(AA486:AA488)</f>
        <v>1780750681.4142253</v>
      </c>
      <c r="AB485" s="103">
        <v>2020</v>
      </c>
      <c r="AC485" s="103">
        <v>2022</v>
      </c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6"/>
      <c r="AO485" s="46"/>
      <c r="AP485" s="46"/>
      <c r="AQ485" s="46"/>
      <c r="AR485" s="46"/>
    </row>
    <row r="486" spans="1:44" s="43" customFormat="1" ht="69.95" customHeight="1" x14ac:dyDescent="0.35">
      <c r="A486" s="121" t="s">
        <v>499</v>
      </c>
      <c r="B486" s="121"/>
      <c r="C486" s="121"/>
      <c r="D486" s="82">
        <f>D167</f>
        <v>806359144.85816991</v>
      </c>
      <c r="E486" s="82">
        <f>E167</f>
        <v>3958035.6071699997</v>
      </c>
      <c r="F486" s="82">
        <v>0</v>
      </c>
      <c r="G486" s="82">
        <f>G167</f>
        <v>28839741.300000019</v>
      </c>
      <c r="H486" s="82">
        <f>H167</f>
        <v>3053469.18848</v>
      </c>
      <c r="I486" s="82">
        <f>I167</f>
        <v>2212031.29</v>
      </c>
      <c r="J486" s="82">
        <f>J167</f>
        <v>10571431.449999999</v>
      </c>
      <c r="K486" s="82">
        <v>0</v>
      </c>
      <c r="L486" s="82">
        <v>0</v>
      </c>
      <c r="M486" s="82">
        <f>M167</f>
        <v>1574049.91833</v>
      </c>
      <c r="N486" s="82">
        <v>0</v>
      </c>
      <c r="O486" s="82">
        <v>0</v>
      </c>
      <c r="P486" s="82">
        <f t="shared" ref="P486:AA486" si="28">P167</f>
        <v>434479004.59999996</v>
      </c>
      <c r="Q486" s="82">
        <f t="shared" si="28"/>
        <v>167892360.07611999</v>
      </c>
      <c r="R486" s="82">
        <f t="shared" si="28"/>
        <v>850667.01182499994</v>
      </c>
      <c r="S486" s="82">
        <f t="shared" si="28"/>
        <v>136642058.56968501</v>
      </c>
      <c r="T486" s="82">
        <f t="shared" si="28"/>
        <v>5778845.8065600004</v>
      </c>
      <c r="U486" s="82">
        <f t="shared" si="28"/>
        <v>10507450.039999999</v>
      </c>
      <c r="V486" s="82">
        <f t="shared" si="28"/>
        <v>0</v>
      </c>
      <c r="W486" s="82">
        <f t="shared" si="28"/>
        <v>0</v>
      </c>
      <c r="X486" s="82">
        <f t="shared" si="28"/>
        <v>0</v>
      </c>
      <c r="Y486" s="82">
        <f t="shared" si="28"/>
        <v>307978616.81925011</v>
      </c>
      <c r="Z486" s="82">
        <f t="shared" si="28"/>
        <v>0</v>
      </c>
      <c r="AA486" s="82">
        <f t="shared" si="28"/>
        <v>498380528.03891981</v>
      </c>
      <c r="AB486" s="103">
        <v>2020</v>
      </c>
      <c r="AC486" s="103">
        <v>2020</v>
      </c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6"/>
      <c r="AO486" s="46"/>
      <c r="AP486" s="46"/>
      <c r="AQ486" s="46"/>
      <c r="AR486" s="46"/>
    </row>
    <row r="487" spans="1:44" s="43" customFormat="1" ht="69.95" customHeight="1" x14ac:dyDescent="0.35">
      <c r="A487" s="121" t="s">
        <v>500</v>
      </c>
      <c r="B487" s="121"/>
      <c r="C487" s="121"/>
      <c r="D487" s="82">
        <f>D259</f>
        <v>639870959.74687505</v>
      </c>
      <c r="E487" s="82">
        <f>E259</f>
        <v>1998820.0299999998</v>
      </c>
      <c r="F487" s="82">
        <v>0</v>
      </c>
      <c r="G487" s="82">
        <f>G259</f>
        <v>13712631.740000002</v>
      </c>
      <c r="H487" s="82">
        <f>H259</f>
        <v>1928086.81</v>
      </c>
      <c r="I487" s="82">
        <f>I259</f>
        <v>2573621.2400000002</v>
      </c>
      <c r="J487" s="82">
        <f>J259</f>
        <v>86656744.000000045</v>
      </c>
      <c r="K487" s="82">
        <v>0</v>
      </c>
      <c r="L487" s="82">
        <v>0</v>
      </c>
      <c r="M487" s="82">
        <f>M259</f>
        <v>1942095.546875</v>
      </c>
      <c r="N487" s="82">
        <v>0</v>
      </c>
      <c r="O487" s="82">
        <v>0</v>
      </c>
      <c r="P487" s="82">
        <f t="shared" ref="P487:AA487" si="29">P259</f>
        <v>11669721.51</v>
      </c>
      <c r="Q487" s="82">
        <f t="shared" si="29"/>
        <v>267990543.40999997</v>
      </c>
      <c r="R487" s="82">
        <f t="shared" si="29"/>
        <v>0</v>
      </c>
      <c r="S487" s="82">
        <f t="shared" si="29"/>
        <v>214769505.15000001</v>
      </c>
      <c r="T487" s="82">
        <f t="shared" si="29"/>
        <v>1239565.7</v>
      </c>
      <c r="U487" s="82">
        <f t="shared" si="29"/>
        <v>35389624.609999999</v>
      </c>
      <c r="V487" s="82">
        <f t="shared" si="29"/>
        <v>0</v>
      </c>
      <c r="W487" s="82">
        <f t="shared" si="29"/>
        <v>0</v>
      </c>
      <c r="X487" s="82">
        <f t="shared" si="29"/>
        <v>0</v>
      </c>
      <c r="Y487" s="82">
        <f t="shared" si="29"/>
        <v>357703555.29000014</v>
      </c>
      <c r="Z487" s="82">
        <f t="shared" si="29"/>
        <v>0</v>
      </c>
      <c r="AA487" s="82">
        <f t="shared" si="29"/>
        <v>282167404.45687497</v>
      </c>
      <c r="AB487" s="103">
        <v>2021</v>
      </c>
      <c r="AC487" s="103">
        <v>2021</v>
      </c>
      <c r="AD487" s="44"/>
      <c r="AE487" s="144"/>
      <c r="AF487" s="44"/>
      <c r="AG487" s="144"/>
      <c r="AH487" s="44"/>
      <c r="AI487" s="144"/>
      <c r="AJ487" s="44"/>
      <c r="AK487" s="144"/>
      <c r="AL487" s="144"/>
      <c r="AM487" s="144"/>
      <c r="AN487" s="144"/>
      <c r="AO487" s="144"/>
      <c r="AP487" s="144"/>
      <c r="AQ487" s="144"/>
      <c r="AR487" s="144"/>
    </row>
    <row r="488" spans="1:44" s="43" customFormat="1" ht="69.95" customHeight="1" x14ac:dyDescent="0.35">
      <c r="A488" s="121" t="s">
        <v>501</v>
      </c>
      <c r="B488" s="121"/>
      <c r="C488" s="121"/>
      <c r="D488" s="82">
        <f>D476</f>
        <v>1686595695.7184319</v>
      </c>
      <c r="E488" s="82">
        <f>E476</f>
        <v>10631790.98</v>
      </c>
      <c r="F488" s="82">
        <v>0</v>
      </c>
      <c r="G488" s="82">
        <f>G476</f>
        <v>18379983.901700001</v>
      </c>
      <c r="H488" s="82">
        <f t="shared" ref="H488:J488" si="30">H476</f>
        <v>13929070.09</v>
      </c>
      <c r="I488" s="82">
        <f t="shared" si="30"/>
        <v>19388748.159999996</v>
      </c>
      <c r="J488" s="82">
        <f t="shared" si="30"/>
        <v>390397051.15000027</v>
      </c>
      <c r="K488" s="82">
        <v>0</v>
      </c>
      <c r="L488" s="82">
        <v>0</v>
      </c>
      <c r="M488" s="82">
        <f>M476</f>
        <v>19161987.870000001</v>
      </c>
      <c r="N488" s="82">
        <v>0</v>
      </c>
      <c r="O488" s="82">
        <v>0</v>
      </c>
      <c r="P488" s="82">
        <f>P476</f>
        <v>162810606.59000003</v>
      </c>
      <c r="Q488" s="82">
        <f t="shared" ref="Q488:AA488" si="31">Q476</f>
        <v>731210815.66000021</v>
      </c>
      <c r="R488" s="82">
        <f t="shared" si="31"/>
        <v>8654646.7473099995</v>
      </c>
      <c r="S488" s="82">
        <f>S476</f>
        <v>209154415.13699001</v>
      </c>
      <c r="T488" s="82">
        <f t="shared" si="31"/>
        <v>17245351.682429999</v>
      </c>
      <c r="U488" s="82">
        <f>U476</f>
        <v>82402370.99000001</v>
      </c>
      <c r="V488" s="82">
        <f t="shared" si="31"/>
        <v>3228856.76</v>
      </c>
      <c r="W488" s="82">
        <f t="shared" si="31"/>
        <v>0</v>
      </c>
      <c r="X488" s="82">
        <f t="shared" si="31"/>
        <v>0</v>
      </c>
      <c r="Y488" s="82">
        <f t="shared" si="31"/>
        <v>686392946.80169952</v>
      </c>
      <c r="Z488" s="82">
        <f t="shared" si="31"/>
        <v>0</v>
      </c>
      <c r="AA488" s="82">
        <f t="shared" si="31"/>
        <v>1000202748.9184306</v>
      </c>
      <c r="AB488" s="103">
        <v>2022</v>
      </c>
      <c r="AC488" s="103">
        <v>2022</v>
      </c>
      <c r="AD488" s="44"/>
      <c r="AE488" s="144"/>
      <c r="AF488" s="44"/>
      <c r="AG488" s="144"/>
      <c r="AH488" s="44"/>
      <c r="AI488" s="144"/>
      <c r="AJ488" s="44"/>
      <c r="AK488" s="144"/>
      <c r="AL488" s="144"/>
      <c r="AM488" s="144"/>
      <c r="AN488" s="144"/>
      <c r="AO488" s="144"/>
      <c r="AP488" s="144"/>
      <c r="AQ488" s="144"/>
      <c r="AR488" s="144"/>
    </row>
    <row r="489" spans="1:44" s="58" customFormat="1" ht="69.95" customHeight="1" x14ac:dyDescent="0.85">
      <c r="A489" s="72" t="s">
        <v>300</v>
      </c>
      <c r="B489" s="72"/>
      <c r="C489" s="72"/>
      <c r="D489" s="73"/>
      <c r="E489" s="74"/>
      <c r="F489" s="74"/>
      <c r="G489" s="74"/>
      <c r="H489" s="74"/>
      <c r="I489" s="74"/>
      <c r="J489" s="74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8"/>
      <c r="AC489" s="68"/>
    </row>
    <row r="490" spans="1:44" s="58" customFormat="1" ht="69.95" customHeight="1" x14ac:dyDescent="0.85">
      <c r="A490" s="72" t="s">
        <v>525</v>
      </c>
      <c r="B490" s="72"/>
      <c r="C490" s="72"/>
      <c r="D490" s="73"/>
      <c r="E490" s="74"/>
      <c r="F490" s="74"/>
      <c r="G490" s="74"/>
      <c r="H490" s="74"/>
      <c r="I490" s="74"/>
      <c r="J490" s="74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8"/>
      <c r="AC490" s="68"/>
    </row>
    <row r="491" spans="1:44" s="58" customFormat="1" ht="69.95" customHeight="1" x14ac:dyDescent="0.85">
      <c r="A491" s="72" t="s">
        <v>526</v>
      </c>
      <c r="B491" s="72"/>
      <c r="C491" s="72"/>
      <c r="D491" s="73"/>
      <c r="E491" s="74"/>
      <c r="F491" s="74"/>
      <c r="G491" s="74"/>
      <c r="H491" s="74"/>
      <c r="I491" s="74"/>
      <c r="J491" s="74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8"/>
      <c r="AC491" s="68"/>
    </row>
    <row r="492" spans="1:44" s="58" customFormat="1" ht="69.95" customHeight="1" x14ac:dyDescent="0.85">
      <c r="A492" s="72" t="s">
        <v>536</v>
      </c>
      <c r="B492" s="72"/>
      <c r="C492" s="72"/>
      <c r="D492" s="73"/>
      <c r="E492" s="74"/>
      <c r="F492" s="74"/>
      <c r="G492" s="74"/>
      <c r="H492" s="74"/>
      <c r="I492" s="74"/>
      <c r="J492" s="74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8"/>
      <c r="AC492" s="68"/>
    </row>
    <row r="493" spans="1:44" s="58" customFormat="1" ht="69.95" customHeight="1" x14ac:dyDescent="0.85">
      <c r="A493" s="72" t="s">
        <v>537</v>
      </c>
      <c r="B493" s="72"/>
      <c r="C493" s="72"/>
      <c r="D493" s="73"/>
      <c r="E493" s="74"/>
      <c r="F493" s="74"/>
      <c r="G493" s="74"/>
      <c r="H493" s="74"/>
      <c r="I493" s="74"/>
      <c r="J493" s="74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8"/>
      <c r="AC493" s="68"/>
    </row>
    <row r="494" spans="1:44" s="58" customFormat="1" ht="69.95" customHeight="1" x14ac:dyDescent="0.85">
      <c r="A494" s="72" t="s">
        <v>531</v>
      </c>
      <c r="B494" s="72"/>
      <c r="C494" s="72"/>
      <c r="D494" s="73"/>
      <c r="E494" s="74"/>
      <c r="F494" s="74"/>
      <c r="G494" s="74"/>
      <c r="H494" s="74"/>
      <c r="I494" s="74"/>
      <c r="J494" s="74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8"/>
      <c r="AC494" s="68"/>
    </row>
    <row r="495" spans="1:44" s="58" customFormat="1" ht="69.95" customHeight="1" x14ac:dyDescent="0.85">
      <c r="A495" s="72" t="s">
        <v>538</v>
      </c>
      <c r="B495" s="72"/>
      <c r="C495" s="72"/>
      <c r="D495" s="73"/>
      <c r="E495" s="74"/>
      <c r="F495" s="74"/>
      <c r="G495" s="74"/>
      <c r="H495" s="74"/>
      <c r="I495" s="74"/>
      <c r="J495" s="74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8"/>
      <c r="AC495" s="68"/>
    </row>
    <row r="496" spans="1:44" s="58" customFormat="1" ht="69.95" customHeight="1" x14ac:dyDescent="0.85">
      <c r="A496" s="72" t="s">
        <v>539</v>
      </c>
      <c r="B496" s="72"/>
      <c r="C496" s="72"/>
      <c r="D496" s="73"/>
      <c r="E496" s="74"/>
      <c r="F496" s="74"/>
      <c r="G496" s="74"/>
      <c r="H496" s="74"/>
      <c r="I496" s="74"/>
      <c r="J496" s="74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8"/>
      <c r="AC496" s="68"/>
    </row>
    <row r="497" spans="1:29" s="58" customFormat="1" ht="69.95" customHeight="1" x14ac:dyDescent="0.85">
      <c r="A497" s="72" t="s">
        <v>532</v>
      </c>
      <c r="B497" s="72"/>
      <c r="C497" s="72"/>
      <c r="D497" s="73"/>
      <c r="E497" s="74"/>
      <c r="F497" s="74"/>
      <c r="G497" s="74"/>
      <c r="H497" s="74"/>
      <c r="I497" s="74"/>
      <c r="J497" s="74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8"/>
      <c r="AC497" s="68"/>
    </row>
    <row r="498" spans="1:29" s="58" customFormat="1" ht="69.95" customHeight="1" x14ac:dyDescent="0.85">
      <c r="A498" s="72" t="s">
        <v>527</v>
      </c>
      <c r="B498" s="72"/>
      <c r="C498" s="72"/>
      <c r="D498" s="73"/>
      <c r="E498" s="74"/>
      <c r="F498" s="74"/>
      <c r="G498" s="74"/>
      <c r="H498" s="74"/>
      <c r="I498" s="74"/>
      <c r="J498" s="74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8"/>
      <c r="AC498" s="68"/>
    </row>
    <row r="499" spans="1:29" s="58" customFormat="1" ht="69.95" customHeight="1" x14ac:dyDescent="0.85">
      <c r="A499" s="72" t="s">
        <v>528</v>
      </c>
      <c r="B499" s="72"/>
      <c r="C499" s="72"/>
      <c r="D499" s="73"/>
      <c r="E499" s="74"/>
      <c r="F499" s="74"/>
      <c r="G499" s="74"/>
      <c r="H499" s="74"/>
      <c r="I499" s="74"/>
      <c r="J499" s="74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8"/>
      <c r="AC499" s="68"/>
    </row>
    <row r="500" spans="1:29" s="58" customFormat="1" ht="69.95" customHeight="1" x14ac:dyDescent="0.85">
      <c r="A500" s="72" t="s">
        <v>529</v>
      </c>
      <c r="B500" s="72"/>
      <c r="C500" s="72"/>
      <c r="D500" s="73"/>
      <c r="E500" s="74"/>
      <c r="F500" s="74"/>
      <c r="G500" s="74"/>
      <c r="H500" s="74"/>
      <c r="I500" s="74"/>
      <c r="J500" s="74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25"/>
      <c r="W500" s="25"/>
      <c r="X500" s="25"/>
      <c r="Y500" s="25"/>
      <c r="Z500" s="25"/>
      <c r="AA500" s="25"/>
      <c r="AB500" s="56"/>
      <c r="AC500" s="56"/>
    </row>
    <row r="501" spans="1:29" s="58" customFormat="1" ht="69.95" customHeight="1" x14ac:dyDescent="0.85">
      <c r="A501" s="72" t="s">
        <v>530</v>
      </c>
      <c r="B501" s="72"/>
      <c r="C501" s="72"/>
      <c r="D501" s="73"/>
      <c r="E501" s="74"/>
      <c r="F501" s="74"/>
      <c r="G501" s="74"/>
      <c r="H501" s="74"/>
      <c r="I501" s="74"/>
      <c r="J501" s="74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25"/>
      <c r="W501" s="25"/>
      <c r="X501" s="25"/>
      <c r="Y501" s="25"/>
      <c r="Z501" s="25"/>
      <c r="AA501" s="25"/>
      <c r="AB501" s="56"/>
      <c r="AC501" s="56"/>
    </row>
    <row r="502" spans="1:29" s="58" customFormat="1" ht="69.95" customHeight="1" x14ac:dyDescent="0.85">
      <c r="A502" s="72" t="s">
        <v>554</v>
      </c>
      <c r="B502" s="72"/>
      <c r="C502" s="72"/>
      <c r="D502" s="73"/>
      <c r="E502" s="74"/>
      <c r="F502" s="74"/>
      <c r="G502" s="74"/>
      <c r="H502" s="74"/>
      <c r="I502" s="74"/>
      <c r="J502" s="74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25"/>
      <c r="W502" s="25"/>
      <c r="X502" s="25"/>
      <c r="Y502" s="25"/>
      <c r="Z502" s="25"/>
      <c r="AA502" s="25"/>
      <c r="AB502" s="56"/>
      <c r="AC502" s="56"/>
    </row>
    <row r="503" spans="1:29" s="58" customFormat="1" ht="69.95" customHeight="1" x14ac:dyDescent="0.85">
      <c r="A503" s="72" t="s">
        <v>535</v>
      </c>
      <c r="B503" s="72"/>
      <c r="C503" s="72"/>
      <c r="D503" s="73"/>
      <c r="E503" s="74"/>
      <c r="F503" s="74"/>
      <c r="G503" s="74"/>
      <c r="H503" s="74"/>
      <c r="I503" s="74"/>
      <c r="J503" s="74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25"/>
      <c r="W503" s="25"/>
      <c r="X503" s="25"/>
      <c r="Y503" s="25"/>
      <c r="Z503" s="25"/>
      <c r="AA503" s="25"/>
      <c r="AB503" s="56"/>
      <c r="AC503" s="56"/>
    </row>
    <row r="504" spans="1:29" s="58" customFormat="1" ht="69.95" customHeight="1" x14ac:dyDescent="0.85">
      <c r="A504" s="72" t="s">
        <v>543</v>
      </c>
      <c r="B504" s="72"/>
      <c r="C504" s="72"/>
      <c r="D504" s="73"/>
      <c r="E504" s="74"/>
      <c r="F504" s="74"/>
      <c r="G504" s="74"/>
      <c r="H504" s="74"/>
      <c r="I504" s="74"/>
      <c r="J504" s="74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25"/>
      <c r="W504" s="25"/>
      <c r="X504" s="25"/>
      <c r="Y504" s="25"/>
      <c r="Z504" s="25"/>
      <c r="AA504" s="25"/>
      <c r="AB504" s="56"/>
      <c r="AC504" s="56"/>
    </row>
    <row r="505" spans="1:29" s="58" customFormat="1" ht="69.95" customHeight="1" x14ac:dyDescent="0.85">
      <c r="A505" s="72" t="s">
        <v>524</v>
      </c>
      <c r="B505" s="72"/>
      <c r="C505" s="72"/>
      <c r="D505" s="73"/>
      <c r="E505" s="74"/>
      <c r="F505" s="74"/>
      <c r="G505" s="74"/>
      <c r="H505" s="74"/>
      <c r="I505" s="74"/>
      <c r="J505" s="74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25"/>
      <c r="W505" s="25"/>
      <c r="X505" s="25"/>
      <c r="Y505" s="25"/>
      <c r="Z505" s="25"/>
      <c r="AA505" s="25"/>
      <c r="AB505" s="56"/>
      <c r="AC505" s="56"/>
    </row>
    <row r="506" spans="1:29" s="58" customFormat="1" ht="69.75" customHeight="1" x14ac:dyDescent="0.85">
      <c r="A506" s="72" t="s">
        <v>496</v>
      </c>
      <c r="B506" s="72"/>
      <c r="C506" s="72"/>
      <c r="D506" s="73"/>
      <c r="E506" s="74"/>
      <c r="F506" s="74"/>
      <c r="G506" s="74"/>
      <c r="H506" s="74"/>
      <c r="I506" s="74"/>
      <c r="J506" s="74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25"/>
      <c r="W506" s="25"/>
      <c r="X506" s="25"/>
      <c r="Y506" s="25"/>
      <c r="Z506" s="25"/>
      <c r="AA506" s="25"/>
      <c r="AB506" s="56"/>
      <c r="AC506" s="56"/>
    </row>
    <row r="507" spans="1:29" s="58" customFormat="1" ht="69.75" customHeight="1" x14ac:dyDescent="0.85">
      <c r="A507" s="72"/>
      <c r="B507" s="72"/>
      <c r="C507" s="72"/>
      <c r="D507" s="73"/>
      <c r="E507" s="74"/>
      <c r="F507" s="74"/>
      <c r="G507" s="74"/>
      <c r="H507" s="74"/>
      <c r="I507" s="74"/>
      <c r="J507" s="74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25"/>
      <c r="W507" s="25"/>
      <c r="X507" s="25"/>
      <c r="Y507" s="25"/>
      <c r="Z507" s="25"/>
      <c r="AA507" s="25"/>
      <c r="AB507" s="56"/>
      <c r="AC507" s="56"/>
    </row>
    <row r="508" spans="1:29" s="58" customFormat="1" ht="69.75" customHeight="1" x14ac:dyDescent="0.85">
      <c r="A508" s="72"/>
      <c r="B508" s="72"/>
      <c r="C508" s="72"/>
      <c r="D508" s="73"/>
      <c r="E508" s="74"/>
      <c r="F508" s="74"/>
      <c r="G508" s="74"/>
      <c r="H508" s="74"/>
      <c r="I508" s="74"/>
      <c r="J508" s="74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25"/>
      <c r="W508" s="25"/>
      <c r="X508" s="25"/>
      <c r="Y508" s="25"/>
      <c r="Z508" s="25"/>
      <c r="AA508" s="25"/>
      <c r="AB508" s="56"/>
      <c r="AC508" s="56"/>
    </row>
    <row r="509" spans="1:29" s="58" customFormat="1" ht="69.75" customHeight="1" x14ac:dyDescent="0.85">
      <c r="A509" s="72"/>
      <c r="B509" s="72"/>
      <c r="C509" s="72"/>
      <c r="D509" s="73"/>
      <c r="E509" s="74"/>
      <c r="F509" s="74"/>
      <c r="G509" s="74"/>
      <c r="H509" s="74"/>
      <c r="I509" s="74"/>
      <c r="J509" s="74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25"/>
      <c r="W509" s="25"/>
      <c r="X509" s="25"/>
      <c r="Y509" s="25"/>
      <c r="Z509" s="25"/>
      <c r="AA509" s="25"/>
      <c r="AB509" s="56"/>
      <c r="AC509" s="56"/>
    </row>
    <row r="510" spans="1:29" s="58" customFormat="1" ht="69.75" customHeight="1" x14ac:dyDescent="0.85">
      <c r="A510" s="72"/>
      <c r="B510" s="72"/>
      <c r="C510" s="72"/>
      <c r="D510" s="73"/>
      <c r="E510" s="74"/>
      <c r="F510" s="74"/>
      <c r="G510" s="74"/>
      <c r="H510" s="74"/>
      <c r="I510" s="74"/>
      <c r="J510" s="74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25"/>
      <c r="W510" s="25"/>
      <c r="X510" s="25"/>
      <c r="Y510" s="25"/>
      <c r="Z510" s="25"/>
      <c r="AA510" s="25"/>
      <c r="AB510" s="56"/>
      <c r="AC510" s="56"/>
    </row>
    <row r="511" spans="1:29" ht="51" x14ac:dyDescent="0.75">
      <c r="A511" s="69"/>
      <c r="B511" s="69"/>
      <c r="C511" s="69"/>
      <c r="D511" s="70"/>
      <c r="E511" s="66"/>
      <c r="F511" s="66"/>
      <c r="G511" s="66"/>
      <c r="H511" s="66"/>
      <c r="I511" s="66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66"/>
    </row>
    <row r="512" spans="1:29" ht="51" x14ac:dyDescent="0.75">
      <c r="A512" s="69"/>
      <c r="B512" s="69"/>
      <c r="C512" s="69"/>
      <c r="D512" s="70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</row>
    <row r="514" spans="10:20" x14ac:dyDescent="0.35"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</row>
  </sheetData>
  <autoFilter ref="V1:V479" xr:uid="{00000000-0001-0000-0000-000000000000}"/>
  <mergeCells count="98">
    <mergeCell ref="V1:AC1"/>
    <mergeCell ref="V2:AC2"/>
    <mergeCell ref="V3:AC3"/>
    <mergeCell ref="V4:AC4"/>
    <mergeCell ref="V6:AC6"/>
    <mergeCell ref="X13:AA14"/>
    <mergeCell ref="D14:D15"/>
    <mergeCell ref="F15:G15"/>
    <mergeCell ref="E14:M14"/>
    <mergeCell ref="V7:AC7"/>
    <mergeCell ref="V8:AC8"/>
    <mergeCell ref="V9:AC9"/>
    <mergeCell ref="A11:AC11"/>
    <mergeCell ref="AN487:AR488"/>
    <mergeCell ref="AI487:AI488"/>
    <mergeCell ref="AE487:AE488"/>
    <mergeCell ref="AG487:AG488"/>
    <mergeCell ref="AN479:AR481"/>
    <mergeCell ref="AN482:AR482"/>
    <mergeCell ref="AG479:AG481"/>
    <mergeCell ref="AI479:AI481"/>
    <mergeCell ref="AK479:AK481"/>
    <mergeCell ref="AL479:AL481"/>
    <mergeCell ref="AM479:AM481"/>
    <mergeCell ref="AE479:AE481"/>
    <mergeCell ref="AK487:AK488"/>
    <mergeCell ref="AL487:AL488"/>
    <mergeCell ref="AM487:AM488"/>
    <mergeCell ref="A485:C485"/>
    <mergeCell ref="A487:C487"/>
    <mergeCell ref="A488:C488"/>
    <mergeCell ref="A479:C483"/>
    <mergeCell ref="AB479:AB483"/>
    <mergeCell ref="M481:M482"/>
    <mergeCell ref="E480:N480"/>
    <mergeCell ref="I481:I482"/>
    <mergeCell ref="J481:J482"/>
    <mergeCell ref="H481:H482"/>
    <mergeCell ref="A486:C486"/>
    <mergeCell ref="A484:C484"/>
    <mergeCell ref="D479:W479"/>
    <mergeCell ref="D480:D482"/>
    <mergeCell ref="Q480:Q482"/>
    <mergeCell ref="R480:R482"/>
    <mergeCell ref="A260:AC260"/>
    <mergeCell ref="A476:C476"/>
    <mergeCell ref="A168:AC168"/>
    <mergeCell ref="U480:U482"/>
    <mergeCell ref="V480:V482"/>
    <mergeCell ref="W480:W482"/>
    <mergeCell ref="X479:X482"/>
    <mergeCell ref="Y479:Y482"/>
    <mergeCell ref="Z479:Z482"/>
    <mergeCell ref="AA479:AA482"/>
    <mergeCell ref="F481:G482"/>
    <mergeCell ref="K481:L482"/>
    <mergeCell ref="O480:P482"/>
    <mergeCell ref="T480:T482"/>
    <mergeCell ref="AC479:AC483"/>
    <mergeCell ref="A478:AC478"/>
    <mergeCell ref="A18:AC18"/>
    <mergeCell ref="A167:B167"/>
    <mergeCell ref="K15:L15"/>
    <mergeCell ref="O14:P15"/>
    <mergeCell ref="A259:C259"/>
    <mergeCell ref="Q14:Q15"/>
    <mergeCell ref="R14:R15"/>
    <mergeCell ref="S14:S15"/>
    <mergeCell ref="AB13:AB16"/>
    <mergeCell ref="AC13:AC16"/>
    <mergeCell ref="A13:A16"/>
    <mergeCell ref="B13:B16"/>
    <mergeCell ref="U14:W14"/>
    <mergeCell ref="T14:T15"/>
    <mergeCell ref="C13:C15"/>
    <mergeCell ref="D13:W13"/>
    <mergeCell ref="AG355:AJ355"/>
    <mergeCell ref="AG356:AJ356"/>
    <mergeCell ref="AG357:AJ357"/>
    <mergeCell ref="AG358:AJ358"/>
    <mergeCell ref="AG359:AJ359"/>
    <mergeCell ref="AG261:AI261"/>
    <mergeCell ref="AG262:AI262"/>
    <mergeCell ref="AG263:AI263"/>
    <mergeCell ref="AG329:AL329"/>
    <mergeCell ref="AG328:AL328"/>
    <mergeCell ref="AG324:AL324"/>
    <mergeCell ref="AG325:AL325"/>
    <mergeCell ref="AG326:AL326"/>
    <mergeCell ref="AG327:AL327"/>
    <mergeCell ref="S480:S482"/>
    <mergeCell ref="E481:E482"/>
    <mergeCell ref="N481:N482"/>
    <mergeCell ref="AG425:AI425"/>
    <mergeCell ref="AG360:AJ360"/>
    <mergeCell ref="AG374:AJ374"/>
    <mergeCell ref="AG375:AJ375"/>
    <mergeCell ref="AG399:AI399"/>
  </mergeCells>
  <phoneticPr fontId="21" type="noConversion"/>
  <pageMargins left="0.47244094488188981" right="0.39370078740157483" top="0.78740157480314965" bottom="0.78740157480314965" header="0" footer="0"/>
  <pageSetup paperSize="8" scale="10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colBreaks count="1" manualBreakCount="1">
    <brk id="29" min="5" max="50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7099-2CE9-4531-8A9F-0ADB9CF5217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A47C-7A5D-4527-9D6E-0F3887671213}">
  <dimension ref="A1:AR527"/>
  <sheetViews>
    <sheetView view="pageBreakPreview" topLeftCell="A500" zoomScale="45" zoomScaleNormal="40" zoomScaleSheetLayoutView="45" zoomScalePageLayoutView="25" workbookViewId="0">
      <selection activeCell="D504" sqref="D504"/>
    </sheetView>
  </sheetViews>
  <sheetFormatPr defaultColWidth="9.33203125" defaultRowHeight="21.75" outlineLevelRow="1" outlineLevelCol="1" x14ac:dyDescent="0.35"/>
  <cols>
    <col min="1" max="1" width="10.1640625" style="26" customWidth="1"/>
    <col min="2" max="2" width="45.33203125" style="26" customWidth="1"/>
    <col min="3" max="3" width="19.6640625" style="26" customWidth="1"/>
    <col min="4" max="4" width="34.6640625" style="27" customWidth="1" outlineLevel="1"/>
    <col min="5" max="5" width="32.33203125" style="1" customWidth="1" outlineLevel="1"/>
    <col min="6" max="6" width="12.83203125" style="1" customWidth="1" outlineLevel="1"/>
    <col min="7" max="7" width="32.6640625" style="1" customWidth="1" outlineLevel="1"/>
    <col min="8" max="8" width="31.6640625" style="1" customWidth="1" outlineLevel="1"/>
    <col min="9" max="9" width="30.33203125" style="1" customWidth="1" outlineLevel="1"/>
    <col min="10" max="10" width="32" style="1" customWidth="1" outlineLevel="1"/>
    <col min="11" max="11" width="12.83203125" style="1" customWidth="1" outlineLevel="1"/>
    <col min="12" max="12" width="29" style="1" customWidth="1" outlineLevel="1"/>
    <col min="13" max="13" width="32" style="1" customWidth="1" outlineLevel="1"/>
    <col min="14" max="14" width="29.83203125" style="1" customWidth="1" outlineLevel="1"/>
    <col min="15" max="15" width="12.1640625" style="1" customWidth="1" outlineLevel="1"/>
    <col min="16" max="16" width="31" style="1" customWidth="1" outlineLevel="1"/>
    <col min="17" max="17" width="33" style="1" customWidth="1"/>
    <col min="18" max="18" width="33.1640625" style="1" customWidth="1"/>
    <col min="19" max="19" width="31.6640625" style="1" customWidth="1"/>
    <col min="20" max="20" width="32.5" style="1" customWidth="1"/>
    <col min="21" max="21" width="30.33203125" style="1" customWidth="1"/>
    <col min="22" max="22" width="28" style="1" customWidth="1"/>
    <col min="23" max="23" width="31.5" style="1" customWidth="1"/>
    <col min="24" max="24" width="19.5" style="1" customWidth="1"/>
    <col min="25" max="25" width="31.33203125" style="1" customWidth="1"/>
    <col min="26" max="26" width="22" style="1" customWidth="1"/>
    <col min="27" max="27" width="31.83203125" style="1" customWidth="1"/>
    <col min="28" max="28" width="24.83203125" style="49" customWidth="1"/>
    <col min="29" max="29" width="23.6640625" style="49" customWidth="1"/>
    <col min="30" max="30" width="33.83203125" style="22" customWidth="1"/>
    <col min="31" max="31" width="34.83203125" style="22" customWidth="1"/>
    <col min="32" max="32" width="30" style="22" customWidth="1"/>
    <col min="33" max="33" width="9.33203125" style="22"/>
    <col min="34" max="34" width="36" style="22" customWidth="1"/>
    <col min="35" max="16384" width="9.33203125" style="22"/>
  </cols>
  <sheetData>
    <row r="1" spans="1:29" ht="27.75" hidden="1" customHeight="1" x14ac:dyDescent="0.35">
      <c r="V1" s="157" t="s">
        <v>0</v>
      </c>
      <c r="W1" s="157"/>
      <c r="X1" s="157"/>
      <c r="Y1" s="157"/>
      <c r="Z1" s="157"/>
      <c r="AA1" s="157"/>
      <c r="AB1" s="157"/>
      <c r="AC1" s="157"/>
    </row>
    <row r="2" spans="1:29" ht="387" hidden="1" customHeight="1" x14ac:dyDescent="0.35">
      <c r="V2" s="157"/>
      <c r="W2" s="157"/>
      <c r="X2" s="157"/>
      <c r="Y2" s="157"/>
      <c r="Z2" s="157"/>
      <c r="AA2" s="157"/>
      <c r="AB2" s="157"/>
      <c r="AC2" s="157"/>
    </row>
    <row r="3" spans="1:29" ht="51" hidden="1" customHeight="1" x14ac:dyDescent="0.35">
      <c r="V3" s="157"/>
      <c r="W3" s="157"/>
      <c r="X3" s="157"/>
      <c r="Y3" s="157"/>
      <c r="Z3" s="157"/>
      <c r="AA3" s="157"/>
      <c r="AB3" s="157"/>
      <c r="AC3" s="157"/>
    </row>
    <row r="4" spans="1:29" ht="3" hidden="1" customHeight="1" x14ac:dyDescent="0.35">
      <c r="V4" s="157"/>
      <c r="W4" s="157"/>
      <c r="X4" s="157"/>
      <c r="Y4" s="157"/>
      <c r="Z4" s="157"/>
      <c r="AA4" s="157"/>
      <c r="AB4" s="157"/>
      <c r="AC4" s="157"/>
    </row>
    <row r="5" spans="1:29" ht="18.75" hidden="1" customHeight="1" x14ac:dyDescent="0.35">
      <c r="V5" s="2"/>
      <c r="W5" s="2"/>
      <c r="X5" s="2"/>
      <c r="Y5" s="2"/>
      <c r="Z5" s="2"/>
      <c r="AA5" s="2"/>
      <c r="AB5" s="28"/>
      <c r="AC5" s="28"/>
    </row>
    <row r="6" spans="1:29" ht="65.25" customHeight="1" outlineLevel="1" x14ac:dyDescent="1.1499999999999999">
      <c r="V6" s="155" t="s">
        <v>493</v>
      </c>
      <c r="W6" s="155"/>
      <c r="X6" s="155"/>
      <c r="Y6" s="155"/>
      <c r="Z6" s="155"/>
      <c r="AA6" s="155"/>
      <c r="AB6" s="155"/>
      <c r="AC6" s="155"/>
    </row>
    <row r="7" spans="1:29" ht="56.25" customHeight="1" outlineLevel="1" x14ac:dyDescent="1.1499999999999999">
      <c r="V7" s="155" t="s">
        <v>1</v>
      </c>
      <c r="W7" s="155"/>
      <c r="X7" s="155"/>
      <c r="Y7" s="155"/>
      <c r="Z7" s="155"/>
      <c r="AA7" s="155"/>
      <c r="AB7" s="155"/>
      <c r="AC7" s="155"/>
    </row>
    <row r="8" spans="1:29" ht="63" customHeight="1" outlineLevel="1" x14ac:dyDescent="1.1499999999999999">
      <c r="V8" s="155" t="s">
        <v>2</v>
      </c>
      <c r="W8" s="155"/>
      <c r="X8" s="155"/>
      <c r="Y8" s="155"/>
      <c r="Z8" s="155"/>
      <c r="AA8" s="155"/>
      <c r="AB8" s="155"/>
      <c r="AC8" s="155"/>
    </row>
    <row r="9" spans="1:29" ht="63" customHeight="1" outlineLevel="1" x14ac:dyDescent="1.1499999999999999">
      <c r="V9" s="155" t="s">
        <v>541</v>
      </c>
      <c r="W9" s="155"/>
      <c r="X9" s="155"/>
      <c r="Y9" s="155"/>
      <c r="Z9" s="155"/>
      <c r="AA9" s="155"/>
      <c r="AB9" s="155"/>
      <c r="AC9" s="155"/>
    </row>
    <row r="10" spans="1:29" ht="63" customHeight="1" outlineLevel="1" x14ac:dyDescent="1.1499999999999999">
      <c r="V10" s="16"/>
      <c r="W10" s="16"/>
      <c r="X10" s="16"/>
      <c r="Y10" s="16"/>
      <c r="Z10" s="16"/>
      <c r="AA10" s="29"/>
      <c r="AB10" s="16"/>
      <c r="AC10" s="16"/>
    </row>
    <row r="11" spans="1:29" s="30" customFormat="1" ht="165.75" customHeight="1" outlineLevel="1" x14ac:dyDescent="0.35">
      <c r="A11" s="156" t="s">
        <v>495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</row>
    <row r="12" spans="1:29" s="30" customFormat="1" ht="33.75" customHeight="1" outlineLevel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12"/>
      <c r="AB12" s="3"/>
      <c r="AC12" s="3"/>
    </row>
    <row r="13" spans="1:29" s="30" customFormat="1" ht="33.75" customHeight="1" outlineLevel="1" x14ac:dyDescent="0.35">
      <c r="A13" s="158" t="s">
        <v>3</v>
      </c>
      <c r="B13" s="158" t="s">
        <v>457</v>
      </c>
      <c r="C13" s="158" t="s">
        <v>484</v>
      </c>
      <c r="D13" s="161" t="s">
        <v>475</v>
      </c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3" t="s">
        <v>4</v>
      </c>
      <c r="Y13" s="164"/>
      <c r="Z13" s="164"/>
      <c r="AA13" s="165"/>
      <c r="AB13" s="158" t="s">
        <v>5</v>
      </c>
      <c r="AC13" s="158" t="s">
        <v>6</v>
      </c>
    </row>
    <row r="14" spans="1:29" ht="34.5" customHeight="1" x14ac:dyDescent="0.35">
      <c r="A14" s="159"/>
      <c r="B14" s="159"/>
      <c r="C14" s="159"/>
      <c r="D14" s="173" t="s">
        <v>459</v>
      </c>
      <c r="E14" s="174" t="s">
        <v>468</v>
      </c>
      <c r="F14" s="175"/>
      <c r="G14" s="175"/>
      <c r="H14" s="175"/>
      <c r="I14" s="175"/>
      <c r="J14" s="175"/>
      <c r="K14" s="175"/>
      <c r="L14" s="175"/>
      <c r="M14" s="175"/>
      <c r="N14" s="31"/>
      <c r="O14" s="176" t="s">
        <v>485</v>
      </c>
      <c r="P14" s="177"/>
      <c r="Q14" s="169" t="s">
        <v>486</v>
      </c>
      <c r="R14" s="169" t="s">
        <v>469</v>
      </c>
      <c r="S14" s="169" t="s">
        <v>487</v>
      </c>
      <c r="T14" s="169" t="s">
        <v>470</v>
      </c>
      <c r="U14" s="171" t="s">
        <v>471</v>
      </c>
      <c r="V14" s="171"/>
      <c r="W14" s="171"/>
      <c r="X14" s="166"/>
      <c r="Y14" s="167"/>
      <c r="Z14" s="167"/>
      <c r="AA14" s="168"/>
      <c r="AB14" s="159"/>
      <c r="AC14" s="159"/>
    </row>
    <row r="15" spans="1:29" ht="282.75" customHeight="1" x14ac:dyDescent="0.35">
      <c r="A15" s="159"/>
      <c r="B15" s="159"/>
      <c r="C15" s="160"/>
      <c r="D15" s="170"/>
      <c r="E15" s="4" t="s">
        <v>460</v>
      </c>
      <c r="F15" s="180" t="s">
        <v>461</v>
      </c>
      <c r="G15" s="181"/>
      <c r="H15" s="4" t="s">
        <v>462</v>
      </c>
      <c r="I15" s="4" t="s">
        <v>463</v>
      </c>
      <c r="J15" s="4" t="s">
        <v>464</v>
      </c>
      <c r="K15" s="180" t="s">
        <v>465</v>
      </c>
      <c r="L15" s="181"/>
      <c r="M15" s="4" t="s">
        <v>466</v>
      </c>
      <c r="N15" s="24" t="s">
        <v>467</v>
      </c>
      <c r="O15" s="178"/>
      <c r="P15" s="179"/>
      <c r="Q15" s="170"/>
      <c r="R15" s="170"/>
      <c r="S15" s="170"/>
      <c r="T15" s="170"/>
      <c r="U15" s="5" t="s">
        <v>533</v>
      </c>
      <c r="V15" s="5" t="s">
        <v>542</v>
      </c>
      <c r="W15" s="5" t="s">
        <v>540</v>
      </c>
      <c r="X15" s="32" t="s">
        <v>472</v>
      </c>
      <c r="Y15" s="5" t="s">
        <v>473</v>
      </c>
      <c r="Z15" s="5" t="s">
        <v>483</v>
      </c>
      <c r="AA15" s="5" t="s">
        <v>474</v>
      </c>
      <c r="AB15" s="159"/>
      <c r="AC15" s="159"/>
    </row>
    <row r="16" spans="1:29" ht="42" customHeight="1" x14ac:dyDescent="0.35">
      <c r="A16" s="160"/>
      <c r="B16" s="160"/>
      <c r="C16" s="6" t="s">
        <v>458</v>
      </c>
      <c r="D16" s="6" t="s">
        <v>458</v>
      </c>
      <c r="E16" s="6" t="s">
        <v>458</v>
      </c>
      <c r="F16" s="6" t="s">
        <v>494</v>
      </c>
      <c r="G16" s="6" t="s">
        <v>458</v>
      </c>
      <c r="H16" s="6" t="s">
        <v>458</v>
      </c>
      <c r="I16" s="6" t="s">
        <v>458</v>
      </c>
      <c r="J16" s="6" t="s">
        <v>458</v>
      </c>
      <c r="K16" s="6" t="s">
        <v>494</v>
      </c>
      <c r="L16" s="6" t="s">
        <v>458</v>
      </c>
      <c r="M16" s="6" t="s">
        <v>458</v>
      </c>
      <c r="N16" s="6" t="s">
        <v>458</v>
      </c>
      <c r="O16" s="6" t="s">
        <v>494</v>
      </c>
      <c r="P16" s="6" t="s">
        <v>458</v>
      </c>
      <c r="Q16" s="6" t="s">
        <v>458</v>
      </c>
      <c r="R16" s="6" t="s">
        <v>458</v>
      </c>
      <c r="S16" s="6" t="s">
        <v>458</v>
      </c>
      <c r="T16" s="6" t="s">
        <v>458</v>
      </c>
      <c r="U16" s="6" t="s">
        <v>458</v>
      </c>
      <c r="V16" s="6" t="s">
        <v>458</v>
      </c>
      <c r="W16" s="6" t="s">
        <v>458</v>
      </c>
      <c r="X16" s="6" t="s">
        <v>458</v>
      </c>
      <c r="Y16" s="6" t="s">
        <v>458</v>
      </c>
      <c r="Z16" s="6" t="s">
        <v>458</v>
      </c>
      <c r="AA16" s="7" t="s">
        <v>458</v>
      </c>
      <c r="AB16" s="160"/>
      <c r="AC16" s="160"/>
    </row>
    <row r="17" spans="1:29" s="33" customFormat="1" ht="36" customHeight="1" x14ac:dyDescent="0.35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  <c r="Q17" s="6">
        <v>17</v>
      </c>
      <c r="R17" s="6">
        <v>18</v>
      </c>
      <c r="S17" s="6">
        <v>19</v>
      </c>
      <c r="T17" s="6">
        <v>20</v>
      </c>
      <c r="U17" s="6">
        <v>21</v>
      </c>
      <c r="V17" s="6">
        <v>22</v>
      </c>
      <c r="W17" s="6">
        <v>23</v>
      </c>
      <c r="X17" s="6">
        <v>24</v>
      </c>
      <c r="Y17" s="6">
        <v>25</v>
      </c>
      <c r="Z17" s="6">
        <v>26</v>
      </c>
      <c r="AA17" s="57">
        <v>27</v>
      </c>
      <c r="AB17" s="6">
        <v>28</v>
      </c>
      <c r="AC17" s="6">
        <v>29</v>
      </c>
    </row>
    <row r="18" spans="1:29" ht="56.25" customHeight="1" x14ac:dyDescent="0.35">
      <c r="A18" s="161" t="s">
        <v>7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72"/>
    </row>
    <row r="19" spans="1:29" ht="56.85" customHeight="1" x14ac:dyDescent="0.35">
      <c r="A19" s="8">
        <v>1</v>
      </c>
      <c r="B19" s="8" t="s">
        <v>8</v>
      </c>
      <c r="C19" s="7"/>
      <c r="D19" s="7">
        <f t="shared" ref="D19:D50" si="0">SUM(E19:W19)-(F19+K19+O19)</f>
        <v>8826192.7350500003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>
        <v>8695756.3850500006</v>
      </c>
      <c r="R19" s="7"/>
      <c r="S19" s="7"/>
      <c r="T19" s="7"/>
      <c r="U19" s="7">
        <v>130436.35</v>
      </c>
      <c r="V19" s="7"/>
      <c r="W19" s="7"/>
      <c r="X19" s="7"/>
      <c r="Y19" s="7">
        <f>D19-AA19</f>
        <v>0</v>
      </c>
      <c r="Z19" s="7"/>
      <c r="AA19" s="7">
        <v>8826192.7350500003</v>
      </c>
      <c r="AB19" s="8">
        <v>2020</v>
      </c>
      <c r="AC19" s="8">
        <v>2022</v>
      </c>
    </row>
    <row r="20" spans="1:29" ht="56.85" customHeight="1" x14ac:dyDescent="0.35">
      <c r="A20" s="8">
        <v>2</v>
      </c>
      <c r="B20" s="8" t="s">
        <v>9</v>
      </c>
      <c r="C20" s="8"/>
      <c r="D20" s="7">
        <f t="shared" si="0"/>
        <v>1016324.71</v>
      </c>
      <c r="E20" s="7"/>
      <c r="F20" s="7"/>
      <c r="G20" s="7">
        <v>961324.71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55000</v>
      </c>
      <c r="V20" s="7"/>
      <c r="W20" s="7"/>
      <c r="X20" s="7"/>
      <c r="Y20" s="7">
        <f>D20-AA20</f>
        <v>1016324.71</v>
      </c>
      <c r="Z20" s="7"/>
      <c r="AA20" s="7">
        <v>0</v>
      </c>
      <c r="AB20" s="8">
        <v>2020</v>
      </c>
      <c r="AC20" s="8">
        <v>2021</v>
      </c>
    </row>
    <row r="21" spans="1:29" ht="56.85" customHeight="1" x14ac:dyDescent="0.35">
      <c r="A21" s="8">
        <v>3</v>
      </c>
      <c r="B21" s="8" t="s">
        <v>10</v>
      </c>
      <c r="C21" s="8"/>
      <c r="D21" s="7">
        <f t="shared" si="0"/>
        <v>1016324.71</v>
      </c>
      <c r="E21" s="7"/>
      <c r="F21" s="7"/>
      <c r="G21" s="7">
        <v>961324.71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>
        <v>55000</v>
      </c>
      <c r="V21" s="7"/>
      <c r="W21" s="7"/>
      <c r="X21" s="7"/>
      <c r="Y21" s="7">
        <f>D21-AA21</f>
        <v>1016324.71</v>
      </c>
      <c r="Z21" s="7"/>
      <c r="AA21" s="7">
        <v>0</v>
      </c>
      <c r="AB21" s="8">
        <v>2020</v>
      </c>
      <c r="AC21" s="8">
        <v>2021</v>
      </c>
    </row>
    <row r="22" spans="1:29" ht="56.85" customHeight="1" x14ac:dyDescent="0.35">
      <c r="A22" s="8">
        <v>4</v>
      </c>
      <c r="B22" s="8" t="s">
        <v>11</v>
      </c>
      <c r="C22" s="8"/>
      <c r="D22" s="7">
        <f t="shared" si="0"/>
        <v>1016324.71</v>
      </c>
      <c r="E22" s="7"/>
      <c r="F22" s="7"/>
      <c r="G22" s="7">
        <v>961324.71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>
        <v>55000</v>
      </c>
      <c r="V22" s="7"/>
      <c r="W22" s="7"/>
      <c r="X22" s="7"/>
      <c r="Y22" s="7">
        <f>D22-AA22</f>
        <v>1016324.71</v>
      </c>
      <c r="Z22" s="7"/>
      <c r="AA22" s="7">
        <v>0</v>
      </c>
      <c r="AB22" s="8">
        <v>2020</v>
      </c>
      <c r="AC22" s="8">
        <v>2021</v>
      </c>
    </row>
    <row r="23" spans="1:29" ht="56.85" customHeight="1" x14ac:dyDescent="0.35">
      <c r="A23" s="8">
        <v>5</v>
      </c>
      <c r="B23" s="8" t="s">
        <v>12</v>
      </c>
      <c r="C23" s="8"/>
      <c r="D23" s="7">
        <f t="shared" si="0"/>
        <v>4568990.8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>
        <v>4397353.0999999996</v>
      </c>
      <c r="T23" s="7"/>
      <c r="U23" s="7">
        <v>171637.7</v>
      </c>
      <c r="V23" s="7"/>
      <c r="W23" s="7"/>
      <c r="X23" s="7"/>
      <c r="Y23" s="7">
        <f t="shared" ref="Y23:Y86" si="1">D23-AA23</f>
        <v>-3.8499999791383743E-3</v>
      </c>
      <c r="Z23" s="7"/>
      <c r="AA23" s="7">
        <v>4568990.8038499998</v>
      </c>
      <c r="AB23" s="8">
        <v>2020</v>
      </c>
      <c r="AC23" s="8">
        <v>2022</v>
      </c>
    </row>
    <row r="24" spans="1:29" ht="56.85" customHeight="1" x14ac:dyDescent="0.35">
      <c r="A24" s="8">
        <v>6</v>
      </c>
      <c r="B24" s="8" t="s">
        <v>13</v>
      </c>
      <c r="C24" s="8"/>
      <c r="D24" s="7">
        <f t="shared" si="0"/>
        <v>3037801.66</v>
      </c>
      <c r="E24" s="7"/>
      <c r="F24" s="7"/>
      <c r="G24" s="7"/>
      <c r="H24" s="7"/>
      <c r="I24" s="7"/>
      <c r="J24" s="11"/>
      <c r="K24" s="11"/>
      <c r="L24" s="11"/>
      <c r="M24" s="7"/>
      <c r="N24" s="7"/>
      <c r="O24" s="7"/>
      <c r="P24" s="7">
        <v>2961856.62</v>
      </c>
      <c r="Q24" s="7"/>
      <c r="R24" s="7"/>
      <c r="S24" s="7"/>
      <c r="T24" s="7"/>
      <c r="U24" s="7">
        <v>75945.039999999994</v>
      </c>
      <c r="V24" s="7"/>
      <c r="W24" s="7"/>
      <c r="X24" s="7"/>
      <c r="Y24" s="7">
        <f t="shared" si="1"/>
        <v>0</v>
      </c>
      <c r="Z24" s="7"/>
      <c r="AA24" s="7">
        <v>3037801.66</v>
      </c>
      <c r="AB24" s="8">
        <v>2020</v>
      </c>
      <c r="AC24" s="8">
        <v>2021</v>
      </c>
    </row>
    <row r="25" spans="1:29" ht="56.85" customHeight="1" x14ac:dyDescent="0.35">
      <c r="A25" s="8">
        <v>7</v>
      </c>
      <c r="B25" s="8" t="s">
        <v>14</v>
      </c>
      <c r="C25" s="8"/>
      <c r="D25" s="7">
        <f t="shared" si="0"/>
        <v>1016324.71</v>
      </c>
      <c r="E25" s="7"/>
      <c r="F25" s="7"/>
      <c r="G25" s="7">
        <v>961324.71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>
        <v>55000</v>
      </c>
      <c r="V25" s="7"/>
      <c r="W25" s="7"/>
      <c r="X25" s="7"/>
      <c r="Y25" s="7">
        <f t="shared" si="1"/>
        <v>1016324.71</v>
      </c>
      <c r="Z25" s="7"/>
      <c r="AA25" s="7">
        <v>0</v>
      </c>
      <c r="AB25" s="8">
        <v>2020</v>
      </c>
      <c r="AC25" s="8">
        <v>2021</v>
      </c>
    </row>
    <row r="26" spans="1:29" ht="56.85" customHeight="1" x14ac:dyDescent="0.35">
      <c r="A26" s="8">
        <v>8</v>
      </c>
      <c r="B26" s="8" t="s">
        <v>15</v>
      </c>
      <c r="C26" s="8"/>
      <c r="D26" s="7">
        <f t="shared" si="0"/>
        <v>4800000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>
        <v>4800000</v>
      </c>
      <c r="Q26" s="7"/>
      <c r="R26" s="7"/>
      <c r="S26" s="7"/>
      <c r="T26" s="7"/>
      <c r="U26" s="7"/>
      <c r="V26" s="7"/>
      <c r="W26" s="7"/>
      <c r="X26" s="7"/>
      <c r="Y26" s="7">
        <f t="shared" si="1"/>
        <v>960000</v>
      </c>
      <c r="Z26" s="7"/>
      <c r="AA26" s="7">
        <v>3840000</v>
      </c>
      <c r="AB26" s="8">
        <v>2020</v>
      </c>
      <c r="AC26" s="8">
        <v>2022</v>
      </c>
    </row>
    <row r="27" spans="1:29" ht="56.85" customHeight="1" x14ac:dyDescent="0.35">
      <c r="A27" s="8">
        <v>9</v>
      </c>
      <c r="B27" s="8" t="s">
        <v>16</v>
      </c>
      <c r="C27" s="8"/>
      <c r="D27" s="7">
        <f t="shared" si="0"/>
        <v>4800000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>
        <v>4800000</v>
      </c>
      <c r="Q27" s="7"/>
      <c r="R27" s="7"/>
      <c r="S27" s="7"/>
      <c r="T27" s="7"/>
      <c r="U27" s="7"/>
      <c r="V27" s="7"/>
      <c r="W27" s="7"/>
      <c r="X27" s="7"/>
      <c r="Y27" s="7">
        <f t="shared" si="1"/>
        <v>960000</v>
      </c>
      <c r="Z27" s="7"/>
      <c r="AA27" s="7">
        <v>3840000</v>
      </c>
      <c r="AB27" s="8">
        <v>2020</v>
      </c>
      <c r="AC27" s="8">
        <v>2022</v>
      </c>
    </row>
    <row r="28" spans="1:29" ht="56.85" customHeight="1" x14ac:dyDescent="0.35">
      <c r="A28" s="8">
        <v>10</v>
      </c>
      <c r="B28" s="8" t="s">
        <v>17</v>
      </c>
      <c r="C28" s="8"/>
      <c r="D28" s="7">
        <f t="shared" si="0"/>
        <v>4800000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4800000</v>
      </c>
      <c r="Q28" s="7"/>
      <c r="R28" s="7"/>
      <c r="S28" s="7"/>
      <c r="T28" s="7"/>
      <c r="U28" s="7"/>
      <c r="V28" s="7"/>
      <c r="W28" s="7"/>
      <c r="X28" s="7"/>
      <c r="Y28" s="7">
        <f t="shared" si="1"/>
        <v>960000</v>
      </c>
      <c r="Z28" s="7"/>
      <c r="AA28" s="7">
        <v>3840000</v>
      </c>
      <c r="AB28" s="8">
        <v>2020</v>
      </c>
      <c r="AC28" s="8">
        <v>2022</v>
      </c>
    </row>
    <row r="29" spans="1:29" ht="56.85" customHeight="1" x14ac:dyDescent="0.35">
      <c r="A29" s="8">
        <v>11</v>
      </c>
      <c r="B29" s="8" t="s">
        <v>18</v>
      </c>
      <c r="C29" s="8"/>
      <c r="D29" s="7">
        <f t="shared" si="0"/>
        <v>4800000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4800000</v>
      </c>
      <c r="Q29" s="7"/>
      <c r="R29" s="7"/>
      <c r="S29" s="7"/>
      <c r="T29" s="7"/>
      <c r="U29" s="7"/>
      <c r="V29" s="7"/>
      <c r="W29" s="7"/>
      <c r="X29" s="7"/>
      <c r="Y29" s="7">
        <f t="shared" si="1"/>
        <v>960000</v>
      </c>
      <c r="Z29" s="7"/>
      <c r="AA29" s="7">
        <v>3840000</v>
      </c>
      <c r="AB29" s="8">
        <v>2020</v>
      </c>
      <c r="AC29" s="8">
        <v>2022</v>
      </c>
    </row>
    <row r="30" spans="1:29" ht="56.85" customHeight="1" x14ac:dyDescent="0.35">
      <c r="A30" s="8">
        <v>12</v>
      </c>
      <c r="B30" s="8" t="s">
        <v>19</v>
      </c>
      <c r="C30" s="8"/>
      <c r="D30" s="7">
        <f t="shared" si="0"/>
        <v>4800000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4800000</v>
      </c>
      <c r="Q30" s="7"/>
      <c r="R30" s="7"/>
      <c r="S30" s="7"/>
      <c r="T30" s="7"/>
      <c r="U30" s="7"/>
      <c r="V30" s="7"/>
      <c r="W30" s="7"/>
      <c r="X30" s="7"/>
      <c r="Y30" s="7">
        <f t="shared" si="1"/>
        <v>960000</v>
      </c>
      <c r="Z30" s="7"/>
      <c r="AA30" s="7">
        <v>3840000</v>
      </c>
      <c r="AB30" s="8">
        <v>2020</v>
      </c>
      <c r="AC30" s="8">
        <v>2022</v>
      </c>
    </row>
    <row r="31" spans="1:29" ht="56.85" customHeight="1" x14ac:dyDescent="0.35">
      <c r="A31" s="8">
        <v>13</v>
      </c>
      <c r="B31" s="8" t="s">
        <v>20</v>
      </c>
      <c r="C31" s="8"/>
      <c r="D31" s="7">
        <f t="shared" si="0"/>
        <v>2400000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>
        <v>2400000</v>
      </c>
      <c r="Q31" s="7"/>
      <c r="R31" s="7"/>
      <c r="S31" s="7"/>
      <c r="T31" s="7"/>
      <c r="U31" s="7"/>
      <c r="V31" s="7"/>
      <c r="W31" s="7"/>
      <c r="X31" s="7"/>
      <c r="Y31" s="7">
        <f t="shared" si="1"/>
        <v>480000</v>
      </c>
      <c r="Z31" s="7"/>
      <c r="AA31" s="7">
        <v>1920000</v>
      </c>
      <c r="AB31" s="8">
        <v>2020</v>
      </c>
      <c r="AC31" s="8">
        <v>2022</v>
      </c>
    </row>
    <row r="32" spans="1:29" ht="56.85" customHeight="1" x14ac:dyDescent="0.35">
      <c r="A32" s="8">
        <v>14</v>
      </c>
      <c r="B32" s="8" t="s">
        <v>21</v>
      </c>
      <c r="C32" s="8"/>
      <c r="D32" s="7">
        <f t="shared" si="0"/>
        <v>2400000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2400000</v>
      </c>
      <c r="Q32" s="7"/>
      <c r="R32" s="7"/>
      <c r="S32" s="7"/>
      <c r="T32" s="7"/>
      <c r="U32" s="7"/>
      <c r="V32" s="7"/>
      <c r="W32" s="7"/>
      <c r="X32" s="7"/>
      <c r="Y32" s="7">
        <f t="shared" si="1"/>
        <v>480000</v>
      </c>
      <c r="Z32" s="7"/>
      <c r="AA32" s="7">
        <v>1920000</v>
      </c>
      <c r="AB32" s="8">
        <v>2020</v>
      </c>
      <c r="AC32" s="8">
        <v>2022</v>
      </c>
    </row>
    <row r="33" spans="1:29" ht="56.85" customHeight="1" x14ac:dyDescent="0.35">
      <c r="A33" s="8">
        <v>15</v>
      </c>
      <c r="B33" s="8" t="s">
        <v>22</v>
      </c>
      <c r="C33" s="8"/>
      <c r="D33" s="7">
        <f t="shared" si="0"/>
        <v>2400000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2400000</v>
      </c>
      <c r="Q33" s="7"/>
      <c r="R33" s="7"/>
      <c r="S33" s="7"/>
      <c r="T33" s="7"/>
      <c r="U33" s="7"/>
      <c r="V33" s="7"/>
      <c r="W33" s="7"/>
      <c r="X33" s="7"/>
      <c r="Y33" s="7">
        <f t="shared" si="1"/>
        <v>480000</v>
      </c>
      <c r="Z33" s="7"/>
      <c r="AA33" s="7">
        <v>1920000</v>
      </c>
      <c r="AB33" s="8">
        <v>2020</v>
      </c>
      <c r="AC33" s="8">
        <v>2022</v>
      </c>
    </row>
    <row r="34" spans="1:29" ht="56.85" customHeight="1" x14ac:dyDescent="0.35">
      <c r="A34" s="8">
        <v>16</v>
      </c>
      <c r="B34" s="8" t="s">
        <v>23</v>
      </c>
      <c r="C34" s="8"/>
      <c r="D34" s="7">
        <f t="shared" si="0"/>
        <v>4800000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>
        <v>4800000</v>
      </c>
      <c r="Q34" s="7"/>
      <c r="R34" s="7"/>
      <c r="S34" s="7"/>
      <c r="T34" s="7"/>
      <c r="U34" s="7"/>
      <c r="V34" s="7"/>
      <c r="W34" s="7"/>
      <c r="X34" s="7"/>
      <c r="Y34" s="7">
        <f t="shared" si="1"/>
        <v>960000</v>
      </c>
      <c r="Z34" s="7"/>
      <c r="AA34" s="7">
        <v>3840000</v>
      </c>
      <c r="AB34" s="8">
        <v>2020</v>
      </c>
      <c r="AC34" s="8">
        <v>2022</v>
      </c>
    </row>
    <row r="35" spans="1:29" ht="56.85" customHeight="1" x14ac:dyDescent="0.35">
      <c r="A35" s="8">
        <v>17</v>
      </c>
      <c r="B35" s="8" t="s">
        <v>24</v>
      </c>
      <c r="C35" s="8"/>
      <c r="D35" s="7">
        <f t="shared" si="0"/>
        <v>7200000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>
        <v>7200000</v>
      </c>
      <c r="Q35" s="7"/>
      <c r="R35" s="7"/>
      <c r="S35" s="7"/>
      <c r="T35" s="7"/>
      <c r="U35" s="7"/>
      <c r="V35" s="7"/>
      <c r="W35" s="7"/>
      <c r="X35" s="7"/>
      <c r="Y35" s="7">
        <f t="shared" si="1"/>
        <v>1440000</v>
      </c>
      <c r="Z35" s="7"/>
      <c r="AA35" s="7">
        <v>5760000</v>
      </c>
      <c r="AB35" s="8">
        <v>2020</v>
      </c>
      <c r="AC35" s="8">
        <v>2022</v>
      </c>
    </row>
    <row r="36" spans="1:29" ht="56.85" customHeight="1" x14ac:dyDescent="0.35">
      <c r="A36" s="8">
        <v>18</v>
      </c>
      <c r="B36" s="8" t="s">
        <v>25</v>
      </c>
      <c r="C36" s="8"/>
      <c r="D36" s="7">
        <f t="shared" si="0"/>
        <v>9600000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v>9600000</v>
      </c>
      <c r="Q36" s="7"/>
      <c r="R36" s="7"/>
      <c r="S36" s="7"/>
      <c r="T36" s="7"/>
      <c r="U36" s="7"/>
      <c r="V36" s="7"/>
      <c r="W36" s="7"/>
      <c r="X36" s="7"/>
      <c r="Y36" s="7">
        <f t="shared" si="1"/>
        <v>1920000</v>
      </c>
      <c r="Z36" s="7"/>
      <c r="AA36" s="7">
        <v>7680000</v>
      </c>
      <c r="AB36" s="8">
        <v>2020</v>
      </c>
      <c r="AC36" s="8">
        <v>2022</v>
      </c>
    </row>
    <row r="37" spans="1:29" ht="56.85" customHeight="1" x14ac:dyDescent="0.35">
      <c r="A37" s="8">
        <v>19</v>
      </c>
      <c r="B37" s="8" t="s">
        <v>26</v>
      </c>
      <c r="C37" s="8"/>
      <c r="D37" s="7">
        <f t="shared" si="0"/>
        <v>2400000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>
        <v>2400000</v>
      </c>
      <c r="Q37" s="7"/>
      <c r="R37" s="7"/>
      <c r="S37" s="7"/>
      <c r="T37" s="7"/>
      <c r="U37" s="7"/>
      <c r="V37" s="7"/>
      <c r="W37" s="7"/>
      <c r="X37" s="7"/>
      <c r="Y37" s="7">
        <f t="shared" si="1"/>
        <v>480000</v>
      </c>
      <c r="Z37" s="7"/>
      <c r="AA37" s="7">
        <v>1920000</v>
      </c>
      <c r="AB37" s="8">
        <v>2020</v>
      </c>
      <c r="AC37" s="8">
        <v>2022</v>
      </c>
    </row>
    <row r="38" spans="1:29" ht="56.85" customHeight="1" x14ac:dyDescent="0.35">
      <c r="A38" s="8">
        <v>20</v>
      </c>
      <c r="B38" s="8" t="s">
        <v>27</v>
      </c>
      <c r="C38" s="8"/>
      <c r="D38" s="7">
        <f t="shared" si="0"/>
        <v>12000000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>
        <v>12000000</v>
      </c>
      <c r="Q38" s="7"/>
      <c r="R38" s="7"/>
      <c r="S38" s="7"/>
      <c r="T38" s="7"/>
      <c r="U38" s="7"/>
      <c r="V38" s="7"/>
      <c r="W38" s="7"/>
      <c r="X38" s="7"/>
      <c r="Y38" s="7">
        <f t="shared" si="1"/>
        <v>2400000</v>
      </c>
      <c r="Z38" s="7"/>
      <c r="AA38" s="7">
        <v>9600000</v>
      </c>
      <c r="AB38" s="8">
        <v>2020</v>
      </c>
      <c r="AC38" s="8">
        <v>2022</v>
      </c>
    </row>
    <row r="39" spans="1:29" ht="56.85" customHeight="1" x14ac:dyDescent="0.35">
      <c r="A39" s="8">
        <v>21</v>
      </c>
      <c r="B39" s="8" t="s">
        <v>28</v>
      </c>
      <c r="C39" s="8"/>
      <c r="D39" s="7">
        <f t="shared" si="0"/>
        <v>4800000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>
        <v>4800000</v>
      </c>
      <c r="Q39" s="7"/>
      <c r="R39" s="7"/>
      <c r="S39" s="7"/>
      <c r="T39" s="7"/>
      <c r="U39" s="7"/>
      <c r="V39" s="7"/>
      <c r="W39" s="7"/>
      <c r="X39" s="7"/>
      <c r="Y39" s="7">
        <f t="shared" si="1"/>
        <v>960000</v>
      </c>
      <c r="Z39" s="7"/>
      <c r="AA39" s="7">
        <v>3840000</v>
      </c>
      <c r="AB39" s="8">
        <v>2020</v>
      </c>
      <c r="AC39" s="8">
        <v>2022</v>
      </c>
    </row>
    <row r="40" spans="1:29" ht="56.85" customHeight="1" x14ac:dyDescent="0.35">
      <c r="A40" s="8">
        <v>22</v>
      </c>
      <c r="B40" s="8" t="s">
        <v>29</v>
      </c>
      <c r="C40" s="8"/>
      <c r="D40" s="7">
        <f t="shared" si="0"/>
        <v>4800000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>
        <v>4800000</v>
      </c>
      <c r="Q40" s="7"/>
      <c r="R40" s="7"/>
      <c r="S40" s="7"/>
      <c r="T40" s="7"/>
      <c r="U40" s="7"/>
      <c r="V40" s="7"/>
      <c r="W40" s="7"/>
      <c r="X40" s="7"/>
      <c r="Y40" s="7">
        <f t="shared" si="1"/>
        <v>960000</v>
      </c>
      <c r="Z40" s="7"/>
      <c r="AA40" s="7">
        <v>3840000</v>
      </c>
      <c r="AB40" s="8">
        <v>2020</v>
      </c>
      <c r="AC40" s="8">
        <v>2022</v>
      </c>
    </row>
    <row r="41" spans="1:29" ht="56.85" customHeight="1" x14ac:dyDescent="0.35">
      <c r="A41" s="8">
        <v>23</v>
      </c>
      <c r="B41" s="8" t="s">
        <v>30</v>
      </c>
      <c r="C41" s="8"/>
      <c r="D41" s="7">
        <f t="shared" si="0"/>
        <v>4800000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>
        <v>4800000</v>
      </c>
      <c r="Q41" s="7"/>
      <c r="R41" s="7"/>
      <c r="S41" s="7"/>
      <c r="T41" s="7"/>
      <c r="U41" s="7"/>
      <c r="V41" s="7"/>
      <c r="W41" s="7"/>
      <c r="X41" s="7"/>
      <c r="Y41" s="7">
        <f t="shared" si="1"/>
        <v>960000</v>
      </c>
      <c r="Z41" s="7"/>
      <c r="AA41" s="7">
        <v>3840000</v>
      </c>
      <c r="AB41" s="8">
        <v>2020</v>
      </c>
      <c r="AC41" s="8">
        <v>2022</v>
      </c>
    </row>
    <row r="42" spans="1:29" ht="56.85" customHeight="1" x14ac:dyDescent="0.35">
      <c r="A42" s="8">
        <v>24</v>
      </c>
      <c r="B42" s="8" t="s">
        <v>31</v>
      </c>
      <c r="C42" s="8"/>
      <c r="D42" s="7">
        <f t="shared" si="0"/>
        <v>2400000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>
        <v>2400000</v>
      </c>
      <c r="Q42" s="7"/>
      <c r="R42" s="7"/>
      <c r="S42" s="7"/>
      <c r="T42" s="7"/>
      <c r="U42" s="7"/>
      <c r="V42" s="7"/>
      <c r="W42" s="7"/>
      <c r="X42" s="7"/>
      <c r="Y42" s="7">
        <f t="shared" si="1"/>
        <v>480000</v>
      </c>
      <c r="Z42" s="7"/>
      <c r="AA42" s="7">
        <v>1920000</v>
      </c>
      <c r="AB42" s="8">
        <v>2020</v>
      </c>
      <c r="AC42" s="8">
        <v>2022</v>
      </c>
    </row>
    <row r="43" spans="1:29" ht="56.85" customHeight="1" x14ac:dyDescent="0.35">
      <c r="A43" s="8">
        <v>25</v>
      </c>
      <c r="B43" s="8" t="s">
        <v>32</v>
      </c>
      <c r="C43" s="8"/>
      <c r="D43" s="7">
        <f t="shared" si="0"/>
        <v>2400000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>
        <v>2400000</v>
      </c>
      <c r="Q43" s="7"/>
      <c r="R43" s="7"/>
      <c r="S43" s="7"/>
      <c r="T43" s="7"/>
      <c r="U43" s="7"/>
      <c r="V43" s="7"/>
      <c r="W43" s="7"/>
      <c r="X43" s="7"/>
      <c r="Y43" s="7">
        <f t="shared" si="1"/>
        <v>480000</v>
      </c>
      <c r="Z43" s="7"/>
      <c r="AA43" s="7">
        <v>1920000</v>
      </c>
      <c r="AB43" s="8">
        <v>2020</v>
      </c>
      <c r="AC43" s="8">
        <v>2022</v>
      </c>
    </row>
    <row r="44" spans="1:29" ht="56.85" customHeight="1" x14ac:dyDescent="0.35">
      <c r="A44" s="8">
        <v>26</v>
      </c>
      <c r="B44" s="8" t="s">
        <v>33</v>
      </c>
      <c r="C44" s="8"/>
      <c r="D44" s="7">
        <f t="shared" si="0"/>
        <v>2400000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>
        <v>2400000</v>
      </c>
      <c r="Q44" s="7"/>
      <c r="R44" s="7"/>
      <c r="S44" s="7"/>
      <c r="T44" s="7"/>
      <c r="U44" s="7"/>
      <c r="V44" s="7"/>
      <c r="W44" s="7"/>
      <c r="X44" s="7"/>
      <c r="Y44" s="7">
        <f t="shared" si="1"/>
        <v>480000</v>
      </c>
      <c r="Z44" s="7"/>
      <c r="AA44" s="7">
        <v>1920000</v>
      </c>
      <c r="AB44" s="8">
        <v>2020</v>
      </c>
      <c r="AC44" s="8">
        <v>2022</v>
      </c>
    </row>
    <row r="45" spans="1:29" ht="56.85" customHeight="1" x14ac:dyDescent="0.35">
      <c r="A45" s="8">
        <v>27</v>
      </c>
      <c r="B45" s="8" t="s">
        <v>34</v>
      </c>
      <c r="C45" s="8"/>
      <c r="D45" s="7">
        <f t="shared" si="0"/>
        <v>9600000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>
        <v>9600000</v>
      </c>
      <c r="Q45" s="7"/>
      <c r="R45" s="7"/>
      <c r="S45" s="7"/>
      <c r="T45" s="7"/>
      <c r="U45" s="7"/>
      <c r="V45" s="7"/>
      <c r="W45" s="7"/>
      <c r="X45" s="7"/>
      <c r="Y45" s="7">
        <f t="shared" si="1"/>
        <v>1920000</v>
      </c>
      <c r="Z45" s="7"/>
      <c r="AA45" s="7">
        <v>7680000</v>
      </c>
      <c r="AB45" s="8">
        <v>2020</v>
      </c>
      <c r="AC45" s="8">
        <v>2022</v>
      </c>
    </row>
    <row r="46" spans="1:29" ht="56.85" customHeight="1" x14ac:dyDescent="0.35">
      <c r="A46" s="8">
        <v>28</v>
      </c>
      <c r="B46" s="8" t="s">
        <v>35</v>
      </c>
      <c r="C46" s="8"/>
      <c r="D46" s="7">
        <f t="shared" si="0"/>
        <v>4800000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>
        <v>4800000</v>
      </c>
      <c r="Q46" s="7"/>
      <c r="R46" s="7"/>
      <c r="S46" s="7"/>
      <c r="T46" s="7"/>
      <c r="U46" s="7"/>
      <c r="V46" s="7"/>
      <c r="W46" s="7"/>
      <c r="X46" s="7"/>
      <c r="Y46" s="7">
        <f t="shared" si="1"/>
        <v>960000</v>
      </c>
      <c r="Z46" s="7"/>
      <c r="AA46" s="7">
        <v>3840000</v>
      </c>
      <c r="AB46" s="8">
        <v>2020</v>
      </c>
      <c r="AC46" s="8">
        <v>2022</v>
      </c>
    </row>
    <row r="47" spans="1:29" ht="56.85" customHeight="1" x14ac:dyDescent="0.35">
      <c r="A47" s="8">
        <v>29</v>
      </c>
      <c r="B47" s="8" t="s">
        <v>36</v>
      </c>
      <c r="C47" s="8"/>
      <c r="D47" s="7">
        <f t="shared" si="0"/>
        <v>14400000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>
        <v>14400000</v>
      </c>
      <c r="Q47" s="7"/>
      <c r="R47" s="7"/>
      <c r="S47" s="7"/>
      <c r="T47" s="7"/>
      <c r="U47" s="7"/>
      <c r="V47" s="7"/>
      <c r="W47" s="7"/>
      <c r="X47" s="7"/>
      <c r="Y47" s="7">
        <f t="shared" si="1"/>
        <v>2880000</v>
      </c>
      <c r="Z47" s="7"/>
      <c r="AA47" s="7">
        <v>11520000</v>
      </c>
      <c r="AB47" s="8">
        <v>2020</v>
      </c>
      <c r="AC47" s="8">
        <v>2022</v>
      </c>
    </row>
    <row r="48" spans="1:29" ht="56.85" customHeight="1" x14ac:dyDescent="0.35">
      <c r="A48" s="8">
        <v>30</v>
      </c>
      <c r="B48" s="8" t="s">
        <v>37</v>
      </c>
      <c r="C48" s="8"/>
      <c r="D48" s="7">
        <f t="shared" si="0"/>
        <v>4800000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>
        <v>4800000</v>
      </c>
      <c r="Q48" s="7"/>
      <c r="R48" s="7"/>
      <c r="S48" s="7"/>
      <c r="T48" s="7"/>
      <c r="U48" s="7"/>
      <c r="V48" s="7"/>
      <c r="W48" s="7"/>
      <c r="X48" s="7"/>
      <c r="Y48" s="7">
        <f t="shared" si="1"/>
        <v>960000</v>
      </c>
      <c r="Z48" s="7"/>
      <c r="AA48" s="7">
        <v>3840000</v>
      </c>
      <c r="AB48" s="8">
        <v>2020</v>
      </c>
      <c r="AC48" s="8">
        <v>2022</v>
      </c>
    </row>
    <row r="49" spans="1:29" ht="56.85" customHeight="1" x14ac:dyDescent="0.35">
      <c r="A49" s="8">
        <v>31</v>
      </c>
      <c r="B49" s="8" t="s">
        <v>38</v>
      </c>
      <c r="C49" s="8"/>
      <c r="D49" s="7">
        <f t="shared" si="0"/>
        <v>9600000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>
        <v>9600000</v>
      </c>
      <c r="Q49" s="7"/>
      <c r="R49" s="7"/>
      <c r="S49" s="7"/>
      <c r="T49" s="7"/>
      <c r="U49" s="7"/>
      <c r="V49" s="7"/>
      <c r="W49" s="7"/>
      <c r="X49" s="7"/>
      <c r="Y49" s="7">
        <f t="shared" si="1"/>
        <v>1920000</v>
      </c>
      <c r="Z49" s="7"/>
      <c r="AA49" s="7">
        <v>7680000</v>
      </c>
      <c r="AB49" s="8">
        <v>2020</v>
      </c>
      <c r="AC49" s="8">
        <v>2022</v>
      </c>
    </row>
    <row r="50" spans="1:29" ht="56.85" customHeight="1" x14ac:dyDescent="0.35">
      <c r="A50" s="8">
        <v>32</v>
      </c>
      <c r="B50" s="8" t="s">
        <v>39</v>
      </c>
      <c r="C50" s="8"/>
      <c r="D50" s="7">
        <f t="shared" si="0"/>
        <v>2400000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2400000</v>
      </c>
      <c r="Q50" s="7"/>
      <c r="R50" s="7"/>
      <c r="S50" s="7"/>
      <c r="T50" s="7"/>
      <c r="U50" s="7"/>
      <c r="V50" s="7"/>
      <c r="W50" s="7"/>
      <c r="X50" s="7"/>
      <c r="Y50" s="7">
        <f t="shared" si="1"/>
        <v>480000</v>
      </c>
      <c r="Z50" s="7"/>
      <c r="AA50" s="7">
        <v>1920000</v>
      </c>
      <c r="AB50" s="8">
        <v>2020</v>
      </c>
      <c r="AC50" s="8">
        <v>2022</v>
      </c>
    </row>
    <row r="51" spans="1:29" ht="56.85" customHeight="1" x14ac:dyDescent="0.35">
      <c r="A51" s="8">
        <v>33</v>
      </c>
      <c r="B51" s="8" t="s">
        <v>40</v>
      </c>
      <c r="C51" s="8"/>
      <c r="D51" s="7">
        <f t="shared" ref="D51:D82" si="2">SUM(E51:W51)-(F51+K51+O51)</f>
        <v>4800000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>
        <v>4800000</v>
      </c>
      <c r="Q51" s="7"/>
      <c r="R51" s="7"/>
      <c r="S51" s="7"/>
      <c r="T51" s="7"/>
      <c r="U51" s="7"/>
      <c r="V51" s="7"/>
      <c r="W51" s="7"/>
      <c r="X51" s="7"/>
      <c r="Y51" s="7">
        <f t="shared" si="1"/>
        <v>960000</v>
      </c>
      <c r="Z51" s="7"/>
      <c r="AA51" s="7">
        <v>3840000</v>
      </c>
      <c r="AB51" s="8">
        <v>2020</v>
      </c>
      <c r="AC51" s="8">
        <v>2022</v>
      </c>
    </row>
    <row r="52" spans="1:29" ht="56.85" customHeight="1" x14ac:dyDescent="0.35">
      <c r="A52" s="8">
        <v>34</v>
      </c>
      <c r="B52" s="8" t="s">
        <v>41</v>
      </c>
      <c r="C52" s="8"/>
      <c r="D52" s="7">
        <f t="shared" si="2"/>
        <v>2400000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>
        <v>2400000</v>
      </c>
      <c r="Q52" s="7"/>
      <c r="R52" s="7"/>
      <c r="S52" s="7"/>
      <c r="T52" s="7"/>
      <c r="U52" s="7"/>
      <c r="V52" s="7"/>
      <c r="W52" s="7"/>
      <c r="X52" s="7"/>
      <c r="Y52" s="7">
        <f t="shared" si="1"/>
        <v>480000</v>
      </c>
      <c r="Z52" s="7"/>
      <c r="AA52" s="7">
        <v>1920000</v>
      </c>
      <c r="AB52" s="8">
        <v>2020</v>
      </c>
      <c r="AC52" s="8">
        <v>2022</v>
      </c>
    </row>
    <row r="53" spans="1:29" ht="56.85" customHeight="1" x14ac:dyDescent="0.35">
      <c r="A53" s="8">
        <v>35</v>
      </c>
      <c r="B53" s="8" t="s">
        <v>42</v>
      </c>
      <c r="C53" s="8"/>
      <c r="D53" s="7">
        <f t="shared" si="2"/>
        <v>9600000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>
        <v>9600000</v>
      </c>
      <c r="Q53" s="7"/>
      <c r="R53" s="7"/>
      <c r="S53" s="7"/>
      <c r="T53" s="7"/>
      <c r="U53" s="7"/>
      <c r="V53" s="7"/>
      <c r="W53" s="7"/>
      <c r="X53" s="7"/>
      <c r="Y53" s="7">
        <f t="shared" si="1"/>
        <v>1920000</v>
      </c>
      <c r="Z53" s="7"/>
      <c r="AA53" s="7">
        <v>7680000</v>
      </c>
      <c r="AB53" s="8">
        <v>2020</v>
      </c>
      <c r="AC53" s="8">
        <v>2022</v>
      </c>
    </row>
    <row r="54" spans="1:29" ht="56.85" customHeight="1" x14ac:dyDescent="0.35">
      <c r="A54" s="8">
        <v>36</v>
      </c>
      <c r="B54" s="8" t="s">
        <v>43</v>
      </c>
      <c r="C54" s="8"/>
      <c r="D54" s="7">
        <f t="shared" si="2"/>
        <v>1016324.71</v>
      </c>
      <c r="E54" s="7"/>
      <c r="F54" s="7"/>
      <c r="G54" s="7">
        <v>961324.71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>
        <v>55000</v>
      </c>
      <c r="V54" s="7"/>
      <c r="W54" s="7"/>
      <c r="X54" s="7"/>
      <c r="Y54" s="7">
        <f t="shared" si="1"/>
        <v>1016324.71</v>
      </c>
      <c r="Z54" s="7"/>
      <c r="AA54" s="7">
        <v>0</v>
      </c>
      <c r="AB54" s="8">
        <v>2020</v>
      </c>
      <c r="AC54" s="8">
        <v>2021</v>
      </c>
    </row>
    <row r="55" spans="1:29" ht="56.85" customHeight="1" x14ac:dyDescent="0.35">
      <c r="A55" s="8">
        <v>37</v>
      </c>
      <c r="B55" s="8" t="s">
        <v>44</v>
      </c>
      <c r="C55" s="8"/>
      <c r="D55" s="7">
        <f t="shared" si="2"/>
        <v>11599998.00399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>
        <v>8318174.5539900009</v>
      </c>
      <c r="T55" s="7">
        <v>2943959.43</v>
      </c>
      <c r="U55" s="7">
        <v>337864.02</v>
      </c>
      <c r="V55" s="7"/>
      <c r="W55" s="7"/>
      <c r="X55" s="7"/>
      <c r="Y55" s="7">
        <f t="shared" si="1"/>
        <v>0</v>
      </c>
      <c r="Z55" s="7"/>
      <c r="AA55" s="7">
        <v>11599998.00399</v>
      </c>
      <c r="AB55" s="8">
        <v>2020</v>
      </c>
      <c r="AC55" s="8">
        <v>2022</v>
      </c>
    </row>
    <row r="56" spans="1:29" ht="56.85" customHeight="1" x14ac:dyDescent="0.35">
      <c r="A56" s="8">
        <v>38</v>
      </c>
      <c r="B56" s="8" t="s">
        <v>45</v>
      </c>
      <c r="C56" s="8"/>
      <c r="D56" s="7">
        <f t="shared" si="2"/>
        <v>17906170.658599999</v>
      </c>
      <c r="E56" s="7">
        <v>1190789.14717</v>
      </c>
      <c r="F56" s="7"/>
      <c r="G56" s="7"/>
      <c r="H56" s="7">
        <v>1120044.8184800001</v>
      </c>
      <c r="I56" s="7">
        <v>1216963.77</v>
      </c>
      <c r="J56" s="7">
        <v>5815943.5499999998</v>
      </c>
      <c r="K56" s="7"/>
      <c r="L56" s="7"/>
      <c r="M56" s="7">
        <v>865974.06833000004</v>
      </c>
      <c r="N56" s="7"/>
      <c r="O56" s="7"/>
      <c r="P56" s="7"/>
      <c r="Q56" s="7">
        <v>7174916.3546200003</v>
      </c>
      <c r="R56" s="7"/>
      <c r="S56" s="7"/>
      <c r="T56" s="7"/>
      <c r="U56" s="7">
        <v>521538.95</v>
      </c>
      <c r="V56" s="7"/>
      <c r="W56" s="7"/>
      <c r="X56" s="7"/>
      <c r="Y56" s="7">
        <f t="shared" si="1"/>
        <v>0</v>
      </c>
      <c r="Z56" s="7"/>
      <c r="AA56" s="7">
        <v>17906170.658599999</v>
      </c>
      <c r="AB56" s="8">
        <v>2020</v>
      </c>
      <c r="AC56" s="8">
        <v>2022</v>
      </c>
    </row>
    <row r="57" spans="1:29" ht="56.85" customHeight="1" x14ac:dyDescent="0.35">
      <c r="A57" s="8">
        <v>39</v>
      </c>
      <c r="B57" s="8" t="s">
        <v>46</v>
      </c>
      <c r="C57" s="8"/>
      <c r="D57" s="7">
        <f t="shared" si="2"/>
        <v>2400000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>
        <v>2400000</v>
      </c>
      <c r="Q57" s="7"/>
      <c r="R57" s="7"/>
      <c r="S57" s="7"/>
      <c r="T57" s="7"/>
      <c r="U57" s="7"/>
      <c r="V57" s="7"/>
      <c r="W57" s="7"/>
      <c r="X57" s="7"/>
      <c r="Y57" s="7">
        <f t="shared" si="1"/>
        <v>480000</v>
      </c>
      <c r="Z57" s="7"/>
      <c r="AA57" s="7">
        <v>1920000</v>
      </c>
      <c r="AB57" s="8">
        <v>2020</v>
      </c>
      <c r="AC57" s="8">
        <v>2022</v>
      </c>
    </row>
    <row r="58" spans="1:29" ht="56.85" customHeight="1" x14ac:dyDescent="0.35">
      <c r="A58" s="8">
        <v>40</v>
      </c>
      <c r="B58" s="8" t="s">
        <v>47</v>
      </c>
      <c r="C58" s="8"/>
      <c r="D58" s="7">
        <f t="shared" si="2"/>
        <v>2400000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>
        <v>2400000</v>
      </c>
      <c r="Q58" s="7"/>
      <c r="R58" s="7"/>
      <c r="S58" s="7"/>
      <c r="T58" s="7"/>
      <c r="U58" s="7"/>
      <c r="V58" s="7"/>
      <c r="W58" s="7"/>
      <c r="X58" s="7"/>
      <c r="Y58" s="7">
        <f t="shared" si="1"/>
        <v>480000</v>
      </c>
      <c r="Z58" s="7"/>
      <c r="AA58" s="7">
        <v>1920000</v>
      </c>
      <c r="AB58" s="8">
        <v>2020</v>
      </c>
      <c r="AC58" s="8">
        <v>2022</v>
      </c>
    </row>
    <row r="59" spans="1:29" ht="56.85" customHeight="1" x14ac:dyDescent="0.35">
      <c r="A59" s="8">
        <v>41</v>
      </c>
      <c r="B59" s="8" t="s">
        <v>48</v>
      </c>
      <c r="C59" s="8"/>
      <c r="D59" s="7">
        <f t="shared" si="2"/>
        <v>7541667.1200000001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>
        <v>7322006.9100000001</v>
      </c>
      <c r="T59" s="7"/>
      <c r="U59" s="7">
        <v>219660.21</v>
      </c>
      <c r="V59" s="7"/>
      <c r="W59" s="7"/>
      <c r="X59" s="7"/>
      <c r="Y59" s="7">
        <f t="shared" si="1"/>
        <v>0</v>
      </c>
      <c r="Z59" s="7"/>
      <c r="AA59" s="7">
        <v>7541667.1200000001</v>
      </c>
      <c r="AB59" s="8">
        <v>2020</v>
      </c>
      <c r="AC59" s="8">
        <v>2022</v>
      </c>
    </row>
    <row r="60" spans="1:29" ht="56.85" customHeight="1" x14ac:dyDescent="0.35">
      <c r="A60" s="8">
        <v>42</v>
      </c>
      <c r="B60" s="8" t="s">
        <v>49</v>
      </c>
      <c r="C60" s="8"/>
      <c r="D60" s="7">
        <f t="shared" si="2"/>
        <v>4800000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>
        <v>4800000</v>
      </c>
      <c r="Q60" s="7"/>
      <c r="R60" s="7"/>
      <c r="S60" s="7"/>
      <c r="T60" s="7"/>
      <c r="U60" s="7"/>
      <c r="V60" s="7"/>
      <c r="W60" s="7"/>
      <c r="X60" s="7"/>
      <c r="Y60" s="7">
        <f t="shared" si="1"/>
        <v>960000</v>
      </c>
      <c r="Z60" s="7"/>
      <c r="AA60" s="7">
        <v>3840000</v>
      </c>
      <c r="AB60" s="8">
        <v>2020</v>
      </c>
      <c r="AC60" s="8">
        <v>2022</v>
      </c>
    </row>
    <row r="61" spans="1:29" ht="56.85" customHeight="1" x14ac:dyDescent="0.35">
      <c r="A61" s="8">
        <v>43</v>
      </c>
      <c r="B61" s="8" t="s">
        <v>50</v>
      </c>
      <c r="C61" s="8"/>
      <c r="D61" s="7">
        <f t="shared" si="2"/>
        <v>4800000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>
        <v>4800000</v>
      </c>
      <c r="Q61" s="7"/>
      <c r="R61" s="7"/>
      <c r="S61" s="7"/>
      <c r="T61" s="7"/>
      <c r="U61" s="7"/>
      <c r="V61" s="7"/>
      <c r="W61" s="7"/>
      <c r="X61" s="7"/>
      <c r="Y61" s="7">
        <f t="shared" si="1"/>
        <v>960000</v>
      </c>
      <c r="Z61" s="7"/>
      <c r="AA61" s="7">
        <v>3840000</v>
      </c>
      <c r="AB61" s="8">
        <v>2020</v>
      </c>
      <c r="AC61" s="8">
        <v>2022</v>
      </c>
    </row>
    <row r="62" spans="1:29" ht="56.85" customHeight="1" x14ac:dyDescent="0.35">
      <c r="A62" s="8">
        <v>44</v>
      </c>
      <c r="B62" s="8" t="s">
        <v>51</v>
      </c>
      <c r="C62" s="8"/>
      <c r="D62" s="7">
        <f t="shared" si="2"/>
        <v>14400000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>
        <v>14400000</v>
      </c>
      <c r="Q62" s="7"/>
      <c r="R62" s="7"/>
      <c r="S62" s="7"/>
      <c r="T62" s="7"/>
      <c r="U62" s="7"/>
      <c r="V62" s="7"/>
      <c r="W62" s="7"/>
      <c r="X62" s="7"/>
      <c r="Y62" s="7">
        <f t="shared" si="1"/>
        <v>2880000</v>
      </c>
      <c r="Z62" s="7"/>
      <c r="AA62" s="7">
        <v>11520000</v>
      </c>
      <c r="AB62" s="8">
        <v>2020</v>
      </c>
      <c r="AC62" s="8">
        <v>2022</v>
      </c>
    </row>
    <row r="63" spans="1:29" ht="56.85" customHeight="1" x14ac:dyDescent="0.35">
      <c r="A63" s="8">
        <v>45</v>
      </c>
      <c r="B63" s="8" t="s">
        <v>52</v>
      </c>
      <c r="C63" s="8"/>
      <c r="D63" s="7">
        <f t="shared" si="2"/>
        <v>4800000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>
        <v>4800000</v>
      </c>
      <c r="Q63" s="7"/>
      <c r="R63" s="7"/>
      <c r="S63" s="7"/>
      <c r="T63" s="7"/>
      <c r="U63" s="7"/>
      <c r="V63" s="7"/>
      <c r="W63" s="7"/>
      <c r="X63" s="7"/>
      <c r="Y63" s="7">
        <f t="shared" si="1"/>
        <v>960000</v>
      </c>
      <c r="Z63" s="7"/>
      <c r="AA63" s="7">
        <v>3840000</v>
      </c>
      <c r="AB63" s="8">
        <v>2020</v>
      </c>
      <c r="AC63" s="8">
        <v>2022</v>
      </c>
    </row>
    <row r="64" spans="1:29" ht="56.85" customHeight="1" x14ac:dyDescent="0.35">
      <c r="A64" s="8">
        <v>46</v>
      </c>
      <c r="B64" s="8" t="s">
        <v>53</v>
      </c>
      <c r="C64" s="8"/>
      <c r="D64" s="7">
        <f t="shared" si="2"/>
        <v>4800000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>
        <v>4800000</v>
      </c>
      <c r="Q64" s="7"/>
      <c r="R64" s="7"/>
      <c r="S64" s="7"/>
      <c r="T64" s="7"/>
      <c r="U64" s="7"/>
      <c r="V64" s="7"/>
      <c r="W64" s="7"/>
      <c r="X64" s="7"/>
      <c r="Y64" s="7">
        <f t="shared" si="1"/>
        <v>960000</v>
      </c>
      <c r="Z64" s="7"/>
      <c r="AA64" s="7">
        <v>3840000</v>
      </c>
      <c r="AB64" s="8">
        <v>2020</v>
      </c>
      <c r="AC64" s="8">
        <v>2022</v>
      </c>
    </row>
    <row r="65" spans="1:29" ht="56.85" customHeight="1" x14ac:dyDescent="0.35">
      <c r="A65" s="8">
        <v>47</v>
      </c>
      <c r="B65" s="8" t="s">
        <v>54</v>
      </c>
      <c r="C65" s="8"/>
      <c r="D65" s="7">
        <f t="shared" si="2"/>
        <v>2400000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>
        <v>2400000</v>
      </c>
      <c r="Q65" s="7"/>
      <c r="R65" s="7"/>
      <c r="S65" s="7"/>
      <c r="T65" s="7"/>
      <c r="U65" s="7"/>
      <c r="V65" s="7"/>
      <c r="W65" s="7"/>
      <c r="X65" s="7"/>
      <c r="Y65" s="7">
        <f t="shared" si="1"/>
        <v>480000</v>
      </c>
      <c r="Z65" s="7"/>
      <c r="AA65" s="7">
        <v>1920000</v>
      </c>
      <c r="AB65" s="8">
        <v>2020</v>
      </c>
      <c r="AC65" s="8">
        <v>2022</v>
      </c>
    </row>
    <row r="66" spans="1:29" ht="56.85" customHeight="1" x14ac:dyDescent="0.35">
      <c r="A66" s="8">
        <v>48</v>
      </c>
      <c r="B66" s="8" t="s">
        <v>55</v>
      </c>
      <c r="C66" s="8"/>
      <c r="D66" s="7">
        <f t="shared" si="2"/>
        <v>2400000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>
        <v>2400000</v>
      </c>
      <c r="Q66" s="7"/>
      <c r="R66" s="7"/>
      <c r="S66" s="7"/>
      <c r="T66" s="7"/>
      <c r="U66" s="7"/>
      <c r="V66" s="7"/>
      <c r="W66" s="7"/>
      <c r="X66" s="7"/>
      <c r="Y66" s="7">
        <f t="shared" si="1"/>
        <v>480000</v>
      </c>
      <c r="Z66" s="7"/>
      <c r="AA66" s="7">
        <v>1920000</v>
      </c>
      <c r="AB66" s="8">
        <v>2020</v>
      </c>
      <c r="AC66" s="8">
        <v>2022</v>
      </c>
    </row>
    <row r="67" spans="1:29" ht="56.85" customHeight="1" x14ac:dyDescent="0.35">
      <c r="A67" s="8">
        <v>49</v>
      </c>
      <c r="B67" s="8" t="s">
        <v>56</v>
      </c>
      <c r="C67" s="8"/>
      <c r="D67" s="7">
        <f t="shared" si="2"/>
        <v>4800000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>
        <v>4800000</v>
      </c>
      <c r="Q67" s="7"/>
      <c r="R67" s="7"/>
      <c r="S67" s="7"/>
      <c r="T67" s="7"/>
      <c r="U67" s="7"/>
      <c r="V67" s="7"/>
      <c r="W67" s="7"/>
      <c r="X67" s="7"/>
      <c r="Y67" s="7">
        <f t="shared" si="1"/>
        <v>960000</v>
      </c>
      <c r="Z67" s="7"/>
      <c r="AA67" s="7">
        <v>3840000</v>
      </c>
      <c r="AB67" s="8">
        <v>2020</v>
      </c>
      <c r="AC67" s="8">
        <v>2022</v>
      </c>
    </row>
    <row r="68" spans="1:29" ht="56.85" customHeight="1" x14ac:dyDescent="0.35">
      <c r="A68" s="8">
        <v>50</v>
      </c>
      <c r="B68" s="8" t="s">
        <v>57</v>
      </c>
      <c r="C68" s="8"/>
      <c r="D68" s="7">
        <f t="shared" si="2"/>
        <v>2400000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>
        <v>2400000</v>
      </c>
      <c r="Q68" s="7"/>
      <c r="R68" s="7"/>
      <c r="S68" s="7"/>
      <c r="T68" s="7"/>
      <c r="U68" s="7"/>
      <c r="V68" s="7"/>
      <c r="W68" s="7"/>
      <c r="X68" s="7"/>
      <c r="Y68" s="7">
        <f t="shared" si="1"/>
        <v>480000</v>
      </c>
      <c r="Z68" s="7"/>
      <c r="AA68" s="7">
        <v>1920000</v>
      </c>
      <c r="AB68" s="8">
        <v>2020</v>
      </c>
      <c r="AC68" s="8">
        <v>2022</v>
      </c>
    </row>
    <row r="69" spans="1:29" ht="56.85" customHeight="1" x14ac:dyDescent="0.35">
      <c r="A69" s="8">
        <v>51</v>
      </c>
      <c r="B69" s="8" t="s">
        <v>58</v>
      </c>
      <c r="C69" s="8"/>
      <c r="D69" s="7">
        <f t="shared" si="2"/>
        <v>4800000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>
        <v>4800000</v>
      </c>
      <c r="Q69" s="7"/>
      <c r="R69" s="7"/>
      <c r="S69" s="7"/>
      <c r="T69" s="7"/>
      <c r="U69" s="7"/>
      <c r="V69" s="7"/>
      <c r="W69" s="7"/>
      <c r="X69" s="7"/>
      <c r="Y69" s="7">
        <f t="shared" si="1"/>
        <v>960000</v>
      </c>
      <c r="Z69" s="7"/>
      <c r="AA69" s="7">
        <v>3840000</v>
      </c>
      <c r="AB69" s="8">
        <v>2020</v>
      </c>
      <c r="AC69" s="8">
        <v>2022</v>
      </c>
    </row>
    <row r="70" spans="1:29" ht="56.85" customHeight="1" x14ac:dyDescent="0.35">
      <c r="A70" s="8">
        <v>52</v>
      </c>
      <c r="B70" s="8" t="s">
        <v>59</v>
      </c>
      <c r="C70" s="8"/>
      <c r="D70" s="7">
        <f t="shared" si="2"/>
        <v>4800000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>
        <v>4800000</v>
      </c>
      <c r="Q70" s="7"/>
      <c r="R70" s="7"/>
      <c r="S70" s="7"/>
      <c r="T70" s="7"/>
      <c r="U70" s="7"/>
      <c r="V70" s="7"/>
      <c r="W70" s="7"/>
      <c r="X70" s="7"/>
      <c r="Y70" s="7">
        <f t="shared" si="1"/>
        <v>960000</v>
      </c>
      <c r="Z70" s="7"/>
      <c r="AA70" s="7">
        <v>3840000</v>
      </c>
      <c r="AB70" s="8">
        <v>2020</v>
      </c>
      <c r="AC70" s="8">
        <v>2022</v>
      </c>
    </row>
    <row r="71" spans="1:29" ht="56.85" customHeight="1" x14ac:dyDescent="0.35">
      <c r="A71" s="8">
        <v>53</v>
      </c>
      <c r="B71" s="8" t="s">
        <v>60</v>
      </c>
      <c r="C71" s="8"/>
      <c r="D71" s="7">
        <f t="shared" si="2"/>
        <v>2400000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>
        <v>2400000</v>
      </c>
      <c r="Q71" s="7"/>
      <c r="R71" s="7"/>
      <c r="S71" s="7"/>
      <c r="T71" s="7"/>
      <c r="U71" s="7"/>
      <c r="V71" s="7"/>
      <c r="W71" s="7"/>
      <c r="X71" s="7"/>
      <c r="Y71" s="7">
        <f t="shared" si="1"/>
        <v>480000</v>
      </c>
      <c r="Z71" s="7"/>
      <c r="AA71" s="7">
        <v>1920000</v>
      </c>
      <c r="AB71" s="8">
        <v>2020</v>
      </c>
      <c r="AC71" s="8">
        <v>2022</v>
      </c>
    </row>
    <row r="72" spans="1:29" ht="56.85" customHeight="1" x14ac:dyDescent="0.35">
      <c r="A72" s="8">
        <v>54</v>
      </c>
      <c r="B72" s="8" t="s">
        <v>61</v>
      </c>
      <c r="C72" s="8"/>
      <c r="D72" s="7">
        <f t="shared" si="2"/>
        <v>4800000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>
        <v>4800000</v>
      </c>
      <c r="Q72" s="7"/>
      <c r="R72" s="7"/>
      <c r="S72" s="7"/>
      <c r="T72" s="7"/>
      <c r="U72" s="7"/>
      <c r="V72" s="7"/>
      <c r="W72" s="7"/>
      <c r="X72" s="7"/>
      <c r="Y72" s="7">
        <f t="shared" si="1"/>
        <v>960000</v>
      </c>
      <c r="Z72" s="7"/>
      <c r="AA72" s="7">
        <v>3840000</v>
      </c>
      <c r="AB72" s="8">
        <v>2020</v>
      </c>
      <c r="AC72" s="8">
        <v>2022</v>
      </c>
    </row>
    <row r="73" spans="1:29" ht="56.85" customHeight="1" x14ac:dyDescent="0.35">
      <c r="A73" s="8">
        <v>55</v>
      </c>
      <c r="B73" s="8" t="s">
        <v>62</v>
      </c>
      <c r="C73" s="8"/>
      <c r="D73" s="7">
        <f t="shared" si="2"/>
        <v>4800000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>
        <v>4800000</v>
      </c>
      <c r="Q73" s="7"/>
      <c r="R73" s="7"/>
      <c r="S73" s="7"/>
      <c r="T73" s="7"/>
      <c r="U73" s="7"/>
      <c r="V73" s="7"/>
      <c r="W73" s="7"/>
      <c r="X73" s="7"/>
      <c r="Y73" s="7">
        <f t="shared" si="1"/>
        <v>960000</v>
      </c>
      <c r="Z73" s="7"/>
      <c r="AA73" s="7">
        <v>3840000</v>
      </c>
      <c r="AB73" s="8">
        <v>2020</v>
      </c>
      <c r="AC73" s="8">
        <v>2022</v>
      </c>
    </row>
    <row r="74" spans="1:29" ht="56.85" customHeight="1" x14ac:dyDescent="0.35">
      <c r="A74" s="8">
        <v>56</v>
      </c>
      <c r="B74" s="8" t="s">
        <v>63</v>
      </c>
      <c r="C74" s="8"/>
      <c r="D74" s="7">
        <f t="shared" si="2"/>
        <v>4800000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>
        <v>4800000</v>
      </c>
      <c r="Q74" s="7"/>
      <c r="R74" s="7"/>
      <c r="S74" s="7"/>
      <c r="T74" s="7"/>
      <c r="U74" s="7"/>
      <c r="V74" s="7"/>
      <c r="W74" s="7"/>
      <c r="X74" s="7"/>
      <c r="Y74" s="7">
        <f t="shared" si="1"/>
        <v>960000</v>
      </c>
      <c r="Z74" s="7"/>
      <c r="AA74" s="7">
        <v>3840000</v>
      </c>
      <c r="AB74" s="8">
        <v>2020</v>
      </c>
      <c r="AC74" s="8">
        <v>2022</v>
      </c>
    </row>
    <row r="75" spans="1:29" ht="56.85" customHeight="1" x14ac:dyDescent="0.35">
      <c r="A75" s="8">
        <v>57</v>
      </c>
      <c r="B75" s="8" t="s">
        <v>64</v>
      </c>
      <c r="C75" s="8"/>
      <c r="D75" s="7">
        <f t="shared" si="2"/>
        <v>2400000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>
        <v>2400000</v>
      </c>
      <c r="Q75" s="7"/>
      <c r="R75" s="7"/>
      <c r="S75" s="7"/>
      <c r="T75" s="7"/>
      <c r="U75" s="7"/>
      <c r="V75" s="7"/>
      <c r="W75" s="7"/>
      <c r="X75" s="7"/>
      <c r="Y75" s="7">
        <f t="shared" si="1"/>
        <v>480000</v>
      </c>
      <c r="Z75" s="7"/>
      <c r="AA75" s="7">
        <v>1920000</v>
      </c>
      <c r="AB75" s="8">
        <v>2020</v>
      </c>
      <c r="AC75" s="8">
        <v>2022</v>
      </c>
    </row>
    <row r="76" spans="1:29" ht="56.85" customHeight="1" x14ac:dyDescent="0.35">
      <c r="A76" s="8">
        <v>58</v>
      </c>
      <c r="B76" s="8" t="s">
        <v>65</v>
      </c>
      <c r="C76" s="8"/>
      <c r="D76" s="7">
        <f t="shared" si="2"/>
        <v>4800000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>
        <v>4800000</v>
      </c>
      <c r="Q76" s="7"/>
      <c r="R76" s="7"/>
      <c r="S76" s="7"/>
      <c r="T76" s="7"/>
      <c r="U76" s="7"/>
      <c r="V76" s="7"/>
      <c r="W76" s="7"/>
      <c r="X76" s="7"/>
      <c r="Y76" s="7">
        <f t="shared" si="1"/>
        <v>960000</v>
      </c>
      <c r="Z76" s="7"/>
      <c r="AA76" s="7">
        <v>3840000</v>
      </c>
      <c r="AB76" s="8">
        <v>2020</v>
      </c>
      <c r="AC76" s="8">
        <v>2022</v>
      </c>
    </row>
    <row r="77" spans="1:29" ht="56.85" customHeight="1" x14ac:dyDescent="0.35">
      <c r="A77" s="8">
        <v>59</v>
      </c>
      <c r="B77" s="8" t="s">
        <v>66</v>
      </c>
      <c r="C77" s="8"/>
      <c r="D77" s="7">
        <f t="shared" si="2"/>
        <v>4800000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>
        <v>4800000</v>
      </c>
      <c r="Q77" s="7"/>
      <c r="R77" s="7"/>
      <c r="S77" s="7"/>
      <c r="T77" s="7"/>
      <c r="U77" s="7"/>
      <c r="V77" s="7"/>
      <c r="W77" s="7"/>
      <c r="X77" s="7"/>
      <c r="Y77" s="7">
        <f t="shared" si="1"/>
        <v>960000</v>
      </c>
      <c r="Z77" s="7"/>
      <c r="AA77" s="7">
        <v>3840000</v>
      </c>
      <c r="AB77" s="8">
        <v>2020</v>
      </c>
      <c r="AC77" s="8">
        <v>2022</v>
      </c>
    </row>
    <row r="78" spans="1:29" ht="56.85" customHeight="1" x14ac:dyDescent="0.35">
      <c r="A78" s="8">
        <v>60</v>
      </c>
      <c r="B78" s="8" t="s">
        <v>67</v>
      </c>
      <c r="C78" s="8"/>
      <c r="D78" s="7">
        <f t="shared" si="2"/>
        <v>4800000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>
        <v>4800000</v>
      </c>
      <c r="Q78" s="7"/>
      <c r="R78" s="7"/>
      <c r="S78" s="7"/>
      <c r="T78" s="7"/>
      <c r="U78" s="7"/>
      <c r="V78" s="7"/>
      <c r="W78" s="7"/>
      <c r="X78" s="7"/>
      <c r="Y78" s="7">
        <f t="shared" si="1"/>
        <v>960000</v>
      </c>
      <c r="Z78" s="7"/>
      <c r="AA78" s="7">
        <v>3840000</v>
      </c>
      <c r="AB78" s="8">
        <v>2020</v>
      </c>
      <c r="AC78" s="8">
        <v>2022</v>
      </c>
    </row>
    <row r="79" spans="1:29" ht="56.85" customHeight="1" x14ac:dyDescent="0.35">
      <c r="A79" s="8">
        <v>61</v>
      </c>
      <c r="B79" s="8" t="s">
        <v>68</v>
      </c>
      <c r="C79" s="8"/>
      <c r="D79" s="7">
        <f t="shared" si="2"/>
        <v>4800000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>
        <v>4800000</v>
      </c>
      <c r="Q79" s="7"/>
      <c r="R79" s="7"/>
      <c r="S79" s="7"/>
      <c r="T79" s="7"/>
      <c r="U79" s="7"/>
      <c r="V79" s="7"/>
      <c r="W79" s="7"/>
      <c r="X79" s="7"/>
      <c r="Y79" s="7">
        <f t="shared" si="1"/>
        <v>960000</v>
      </c>
      <c r="Z79" s="7"/>
      <c r="AA79" s="7">
        <v>3840000</v>
      </c>
      <c r="AB79" s="8">
        <v>2020</v>
      </c>
      <c r="AC79" s="8">
        <v>2022</v>
      </c>
    </row>
    <row r="80" spans="1:29" ht="56.85" customHeight="1" x14ac:dyDescent="0.35">
      <c r="A80" s="8">
        <v>62</v>
      </c>
      <c r="B80" s="8" t="s">
        <v>69</v>
      </c>
      <c r="C80" s="8"/>
      <c r="D80" s="7">
        <f t="shared" si="2"/>
        <v>4800000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>
        <v>4800000</v>
      </c>
      <c r="Q80" s="7"/>
      <c r="R80" s="7"/>
      <c r="S80" s="7"/>
      <c r="T80" s="7"/>
      <c r="U80" s="7"/>
      <c r="V80" s="7"/>
      <c r="W80" s="7"/>
      <c r="X80" s="7"/>
      <c r="Y80" s="7">
        <f t="shared" si="1"/>
        <v>960000</v>
      </c>
      <c r="Z80" s="7"/>
      <c r="AA80" s="7">
        <v>3840000</v>
      </c>
      <c r="AB80" s="8">
        <v>2020</v>
      </c>
      <c r="AC80" s="8">
        <v>2022</v>
      </c>
    </row>
    <row r="81" spans="1:29" ht="56.85" customHeight="1" x14ac:dyDescent="0.35">
      <c r="A81" s="8">
        <v>63</v>
      </c>
      <c r="B81" s="8" t="s">
        <v>70</v>
      </c>
      <c r="C81" s="8"/>
      <c r="D81" s="7">
        <f t="shared" si="2"/>
        <v>2400000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>
        <v>2400000</v>
      </c>
      <c r="Q81" s="7"/>
      <c r="R81" s="7"/>
      <c r="S81" s="7"/>
      <c r="T81" s="7"/>
      <c r="U81" s="7"/>
      <c r="V81" s="7"/>
      <c r="W81" s="7"/>
      <c r="X81" s="7"/>
      <c r="Y81" s="7">
        <f t="shared" si="1"/>
        <v>480000</v>
      </c>
      <c r="Z81" s="7"/>
      <c r="AA81" s="7">
        <v>1920000</v>
      </c>
      <c r="AB81" s="8">
        <v>2020</v>
      </c>
      <c r="AC81" s="8">
        <v>2022</v>
      </c>
    </row>
    <row r="82" spans="1:29" ht="56.85" customHeight="1" x14ac:dyDescent="0.35">
      <c r="A82" s="8">
        <v>64</v>
      </c>
      <c r="B82" s="8" t="s">
        <v>71</v>
      </c>
      <c r="C82" s="8"/>
      <c r="D82" s="7">
        <f t="shared" si="2"/>
        <v>5702828.0336999996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>
        <v>431325.39</v>
      </c>
      <c r="S82" s="7">
        <v>3924006.9302000003</v>
      </c>
      <c r="T82" s="7">
        <v>1181393.9234999998</v>
      </c>
      <c r="U82" s="7">
        <v>166101.79</v>
      </c>
      <c r="V82" s="7"/>
      <c r="W82" s="7"/>
      <c r="X82" s="7"/>
      <c r="Y82" s="7">
        <f t="shared" si="1"/>
        <v>0</v>
      </c>
      <c r="Z82" s="7"/>
      <c r="AA82" s="7">
        <v>5702828.0336999996</v>
      </c>
      <c r="AB82" s="8">
        <v>2020</v>
      </c>
      <c r="AC82" s="8">
        <v>2022</v>
      </c>
    </row>
    <row r="83" spans="1:29" ht="56.85" customHeight="1" x14ac:dyDescent="0.35">
      <c r="A83" s="8">
        <v>65</v>
      </c>
      <c r="B83" s="8" t="s">
        <v>72</v>
      </c>
      <c r="C83" s="8"/>
      <c r="D83" s="7">
        <f t="shared" ref="D83:D146" si="3">SUM(E83:W83)-(F83+K83+O83)</f>
        <v>3037801.66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>
        <v>2961856.62</v>
      </c>
      <c r="Q83" s="7"/>
      <c r="R83" s="7"/>
      <c r="S83" s="11"/>
      <c r="T83" s="11"/>
      <c r="U83" s="7">
        <v>75945.039999999994</v>
      </c>
      <c r="V83" s="7"/>
      <c r="W83" s="7"/>
      <c r="X83" s="7"/>
      <c r="Y83" s="7">
        <f t="shared" si="1"/>
        <v>0</v>
      </c>
      <c r="Z83" s="7"/>
      <c r="AA83" s="7">
        <v>3037801.66</v>
      </c>
      <c r="AB83" s="8">
        <v>2020</v>
      </c>
      <c r="AC83" s="8">
        <v>2022</v>
      </c>
    </row>
    <row r="84" spans="1:29" ht="56.85" customHeight="1" x14ac:dyDescent="0.35">
      <c r="A84" s="8">
        <v>66</v>
      </c>
      <c r="B84" s="8" t="s">
        <v>73</v>
      </c>
      <c r="C84" s="8"/>
      <c r="D84" s="7">
        <f t="shared" si="3"/>
        <v>1016324.71</v>
      </c>
      <c r="E84" s="7"/>
      <c r="F84" s="7"/>
      <c r="G84" s="7">
        <v>961324.71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11"/>
      <c r="T84" s="11"/>
      <c r="U84" s="7">
        <v>55000</v>
      </c>
      <c r="V84" s="7"/>
      <c r="W84" s="7"/>
      <c r="X84" s="7"/>
      <c r="Y84" s="7">
        <f t="shared" si="1"/>
        <v>1016324.71</v>
      </c>
      <c r="Z84" s="7"/>
      <c r="AA84" s="7">
        <v>0</v>
      </c>
      <c r="AB84" s="8">
        <v>2020</v>
      </c>
      <c r="AC84" s="8">
        <v>2021</v>
      </c>
    </row>
    <row r="85" spans="1:29" ht="56.85" customHeight="1" x14ac:dyDescent="0.35">
      <c r="A85" s="8">
        <v>67</v>
      </c>
      <c r="B85" s="8" t="s">
        <v>74</v>
      </c>
      <c r="C85" s="8"/>
      <c r="D85" s="7">
        <f t="shared" si="3"/>
        <v>1016324.71</v>
      </c>
      <c r="E85" s="7"/>
      <c r="F85" s="7"/>
      <c r="G85" s="7">
        <v>961324.71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11"/>
      <c r="T85" s="11"/>
      <c r="U85" s="7">
        <v>55000</v>
      </c>
      <c r="V85" s="7"/>
      <c r="W85" s="7"/>
      <c r="X85" s="7"/>
      <c r="Y85" s="7">
        <f t="shared" si="1"/>
        <v>1016324.71</v>
      </c>
      <c r="Z85" s="7"/>
      <c r="AA85" s="7">
        <v>0</v>
      </c>
      <c r="AB85" s="8">
        <v>2020</v>
      </c>
      <c r="AC85" s="8">
        <v>2021</v>
      </c>
    </row>
    <row r="86" spans="1:29" ht="56.85" customHeight="1" x14ac:dyDescent="0.35">
      <c r="A86" s="8">
        <v>68</v>
      </c>
      <c r="B86" s="8" t="s">
        <v>75</v>
      </c>
      <c r="C86" s="8"/>
      <c r="D86" s="7">
        <f t="shared" si="3"/>
        <v>1016324.71</v>
      </c>
      <c r="E86" s="7"/>
      <c r="F86" s="7"/>
      <c r="G86" s="7">
        <v>961324.71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11"/>
      <c r="T86" s="11"/>
      <c r="U86" s="7">
        <v>55000</v>
      </c>
      <c r="V86" s="7"/>
      <c r="W86" s="7"/>
      <c r="X86" s="7"/>
      <c r="Y86" s="7">
        <f t="shared" si="1"/>
        <v>1016324.71</v>
      </c>
      <c r="Z86" s="7"/>
      <c r="AA86" s="7">
        <v>0</v>
      </c>
      <c r="AB86" s="8">
        <v>2020</v>
      </c>
      <c r="AC86" s="8">
        <v>2021</v>
      </c>
    </row>
    <row r="87" spans="1:29" ht="56.85" customHeight="1" x14ac:dyDescent="0.35">
      <c r="A87" s="8">
        <v>69</v>
      </c>
      <c r="B87" s="8" t="s">
        <v>76</v>
      </c>
      <c r="C87" s="8"/>
      <c r="D87" s="7">
        <f t="shared" si="3"/>
        <v>1016324.71</v>
      </c>
      <c r="E87" s="7"/>
      <c r="F87" s="7"/>
      <c r="G87" s="7">
        <v>961324.71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11"/>
      <c r="T87" s="11"/>
      <c r="U87" s="7">
        <v>55000</v>
      </c>
      <c r="V87" s="7"/>
      <c r="W87" s="7"/>
      <c r="X87" s="7"/>
      <c r="Y87" s="7">
        <f t="shared" ref="Y87:Y150" si="4">D87-AA87</f>
        <v>1016324.71</v>
      </c>
      <c r="Z87" s="7"/>
      <c r="AA87" s="7">
        <v>0</v>
      </c>
      <c r="AB87" s="8">
        <v>2020</v>
      </c>
      <c r="AC87" s="8">
        <v>2021</v>
      </c>
    </row>
    <row r="88" spans="1:29" ht="56.85" customHeight="1" x14ac:dyDescent="0.35">
      <c r="A88" s="8">
        <v>70</v>
      </c>
      <c r="B88" s="8" t="s">
        <v>77</v>
      </c>
      <c r="C88" s="8"/>
      <c r="D88" s="7">
        <f t="shared" si="3"/>
        <v>16406808.729999999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>
        <v>8148746.1200000001</v>
      </c>
      <c r="R88" s="7"/>
      <c r="S88" s="7">
        <v>7859582.4900000002</v>
      </c>
      <c r="T88" s="7"/>
      <c r="U88" s="7">
        <v>398480.12</v>
      </c>
      <c r="V88" s="7"/>
      <c r="W88" s="7"/>
      <c r="X88" s="7"/>
      <c r="Y88" s="7">
        <f t="shared" si="4"/>
        <v>0</v>
      </c>
      <c r="Z88" s="7"/>
      <c r="AA88" s="7">
        <v>16406808.729999999</v>
      </c>
      <c r="AB88" s="8">
        <v>2020</v>
      </c>
      <c r="AC88" s="8">
        <v>2022</v>
      </c>
    </row>
    <row r="89" spans="1:29" ht="56.85" customHeight="1" x14ac:dyDescent="0.35">
      <c r="A89" s="8">
        <v>71</v>
      </c>
      <c r="B89" s="8" t="s">
        <v>78</v>
      </c>
      <c r="C89" s="8"/>
      <c r="D89" s="7">
        <f t="shared" si="3"/>
        <v>7694451.04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>
        <v>7595706.8499999996</v>
      </c>
      <c r="R89" s="7"/>
      <c r="S89" s="7"/>
      <c r="T89" s="7"/>
      <c r="U89" s="7">
        <v>98744.19</v>
      </c>
      <c r="V89" s="7"/>
      <c r="W89" s="7"/>
      <c r="X89" s="7"/>
      <c r="Y89" s="7">
        <f t="shared" si="4"/>
        <v>0</v>
      </c>
      <c r="Z89" s="7"/>
      <c r="AA89" s="7">
        <v>7694451.04</v>
      </c>
      <c r="AB89" s="8">
        <v>2020</v>
      </c>
      <c r="AC89" s="8">
        <v>2022</v>
      </c>
    </row>
    <row r="90" spans="1:29" ht="56.85" customHeight="1" x14ac:dyDescent="0.35">
      <c r="A90" s="8">
        <v>72</v>
      </c>
      <c r="B90" s="8" t="s">
        <v>79</v>
      </c>
      <c r="C90" s="8"/>
      <c r="D90" s="7">
        <f t="shared" si="3"/>
        <v>1016324.71</v>
      </c>
      <c r="E90" s="7"/>
      <c r="F90" s="7"/>
      <c r="G90" s="7">
        <v>961324.71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>
        <v>55000</v>
      </c>
      <c r="V90" s="7"/>
      <c r="W90" s="7"/>
      <c r="X90" s="7"/>
      <c r="Y90" s="7">
        <f t="shared" si="4"/>
        <v>1016324.71</v>
      </c>
      <c r="Z90" s="7"/>
      <c r="AA90" s="7">
        <v>0</v>
      </c>
      <c r="AB90" s="8">
        <v>2020</v>
      </c>
      <c r="AC90" s="8">
        <v>2021</v>
      </c>
    </row>
    <row r="91" spans="1:29" ht="56.85" customHeight="1" x14ac:dyDescent="0.35">
      <c r="A91" s="8">
        <v>73</v>
      </c>
      <c r="B91" s="8" t="s">
        <v>80</v>
      </c>
      <c r="C91" s="8"/>
      <c r="D91" s="7">
        <f t="shared" si="3"/>
        <v>1016324.71</v>
      </c>
      <c r="E91" s="7"/>
      <c r="F91" s="7"/>
      <c r="G91" s="7">
        <v>961324.71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>
        <v>55000</v>
      </c>
      <c r="V91" s="7"/>
      <c r="W91" s="7"/>
      <c r="X91" s="7"/>
      <c r="Y91" s="7">
        <f t="shared" si="4"/>
        <v>1016324.71</v>
      </c>
      <c r="Z91" s="7"/>
      <c r="AA91" s="7">
        <v>0</v>
      </c>
      <c r="AB91" s="8">
        <v>2020</v>
      </c>
      <c r="AC91" s="8">
        <v>2021</v>
      </c>
    </row>
    <row r="92" spans="1:29" ht="56.85" customHeight="1" x14ac:dyDescent="0.35">
      <c r="A92" s="8">
        <v>74</v>
      </c>
      <c r="B92" s="8" t="s">
        <v>81</v>
      </c>
      <c r="C92" s="8"/>
      <c r="D92" s="7">
        <f t="shared" si="3"/>
        <v>1016324.71</v>
      </c>
      <c r="E92" s="7"/>
      <c r="F92" s="7"/>
      <c r="G92" s="7">
        <v>961324.71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>
        <v>55000</v>
      </c>
      <c r="V92" s="7"/>
      <c r="W92" s="7"/>
      <c r="X92" s="7"/>
      <c r="Y92" s="7">
        <f t="shared" si="4"/>
        <v>1016324.71</v>
      </c>
      <c r="Z92" s="7"/>
      <c r="AA92" s="7">
        <v>0</v>
      </c>
      <c r="AB92" s="8">
        <v>2020</v>
      </c>
      <c r="AC92" s="8">
        <v>2021</v>
      </c>
    </row>
    <row r="93" spans="1:29" ht="56.85" customHeight="1" x14ac:dyDescent="0.35">
      <c r="A93" s="8">
        <v>75</v>
      </c>
      <c r="B93" s="8" t="s">
        <v>82</v>
      </c>
      <c r="C93" s="8"/>
      <c r="D93" s="7">
        <f t="shared" si="3"/>
        <v>1016324.71</v>
      </c>
      <c r="E93" s="7"/>
      <c r="F93" s="7"/>
      <c r="G93" s="7">
        <v>961324.71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>
        <v>55000</v>
      </c>
      <c r="V93" s="7"/>
      <c r="W93" s="7"/>
      <c r="X93" s="7"/>
      <c r="Y93" s="7">
        <f t="shared" si="4"/>
        <v>1016324.71</v>
      </c>
      <c r="Z93" s="7"/>
      <c r="AA93" s="7">
        <v>0</v>
      </c>
      <c r="AB93" s="8">
        <v>2020</v>
      </c>
      <c r="AC93" s="8">
        <v>2021</v>
      </c>
    </row>
    <row r="94" spans="1:29" ht="56.85" customHeight="1" x14ac:dyDescent="0.35">
      <c r="A94" s="8">
        <v>76</v>
      </c>
      <c r="B94" s="8" t="s">
        <v>83</v>
      </c>
      <c r="C94" s="8"/>
      <c r="D94" s="7">
        <f t="shared" si="3"/>
        <v>1016324.71</v>
      </c>
      <c r="E94" s="7"/>
      <c r="F94" s="7"/>
      <c r="G94" s="7">
        <v>961324.71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>
        <v>55000</v>
      </c>
      <c r="V94" s="7"/>
      <c r="W94" s="7"/>
      <c r="X94" s="7"/>
      <c r="Y94" s="7">
        <f t="shared" si="4"/>
        <v>0</v>
      </c>
      <c r="Z94" s="7"/>
      <c r="AA94" s="7">
        <v>1016324.71</v>
      </c>
      <c r="AB94" s="8">
        <v>2020</v>
      </c>
      <c r="AC94" s="8">
        <v>2022</v>
      </c>
    </row>
    <row r="95" spans="1:29" ht="56.85" customHeight="1" x14ac:dyDescent="0.35">
      <c r="A95" s="8">
        <v>77</v>
      </c>
      <c r="B95" s="8" t="s">
        <v>84</v>
      </c>
      <c r="C95" s="8"/>
      <c r="D95" s="7">
        <f t="shared" si="3"/>
        <v>1016324.71</v>
      </c>
      <c r="E95" s="7"/>
      <c r="F95" s="7"/>
      <c r="G95" s="7">
        <v>961324.71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>
        <v>55000</v>
      </c>
      <c r="V95" s="7"/>
      <c r="W95" s="7"/>
      <c r="X95" s="7"/>
      <c r="Y95" s="7">
        <f t="shared" si="4"/>
        <v>0</v>
      </c>
      <c r="Z95" s="7"/>
      <c r="AA95" s="7">
        <v>1016324.71</v>
      </c>
      <c r="AB95" s="8">
        <v>2020</v>
      </c>
      <c r="AC95" s="8">
        <v>2022</v>
      </c>
    </row>
    <row r="96" spans="1:29" ht="56.85" customHeight="1" x14ac:dyDescent="0.35">
      <c r="A96" s="8">
        <v>78</v>
      </c>
      <c r="B96" s="8" t="s">
        <v>85</v>
      </c>
      <c r="C96" s="8"/>
      <c r="D96" s="7">
        <f t="shared" si="3"/>
        <v>2400000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>
        <v>2400000</v>
      </c>
      <c r="Q96" s="7"/>
      <c r="R96" s="7"/>
      <c r="S96" s="7"/>
      <c r="T96" s="7"/>
      <c r="U96" s="7"/>
      <c r="V96" s="7"/>
      <c r="W96" s="7"/>
      <c r="X96" s="7"/>
      <c r="Y96" s="7">
        <f t="shared" si="4"/>
        <v>480000</v>
      </c>
      <c r="Z96" s="7"/>
      <c r="AA96" s="7">
        <v>1920000</v>
      </c>
      <c r="AB96" s="8">
        <v>2020</v>
      </c>
      <c r="AC96" s="8">
        <v>2022</v>
      </c>
    </row>
    <row r="97" spans="1:29" ht="56.85" customHeight="1" x14ac:dyDescent="0.35">
      <c r="A97" s="8">
        <v>79</v>
      </c>
      <c r="B97" s="8" t="s">
        <v>86</v>
      </c>
      <c r="C97" s="8"/>
      <c r="D97" s="7">
        <f t="shared" si="3"/>
        <v>4800000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>
        <v>4800000</v>
      </c>
      <c r="Q97" s="7"/>
      <c r="R97" s="7"/>
      <c r="S97" s="7"/>
      <c r="T97" s="7"/>
      <c r="U97" s="7"/>
      <c r="V97" s="7"/>
      <c r="W97" s="7"/>
      <c r="X97" s="7"/>
      <c r="Y97" s="7">
        <f t="shared" si="4"/>
        <v>960000</v>
      </c>
      <c r="Z97" s="7"/>
      <c r="AA97" s="7">
        <v>3840000</v>
      </c>
      <c r="AB97" s="8">
        <v>2020</v>
      </c>
      <c r="AC97" s="8">
        <v>2022</v>
      </c>
    </row>
    <row r="98" spans="1:29" ht="56.85" customHeight="1" x14ac:dyDescent="0.35">
      <c r="A98" s="8">
        <v>80</v>
      </c>
      <c r="B98" s="8" t="s">
        <v>87</v>
      </c>
      <c r="C98" s="8"/>
      <c r="D98" s="7">
        <f t="shared" si="3"/>
        <v>2400000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>
        <v>2400000</v>
      </c>
      <c r="Q98" s="7"/>
      <c r="R98" s="7"/>
      <c r="S98" s="7"/>
      <c r="T98" s="7"/>
      <c r="U98" s="7"/>
      <c r="V98" s="7"/>
      <c r="W98" s="7"/>
      <c r="X98" s="7"/>
      <c r="Y98" s="7">
        <f t="shared" si="4"/>
        <v>480000</v>
      </c>
      <c r="Z98" s="7"/>
      <c r="AA98" s="7">
        <v>1920000</v>
      </c>
      <c r="AB98" s="8">
        <v>2020</v>
      </c>
      <c r="AC98" s="8">
        <v>2022</v>
      </c>
    </row>
    <row r="99" spans="1:29" ht="56.85" customHeight="1" x14ac:dyDescent="0.35">
      <c r="A99" s="8">
        <v>81</v>
      </c>
      <c r="B99" s="8" t="s">
        <v>88</v>
      </c>
      <c r="C99" s="8"/>
      <c r="D99" s="7">
        <f t="shared" si="3"/>
        <v>4800000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>
        <v>4800000</v>
      </c>
      <c r="Q99" s="7"/>
      <c r="R99" s="7"/>
      <c r="S99" s="7"/>
      <c r="T99" s="7"/>
      <c r="U99" s="7"/>
      <c r="V99" s="7"/>
      <c r="W99" s="7"/>
      <c r="X99" s="7"/>
      <c r="Y99" s="7">
        <f t="shared" si="4"/>
        <v>960000</v>
      </c>
      <c r="Z99" s="7"/>
      <c r="AA99" s="7">
        <v>3840000</v>
      </c>
      <c r="AB99" s="8">
        <v>2020</v>
      </c>
      <c r="AC99" s="8">
        <v>2022</v>
      </c>
    </row>
    <row r="100" spans="1:29" ht="56.85" customHeight="1" x14ac:dyDescent="0.35">
      <c r="A100" s="8">
        <v>82</v>
      </c>
      <c r="B100" s="8" t="s">
        <v>89</v>
      </c>
      <c r="C100" s="8"/>
      <c r="D100" s="7">
        <f t="shared" si="3"/>
        <v>4800000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>
        <v>4800000</v>
      </c>
      <c r="Q100" s="7"/>
      <c r="R100" s="7"/>
      <c r="S100" s="7"/>
      <c r="T100" s="7"/>
      <c r="U100" s="7"/>
      <c r="V100" s="7"/>
      <c r="W100" s="7"/>
      <c r="X100" s="7"/>
      <c r="Y100" s="7">
        <f t="shared" si="4"/>
        <v>960000</v>
      </c>
      <c r="Z100" s="7"/>
      <c r="AA100" s="7">
        <v>3840000</v>
      </c>
      <c r="AB100" s="8">
        <v>2020</v>
      </c>
      <c r="AC100" s="8">
        <v>2022</v>
      </c>
    </row>
    <row r="101" spans="1:29" ht="56.85" customHeight="1" x14ac:dyDescent="0.35">
      <c r="A101" s="8">
        <v>83</v>
      </c>
      <c r="B101" s="8" t="s">
        <v>90</v>
      </c>
      <c r="C101" s="8"/>
      <c r="D101" s="7">
        <f t="shared" si="3"/>
        <v>7200000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>
        <v>7200000</v>
      </c>
      <c r="Q101" s="7"/>
      <c r="R101" s="7"/>
      <c r="S101" s="7"/>
      <c r="T101" s="7"/>
      <c r="U101" s="7"/>
      <c r="V101" s="7"/>
      <c r="W101" s="7"/>
      <c r="X101" s="7"/>
      <c r="Y101" s="7">
        <f t="shared" si="4"/>
        <v>1440000</v>
      </c>
      <c r="Z101" s="7"/>
      <c r="AA101" s="7">
        <v>5760000</v>
      </c>
      <c r="AB101" s="8">
        <v>2020</v>
      </c>
      <c r="AC101" s="8">
        <v>2022</v>
      </c>
    </row>
    <row r="102" spans="1:29" ht="56.85" customHeight="1" x14ac:dyDescent="0.35">
      <c r="A102" s="8">
        <v>84</v>
      </c>
      <c r="B102" s="8" t="s">
        <v>91</v>
      </c>
      <c r="C102" s="8"/>
      <c r="D102" s="7">
        <f t="shared" si="3"/>
        <v>2400000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>
        <v>2400000</v>
      </c>
      <c r="Q102" s="7"/>
      <c r="R102" s="7"/>
      <c r="S102" s="7"/>
      <c r="T102" s="7"/>
      <c r="U102" s="7"/>
      <c r="V102" s="7"/>
      <c r="W102" s="7"/>
      <c r="X102" s="7"/>
      <c r="Y102" s="7">
        <f t="shared" si="4"/>
        <v>480000</v>
      </c>
      <c r="Z102" s="7"/>
      <c r="AA102" s="7">
        <v>1920000</v>
      </c>
      <c r="AB102" s="8">
        <v>2020</v>
      </c>
      <c r="AC102" s="8">
        <v>2022</v>
      </c>
    </row>
    <row r="103" spans="1:29" ht="56.85" customHeight="1" x14ac:dyDescent="0.35">
      <c r="A103" s="8">
        <v>85</v>
      </c>
      <c r="B103" s="8" t="s">
        <v>92</v>
      </c>
      <c r="C103" s="8"/>
      <c r="D103" s="7">
        <f t="shared" si="3"/>
        <v>4800000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>
        <v>4800000</v>
      </c>
      <c r="Q103" s="7"/>
      <c r="R103" s="7"/>
      <c r="S103" s="7"/>
      <c r="T103" s="7"/>
      <c r="U103" s="7"/>
      <c r="V103" s="7"/>
      <c r="W103" s="7"/>
      <c r="X103" s="7"/>
      <c r="Y103" s="7">
        <f t="shared" si="4"/>
        <v>960000</v>
      </c>
      <c r="Z103" s="7"/>
      <c r="AA103" s="7">
        <v>3840000</v>
      </c>
      <c r="AB103" s="8">
        <v>2020</v>
      </c>
      <c r="AC103" s="8">
        <v>2022</v>
      </c>
    </row>
    <row r="104" spans="1:29" ht="56.85" customHeight="1" x14ac:dyDescent="0.35">
      <c r="A104" s="8">
        <v>86</v>
      </c>
      <c r="B104" s="8" t="s">
        <v>93</v>
      </c>
      <c r="C104" s="8"/>
      <c r="D104" s="7">
        <f t="shared" si="3"/>
        <v>9600000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>
        <v>9600000</v>
      </c>
      <c r="Q104" s="7"/>
      <c r="R104" s="7"/>
      <c r="S104" s="7"/>
      <c r="T104" s="7"/>
      <c r="U104" s="7"/>
      <c r="V104" s="7"/>
      <c r="W104" s="7"/>
      <c r="X104" s="7"/>
      <c r="Y104" s="7">
        <f t="shared" si="4"/>
        <v>1920000</v>
      </c>
      <c r="Z104" s="7"/>
      <c r="AA104" s="7">
        <v>7680000</v>
      </c>
      <c r="AB104" s="8">
        <v>2020</v>
      </c>
      <c r="AC104" s="8">
        <v>2022</v>
      </c>
    </row>
    <row r="105" spans="1:29" ht="56.85" customHeight="1" x14ac:dyDescent="0.35">
      <c r="A105" s="8">
        <v>87</v>
      </c>
      <c r="B105" s="8" t="s">
        <v>94</v>
      </c>
      <c r="C105" s="8"/>
      <c r="D105" s="7">
        <f t="shared" si="3"/>
        <v>2400000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>
        <v>2400000</v>
      </c>
      <c r="Q105" s="7"/>
      <c r="R105" s="7"/>
      <c r="S105" s="7"/>
      <c r="T105" s="7"/>
      <c r="U105" s="7"/>
      <c r="V105" s="7"/>
      <c r="W105" s="7"/>
      <c r="X105" s="7"/>
      <c r="Y105" s="7">
        <f t="shared" si="4"/>
        <v>480000</v>
      </c>
      <c r="Z105" s="7"/>
      <c r="AA105" s="7">
        <v>1920000</v>
      </c>
      <c r="AB105" s="8">
        <v>2020</v>
      </c>
      <c r="AC105" s="8">
        <v>2022</v>
      </c>
    </row>
    <row r="106" spans="1:29" ht="56.85" customHeight="1" x14ac:dyDescent="0.35">
      <c r="A106" s="8">
        <v>88</v>
      </c>
      <c r="B106" s="8" t="s">
        <v>95</v>
      </c>
      <c r="C106" s="8"/>
      <c r="D106" s="7">
        <f t="shared" si="3"/>
        <v>4800000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>
        <v>4800000</v>
      </c>
      <c r="Q106" s="7"/>
      <c r="R106" s="7"/>
      <c r="S106" s="7"/>
      <c r="T106" s="7"/>
      <c r="U106" s="7"/>
      <c r="V106" s="7"/>
      <c r="W106" s="7"/>
      <c r="X106" s="7"/>
      <c r="Y106" s="7">
        <f t="shared" si="4"/>
        <v>960000</v>
      </c>
      <c r="Z106" s="7"/>
      <c r="AA106" s="7">
        <v>3840000</v>
      </c>
      <c r="AB106" s="8">
        <v>2020</v>
      </c>
      <c r="AC106" s="8">
        <v>2022</v>
      </c>
    </row>
    <row r="107" spans="1:29" ht="56.85" customHeight="1" x14ac:dyDescent="0.35">
      <c r="A107" s="8">
        <v>89</v>
      </c>
      <c r="B107" s="8" t="s">
        <v>96</v>
      </c>
      <c r="C107" s="8"/>
      <c r="D107" s="7">
        <f t="shared" si="3"/>
        <v>2400000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>
        <v>2400000</v>
      </c>
      <c r="Q107" s="7"/>
      <c r="R107" s="7"/>
      <c r="S107" s="7"/>
      <c r="T107" s="7"/>
      <c r="U107" s="7"/>
      <c r="V107" s="7"/>
      <c r="W107" s="7"/>
      <c r="X107" s="7"/>
      <c r="Y107" s="7">
        <f t="shared" si="4"/>
        <v>480000</v>
      </c>
      <c r="Z107" s="7"/>
      <c r="AA107" s="7">
        <v>1920000</v>
      </c>
      <c r="AB107" s="8">
        <v>2020</v>
      </c>
      <c r="AC107" s="8">
        <v>2022</v>
      </c>
    </row>
    <row r="108" spans="1:29" ht="56.85" customHeight="1" x14ac:dyDescent="0.35">
      <c r="A108" s="8">
        <v>90</v>
      </c>
      <c r="B108" s="8" t="s">
        <v>97</v>
      </c>
      <c r="C108" s="8"/>
      <c r="D108" s="7">
        <f t="shared" si="3"/>
        <v>4800000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4800000</v>
      </c>
      <c r="Q108" s="7"/>
      <c r="R108" s="7"/>
      <c r="S108" s="7"/>
      <c r="T108" s="7"/>
      <c r="U108" s="7"/>
      <c r="V108" s="7"/>
      <c r="W108" s="7"/>
      <c r="X108" s="7"/>
      <c r="Y108" s="7">
        <f t="shared" si="4"/>
        <v>960000</v>
      </c>
      <c r="Z108" s="7"/>
      <c r="AA108" s="7">
        <v>3840000</v>
      </c>
      <c r="AB108" s="8">
        <v>2020</v>
      </c>
      <c r="AC108" s="8">
        <v>2022</v>
      </c>
    </row>
    <row r="109" spans="1:29" ht="56.85" customHeight="1" x14ac:dyDescent="0.35">
      <c r="A109" s="8">
        <v>91</v>
      </c>
      <c r="B109" s="8" t="s">
        <v>98</v>
      </c>
      <c r="C109" s="8"/>
      <c r="D109" s="7">
        <f t="shared" si="3"/>
        <v>7200000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>
        <v>7200000</v>
      </c>
      <c r="Q109" s="7"/>
      <c r="R109" s="7"/>
      <c r="S109" s="7"/>
      <c r="T109" s="7"/>
      <c r="U109" s="7"/>
      <c r="V109" s="7"/>
      <c r="W109" s="7"/>
      <c r="X109" s="7"/>
      <c r="Y109" s="7">
        <f t="shared" si="4"/>
        <v>1440000</v>
      </c>
      <c r="Z109" s="7"/>
      <c r="AA109" s="7">
        <v>5760000</v>
      </c>
      <c r="AB109" s="8">
        <v>2020</v>
      </c>
      <c r="AC109" s="8">
        <v>2022</v>
      </c>
    </row>
    <row r="110" spans="1:29" ht="56.85" customHeight="1" x14ac:dyDescent="0.35">
      <c r="A110" s="8">
        <v>92</v>
      </c>
      <c r="B110" s="8" t="s">
        <v>99</v>
      </c>
      <c r="C110" s="8"/>
      <c r="D110" s="7">
        <f t="shared" si="3"/>
        <v>4800000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>
        <v>4800000</v>
      </c>
      <c r="Q110" s="7"/>
      <c r="R110" s="7"/>
      <c r="S110" s="7"/>
      <c r="T110" s="7"/>
      <c r="U110" s="7"/>
      <c r="V110" s="7"/>
      <c r="W110" s="7"/>
      <c r="X110" s="7"/>
      <c r="Y110" s="7">
        <f t="shared" si="4"/>
        <v>960000</v>
      </c>
      <c r="Z110" s="7"/>
      <c r="AA110" s="7">
        <v>3840000</v>
      </c>
      <c r="AB110" s="8">
        <v>2020</v>
      </c>
      <c r="AC110" s="8">
        <v>2022</v>
      </c>
    </row>
    <row r="111" spans="1:29" ht="56.85" customHeight="1" x14ac:dyDescent="0.35">
      <c r="A111" s="8">
        <v>93</v>
      </c>
      <c r="B111" s="8" t="s">
        <v>100</v>
      </c>
      <c r="C111" s="8"/>
      <c r="D111" s="7">
        <f t="shared" si="3"/>
        <v>2400000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>
        <v>2400000</v>
      </c>
      <c r="Q111" s="7"/>
      <c r="R111" s="7"/>
      <c r="S111" s="7"/>
      <c r="T111" s="7"/>
      <c r="U111" s="7"/>
      <c r="V111" s="7"/>
      <c r="W111" s="7"/>
      <c r="X111" s="7"/>
      <c r="Y111" s="7">
        <f t="shared" si="4"/>
        <v>480000</v>
      </c>
      <c r="Z111" s="7"/>
      <c r="AA111" s="7">
        <v>1920000</v>
      </c>
      <c r="AB111" s="8">
        <v>2020</v>
      </c>
      <c r="AC111" s="8">
        <v>2022</v>
      </c>
    </row>
    <row r="112" spans="1:29" ht="56.85" customHeight="1" x14ac:dyDescent="0.35">
      <c r="A112" s="8">
        <v>94</v>
      </c>
      <c r="B112" s="8" t="s">
        <v>101</v>
      </c>
      <c r="C112" s="8"/>
      <c r="D112" s="7">
        <f t="shared" si="3"/>
        <v>4800000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>
        <v>4800000</v>
      </c>
      <c r="Q112" s="7"/>
      <c r="R112" s="7"/>
      <c r="S112" s="7"/>
      <c r="T112" s="7"/>
      <c r="U112" s="7"/>
      <c r="V112" s="7"/>
      <c r="W112" s="7"/>
      <c r="X112" s="7"/>
      <c r="Y112" s="7">
        <f t="shared" si="4"/>
        <v>960000</v>
      </c>
      <c r="Z112" s="7"/>
      <c r="AA112" s="7">
        <v>3840000</v>
      </c>
      <c r="AB112" s="8">
        <v>2020</v>
      </c>
      <c r="AC112" s="8">
        <v>2022</v>
      </c>
    </row>
    <row r="113" spans="1:29" ht="56.85" customHeight="1" x14ac:dyDescent="0.35">
      <c r="A113" s="8">
        <v>95</v>
      </c>
      <c r="B113" s="8" t="s">
        <v>102</v>
      </c>
      <c r="C113" s="8"/>
      <c r="D113" s="7">
        <f t="shared" si="3"/>
        <v>4800000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>
        <v>4800000</v>
      </c>
      <c r="Q113" s="7"/>
      <c r="R113" s="7"/>
      <c r="S113" s="7"/>
      <c r="T113" s="7"/>
      <c r="U113" s="7"/>
      <c r="V113" s="7"/>
      <c r="W113" s="7"/>
      <c r="X113" s="7"/>
      <c r="Y113" s="7">
        <f t="shared" si="4"/>
        <v>960000</v>
      </c>
      <c r="Z113" s="7"/>
      <c r="AA113" s="7">
        <v>3840000</v>
      </c>
      <c r="AB113" s="8">
        <v>2020</v>
      </c>
      <c r="AC113" s="8">
        <v>2022</v>
      </c>
    </row>
    <row r="114" spans="1:29" ht="56.85" customHeight="1" x14ac:dyDescent="0.35">
      <c r="A114" s="8">
        <v>96</v>
      </c>
      <c r="B114" s="8" t="s">
        <v>103</v>
      </c>
      <c r="C114" s="8"/>
      <c r="D114" s="7">
        <f t="shared" si="3"/>
        <v>4800000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>
        <v>4800000</v>
      </c>
      <c r="Q114" s="7"/>
      <c r="R114" s="7"/>
      <c r="S114" s="7"/>
      <c r="T114" s="7"/>
      <c r="U114" s="7"/>
      <c r="V114" s="7"/>
      <c r="W114" s="7"/>
      <c r="X114" s="7"/>
      <c r="Y114" s="7">
        <f t="shared" si="4"/>
        <v>960000</v>
      </c>
      <c r="Z114" s="7"/>
      <c r="AA114" s="7">
        <v>3840000</v>
      </c>
      <c r="AB114" s="8">
        <v>2020</v>
      </c>
      <c r="AC114" s="8">
        <v>2022</v>
      </c>
    </row>
    <row r="115" spans="1:29" ht="56.85" customHeight="1" x14ac:dyDescent="0.35">
      <c r="A115" s="8">
        <v>97</v>
      </c>
      <c r="B115" s="8" t="s">
        <v>104</v>
      </c>
      <c r="C115" s="8"/>
      <c r="D115" s="7">
        <f t="shared" si="3"/>
        <v>2400000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>
        <v>2400000</v>
      </c>
      <c r="Q115" s="7"/>
      <c r="R115" s="7"/>
      <c r="S115" s="7"/>
      <c r="T115" s="7"/>
      <c r="U115" s="7"/>
      <c r="V115" s="7"/>
      <c r="W115" s="7"/>
      <c r="X115" s="7"/>
      <c r="Y115" s="7">
        <f t="shared" si="4"/>
        <v>480000</v>
      </c>
      <c r="Z115" s="7"/>
      <c r="AA115" s="7">
        <v>1920000</v>
      </c>
      <c r="AB115" s="8">
        <v>2020</v>
      </c>
      <c r="AC115" s="8">
        <v>2022</v>
      </c>
    </row>
    <row r="116" spans="1:29" ht="56.85" customHeight="1" x14ac:dyDescent="0.35">
      <c r="A116" s="8">
        <v>98</v>
      </c>
      <c r="B116" s="8" t="s">
        <v>105</v>
      </c>
      <c r="C116" s="8"/>
      <c r="D116" s="7">
        <f t="shared" si="3"/>
        <v>14400000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>
        <v>14400000</v>
      </c>
      <c r="Q116" s="7"/>
      <c r="R116" s="7"/>
      <c r="S116" s="7"/>
      <c r="T116" s="7"/>
      <c r="U116" s="7"/>
      <c r="V116" s="7"/>
      <c r="W116" s="7"/>
      <c r="X116" s="7"/>
      <c r="Y116" s="7">
        <f t="shared" si="4"/>
        <v>2880000</v>
      </c>
      <c r="Z116" s="7"/>
      <c r="AA116" s="7">
        <v>11520000</v>
      </c>
      <c r="AB116" s="8">
        <v>2020</v>
      </c>
      <c r="AC116" s="8">
        <v>2022</v>
      </c>
    </row>
    <row r="117" spans="1:29" ht="56.85" customHeight="1" x14ac:dyDescent="0.35">
      <c r="A117" s="8">
        <v>99</v>
      </c>
      <c r="B117" s="8" t="s">
        <v>106</v>
      </c>
      <c r="C117" s="8"/>
      <c r="D117" s="7">
        <f t="shared" si="3"/>
        <v>2400000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>
        <v>2400000</v>
      </c>
      <c r="Q117" s="7"/>
      <c r="R117" s="7"/>
      <c r="S117" s="7"/>
      <c r="T117" s="7"/>
      <c r="U117" s="7"/>
      <c r="V117" s="7"/>
      <c r="W117" s="7"/>
      <c r="X117" s="7"/>
      <c r="Y117" s="7">
        <f t="shared" si="4"/>
        <v>480000</v>
      </c>
      <c r="Z117" s="7"/>
      <c r="AA117" s="7">
        <v>1920000</v>
      </c>
      <c r="AB117" s="8">
        <v>2020</v>
      </c>
      <c r="AC117" s="8">
        <v>2022</v>
      </c>
    </row>
    <row r="118" spans="1:29" ht="56.85" customHeight="1" x14ac:dyDescent="0.35">
      <c r="A118" s="8">
        <v>100</v>
      </c>
      <c r="B118" s="8" t="s">
        <v>107</v>
      </c>
      <c r="C118" s="8"/>
      <c r="D118" s="7">
        <f t="shared" si="3"/>
        <v>4800000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>
        <v>4800000</v>
      </c>
      <c r="Q118" s="7"/>
      <c r="R118" s="7"/>
      <c r="S118" s="7"/>
      <c r="T118" s="7"/>
      <c r="U118" s="7"/>
      <c r="V118" s="7"/>
      <c r="W118" s="7"/>
      <c r="X118" s="7"/>
      <c r="Y118" s="7">
        <f t="shared" si="4"/>
        <v>960000</v>
      </c>
      <c r="Z118" s="7"/>
      <c r="AA118" s="7">
        <v>3840000</v>
      </c>
      <c r="AB118" s="8">
        <v>2020</v>
      </c>
      <c r="AC118" s="8">
        <v>2022</v>
      </c>
    </row>
    <row r="119" spans="1:29" ht="56.85" customHeight="1" x14ac:dyDescent="0.35">
      <c r="A119" s="8">
        <v>101</v>
      </c>
      <c r="B119" s="8" t="s">
        <v>108</v>
      </c>
      <c r="C119" s="8"/>
      <c r="D119" s="7">
        <f t="shared" si="3"/>
        <v>4800000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>
        <v>4800000</v>
      </c>
      <c r="Q119" s="7"/>
      <c r="R119" s="7"/>
      <c r="S119" s="7"/>
      <c r="T119" s="7"/>
      <c r="U119" s="7"/>
      <c r="V119" s="7"/>
      <c r="W119" s="7"/>
      <c r="X119" s="7"/>
      <c r="Y119" s="7">
        <f t="shared" si="4"/>
        <v>960000</v>
      </c>
      <c r="Z119" s="7"/>
      <c r="AA119" s="7">
        <v>3840000</v>
      </c>
      <c r="AB119" s="8">
        <v>2020</v>
      </c>
      <c r="AC119" s="8">
        <v>2022</v>
      </c>
    </row>
    <row r="120" spans="1:29" ht="56.85" customHeight="1" x14ac:dyDescent="0.35">
      <c r="A120" s="8">
        <v>102</v>
      </c>
      <c r="B120" s="8" t="s">
        <v>109</v>
      </c>
      <c r="C120" s="8"/>
      <c r="D120" s="7">
        <f t="shared" si="3"/>
        <v>2400000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>
        <v>2400000</v>
      </c>
      <c r="Q120" s="7"/>
      <c r="R120" s="7"/>
      <c r="S120" s="7"/>
      <c r="T120" s="7"/>
      <c r="U120" s="7"/>
      <c r="V120" s="7"/>
      <c r="W120" s="7"/>
      <c r="X120" s="7"/>
      <c r="Y120" s="7">
        <f t="shared" si="4"/>
        <v>480000</v>
      </c>
      <c r="Z120" s="7"/>
      <c r="AA120" s="7">
        <v>1920000</v>
      </c>
      <c r="AB120" s="8">
        <v>2020</v>
      </c>
      <c r="AC120" s="8">
        <v>2022</v>
      </c>
    </row>
    <row r="121" spans="1:29" ht="56.85" customHeight="1" x14ac:dyDescent="0.35">
      <c r="A121" s="8">
        <v>103</v>
      </c>
      <c r="B121" s="8" t="s">
        <v>110</v>
      </c>
      <c r="C121" s="8"/>
      <c r="D121" s="7">
        <f t="shared" si="3"/>
        <v>4800000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>
        <v>4800000</v>
      </c>
      <c r="Q121" s="7"/>
      <c r="R121" s="7"/>
      <c r="S121" s="7"/>
      <c r="T121" s="7"/>
      <c r="U121" s="7"/>
      <c r="V121" s="7"/>
      <c r="W121" s="7"/>
      <c r="X121" s="7"/>
      <c r="Y121" s="7">
        <f t="shared" si="4"/>
        <v>960000</v>
      </c>
      <c r="Z121" s="7"/>
      <c r="AA121" s="7">
        <v>3840000</v>
      </c>
      <c r="AB121" s="8">
        <v>2020</v>
      </c>
      <c r="AC121" s="8">
        <v>2022</v>
      </c>
    </row>
    <row r="122" spans="1:29" ht="56.85" customHeight="1" x14ac:dyDescent="0.35">
      <c r="A122" s="8">
        <v>104</v>
      </c>
      <c r="B122" s="8" t="s">
        <v>111</v>
      </c>
      <c r="C122" s="8"/>
      <c r="D122" s="7">
        <f t="shared" si="3"/>
        <v>1016324.71</v>
      </c>
      <c r="E122" s="7"/>
      <c r="F122" s="7"/>
      <c r="G122" s="7">
        <v>961324.71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>
        <v>55000</v>
      </c>
      <c r="V122" s="7"/>
      <c r="W122" s="7"/>
      <c r="X122" s="7"/>
      <c r="Y122" s="7">
        <f t="shared" si="4"/>
        <v>1016324.71</v>
      </c>
      <c r="Z122" s="7"/>
      <c r="AA122" s="7">
        <v>0</v>
      </c>
      <c r="AB122" s="8">
        <v>2020</v>
      </c>
      <c r="AC122" s="8">
        <v>2021</v>
      </c>
    </row>
    <row r="123" spans="1:29" ht="56.85" customHeight="1" x14ac:dyDescent="0.35">
      <c r="A123" s="8">
        <v>105</v>
      </c>
      <c r="B123" s="8" t="s">
        <v>112</v>
      </c>
      <c r="C123" s="8"/>
      <c r="D123" s="7">
        <f t="shared" si="3"/>
        <v>5372732.6799999997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>
        <v>5103428.63</v>
      </c>
      <c r="R123" s="7"/>
      <c r="S123" s="7"/>
      <c r="T123" s="7"/>
      <c r="U123" s="7">
        <v>269304.05</v>
      </c>
      <c r="V123" s="7"/>
      <c r="W123" s="7"/>
      <c r="X123" s="7"/>
      <c r="Y123" s="7">
        <f t="shared" si="4"/>
        <v>5372732.6799999997</v>
      </c>
      <c r="Z123" s="7"/>
      <c r="AA123" s="7">
        <v>0</v>
      </c>
      <c r="AB123" s="8">
        <v>2020</v>
      </c>
      <c r="AC123" s="8">
        <v>2022</v>
      </c>
    </row>
    <row r="124" spans="1:29" ht="56.85" customHeight="1" x14ac:dyDescent="0.35">
      <c r="A124" s="8">
        <v>106</v>
      </c>
      <c r="B124" s="8" t="s">
        <v>113</v>
      </c>
      <c r="C124" s="8"/>
      <c r="D124" s="7">
        <f t="shared" si="3"/>
        <v>9314282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v>4706323</v>
      </c>
      <c r="R124" s="7"/>
      <c r="S124" s="7">
        <v>4607959</v>
      </c>
      <c r="T124" s="7"/>
      <c r="U124" s="7"/>
      <c r="V124" s="7"/>
      <c r="W124" s="7"/>
      <c r="X124" s="7"/>
      <c r="Y124" s="7">
        <f t="shared" si="4"/>
        <v>9314282</v>
      </c>
      <c r="Z124" s="7"/>
      <c r="AA124" s="7">
        <v>0</v>
      </c>
      <c r="AB124" s="8">
        <v>2020</v>
      </c>
      <c r="AC124" s="8">
        <v>2022</v>
      </c>
    </row>
    <row r="125" spans="1:29" ht="56.85" customHeight="1" x14ac:dyDescent="0.35">
      <c r="A125" s="8">
        <v>107</v>
      </c>
      <c r="B125" s="8" t="s">
        <v>114</v>
      </c>
      <c r="C125" s="8"/>
      <c r="D125" s="7">
        <f t="shared" si="3"/>
        <v>9164749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>
        <v>4618207</v>
      </c>
      <c r="R125" s="7"/>
      <c r="S125" s="7">
        <v>4546542</v>
      </c>
      <c r="T125" s="7"/>
      <c r="U125" s="7"/>
      <c r="V125" s="7"/>
      <c r="W125" s="7"/>
      <c r="X125" s="7"/>
      <c r="Y125" s="7">
        <f t="shared" si="4"/>
        <v>9164749</v>
      </c>
      <c r="Z125" s="7"/>
      <c r="AA125" s="7">
        <v>0</v>
      </c>
      <c r="AB125" s="8">
        <v>2020</v>
      </c>
      <c r="AC125" s="8">
        <v>2022</v>
      </c>
    </row>
    <row r="126" spans="1:29" ht="56.85" customHeight="1" x14ac:dyDescent="0.35">
      <c r="A126" s="8">
        <v>108</v>
      </c>
      <c r="B126" s="8" t="s">
        <v>115</v>
      </c>
      <c r="C126" s="8"/>
      <c r="D126" s="7">
        <f t="shared" si="3"/>
        <v>3997297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>
        <v>3997297</v>
      </c>
      <c r="T126" s="7"/>
      <c r="U126" s="7"/>
      <c r="V126" s="7"/>
      <c r="W126" s="7"/>
      <c r="X126" s="7"/>
      <c r="Y126" s="7">
        <f t="shared" si="4"/>
        <v>3997297</v>
      </c>
      <c r="Z126" s="7"/>
      <c r="AA126" s="7">
        <v>0</v>
      </c>
      <c r="AB126" s="8">
        <v>2020</v>
      </c>
      <c r="AC126" s="8">
        <v>2022</v>
      </c>
    </row>
    <row r="127" spans="1:29" ht="56.85" customHeight="1" x14ac:dyDescent="0.35">
      <c r="A127" s="8">
        <v>109</v>
      </c>
      <c r="B127" s="8" t="s">
        <v>116</v>
      </c>
      <c r="C127" s="8"/>
      <c r="D127" s="7">
        <f t="shared" si="3"/>
        <v>6442935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>
        <v>3386798</v>
      </c>
      <c r="R127" s="7"/>
      <c r="S127" s="7">
        <v>3056137</v>
      </c>
      <c r="T127" s="7"/>
      <c r="U127" s="7"/>
      <c r="V127" s="7"/>
      <c r="W127" s="7"/>
      <c r="X127" s="7"/>
      <c r="Y127" s="7">
        <f t="shared" si="4"/>
        <v>6442935</v>
      </c>
      <c r="Z127" s="7"/>
      <c r="AA127" s="7">
        <v>0</v>
      </c>
      <c r="AB127" s="8">
        <v>2020</v>
      </c>
      <c r="AC127" s="8">
        <v>2022</v>
      </c>
    </row>
    <row r="128" spans="1:29" ht="56.85" customHeight="1" x14ac:dyDescent="0.35">
      <c r="A128" s="8">
        <v>110</v>
      </c>
      <c r="B128" s="8" t="s">
        <v>117</v>
      </c>
      <c r="C128" s="8"/>
      <c r="D128" s="7">
        <f t="shared" si="3"/>
        <v>12884722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>
        <v>12884722</v>
      </c>
      <c r="T128" s="7"/>
      <c r="U128" s="7"/>
      <c r="V128" s="7"/>
      <c r="W128" s="7"/>
      <c r="X128" s="7"/>
      <c r="Y128" s="7">
        <f t="shared" si="4"/>
        <v>12884722</v>
      </c>
      <c r="Z128" s="7"/>
      <c r="AA128" s="7">
        <v>0</v>
      </c>
      <c r="AB128" s="8">
        <v>2020</v>
      </c>
      <c r="AC128" s="8">
        <v>2022</v>
      </c>
    </row>
    <row r="129" spans="1:29" ht="56.85" customHeight="1" x14ac:dyDescent="0.35">
      <c r="A129" s="8">
        <v>111</v>
      </c>
      <c r="B129" s="8" t="s">
        <v>118</v>
      </c>
      <c r="C129" s="8"/>
      <c r="D129" s="7">
        <f t="shared" si="3"/>
        <v>10961082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>
        <v>10961082</v>
      </c>
      <c r="T129" s="7"/>
      <c r="U129" s="7"/>
      <c r="V129" s="7"/>
      <c r="W129" s="7"/>
      <c r="X129" s="7"/>
      <c r="Y129" s="7">
        <f t="shared" si="4"/>
        <v>10961082</v>
      </c>
      <c r="Z129" s="7"/>
      <c r="AA129" s="7">
        <v>0</v>
      </c>
      <c r="AB129" s="8">
        <v>2020</v>
      </c>
      <c r="AC129" s="8">
        <v>2022</v>
      </c>
    </row>
    <row r="130" spans="1:29" ht="56.85" customHeight="1" x14ac:dyDescent="0.35">
      <c r="A130" s="8">
        <v>112</v>
      </c>
      <c r="B130" s="8" t="s">
        <v>119</v>
      </c>
      <c r="C130" s="8"/>
      <c r="D130" s="7">
        <f t="shared" si="3"/>
        <v>15674147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v>7737130</v>
      </c>
      <c r="R130" s="7"/>
      <c r="S130" s="7">
        <v>7937017</v>
      </c>
      <c r="T130" s="7"/>
      <c r="U130" s="7"/>
      <c r="V130" s="7"/>
      <c r="W130" s="7"/>
      <c r="X130" s="7"/>
      <c r="Y130" s="7">
        <f t="shared" si="4"/>
        <v>15674147</v>
      </c>
      <c r="Z130" s="7"/>
      <c r="AA130" s="7">
        <v>0</v>
      </c>
      <c r="AB130" s="8">
        <v>2020</v>
      </c>
      <c r="AC130" s="8">
        <v>2022</v>
      </c>
    </row>
    <row r="131" spans="1:29" ht="56.85" customHeight="1" x14ac:dyDescent="0.35">
      <c r="A131" s="8">
        <v>113</v>
      </c>
      <c r="B131" s="8" t="s">
        <v>120</v>
      </c>
      <c r="C131" s="8"/>
      <c r="D131" s="7">
        <f t="shared" si="3"/>
        <v>19737930.699999999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>
        <v>12528922.25</v>
      </c>
      <c r="R131" s="7"/>
      <c r="S131" s="7">
        <v>7209008.4500000002</v>
      </c>
      <c r="T131" s="7"/>
      <c r="U131" s="7"/>
      <c r="V131" s="7"/>
      <c r="W131" s="7"/>
      <c r="X131" s="7"/>
      <c r="Y131" s="7">
        <f t="shared" si="4"/>
        <v>19737930.699999999</v>
      </c>
      <c r="Z131" s="7"/>
      <c r="AA131" s="7">
        <v>0</v>
      </c>
      <c r="AB131" s="8">
        <v>2020</v>
      </c>
      <c r="AC131" s="8">
        <v>2022</v>
      </c>
    </row>
    <row r="132" spans="1:29" ht="56.85" customHeight="1" x14ac:dyDescent="0.35">
      <c r="A132" s="8">
        <v>114</v>
      </c>
      <c r="B132" s="8" t="s">
        <v>121</v>
      </c>
      <c r="C132" s="8"/>
      <c r="D132" s="7">
        <f t="shared" si="3"/>
        <v>1016324.71</v>
      </c>
      <c r="E132" s="7"/>
      <c r="F132" s="7"/>
      <c r="G132" s="7">
        <v>961324.71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>
        <v>55000</v>
      </c>
      <c r="V132" s="7"/>
      <c r="W132" s="7"/>
      <c r="X132" s="7"/>
      <c r="Y132" s="7">
        <f t="shared" si="4"/>
        <v>1016324.71</v>
      </c>
      <c r="Z132" s="7"/>
      <c r="AA132" s="7">
        <v>0</v>
      </c>
      <c r="AB132" s="8">
        <v>2020</v>
      </c>
      <c r="AC132" s="8">
        <v>2021</v>
      </c>
    </row>
    <row r="133" spans="1:29" ht="56.85" customHeight="1" x14ac:dyDescent="0.35">
      <c r="A133" s="8">
        <v>115</v>
      </c>
      <c r="B133" s="8" t="s">
        <v>124</v>
      </c>
      <c r="C133" s="8"/>
      <c r="D133" s="7">
        <f t="shared" si="3"/>
        <v>1016324.71</v>
      </c>
      <c r="E133" s="7"/>
      <c r="F133" s="7"/>
      <c r="G133" s="7">
        <v>961324.71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>
        <v>55000</v>
      </c>
      <c r="V133" s="7"/>
      <c r="W133" s="7"/>
      <c r="X133" s="7"/>
      <c r="Y133" s="7">
        <f t="shared" si="4"/>
        <v>1016324.71</v>
      </c>
      <c r="Z133" s="7"/>
      <c r="AA133" s="7">
        <v>0</v>
      </c>
      <c r="AB133" s="8">
        <v>2020</v>
      </c>
      <c r="AC133" s="8">
        <v>2021</v>
      </c>
    </row>
    <row r="134" spans="1:29" ht="56.85" customHeight="1" x14ac:dyDescent="0.35">
      <c r="A134" s="8">
        <v>116</v>
      </c>
      <c r="B134" s="8" t="s">
        <v>125</v>
      </c>
      <c r="C134" s="8"/>
      <c r="D134" s="7">
        <f t="shared" si="3"/>
        <v>4800000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>
        <v>4800000</v>
      </c>
      <c r="Q134" s="7"/>
      <c r="R134" s="7"/>
      <c r="S134" s="7"/>
      <c r="T134" s="7"/>
      <c r="U134" s="7"/>
      <c r="V134" s="7"/>
      <c r="W134" s="7"/>
      <c r="X134" s="7"/>
      <c r="Y134" s="7">
        <f t="shared" si="4"/>
        <v>960000</v>
      </c>
      <c r="Z134" s="7"/>
      <c r="AA134" s="7">
        <v>3840000</v>
      </c>
      <c r="AB134" s="8">
        <v>2020</v>
      </c>
      <c r="AC134" s="8">
        <v>2022</v>
      </c>
    </row>
    <row r="135" spans="1:29" ht="56.85" customHeight="1" x14ac:dyDescent="0.35">
      <c r="A135" s="8">
        <v>117</v>
      </c>
      <c r="B135" s="8" t="s">
        <v>126</v>
      </c>
      <c r="C135" s="8"/>
      <c r="D135" s="7">
        <f t="shared" si="3"/>
        <v>7200000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>
        <v>7200000</v>
      </c>
      <c r="Q135" s="7"/>
      <c r="R135" s="7"/>
      <c r="S135" s="7"/>
      <c r="T135" s="7"/>
      <c r="U135" s="7"/>
      <c r="V135" s="7"/>
      <c r="W135" s="7"/>
      <c r="X135" s="7"/>
      <c r="Y135" s="7">
        <f t="shared" si="4"/>
        <v>1440000</v>
      </c>
      <c r="Z135" s="7"/>
      <c r="AA135" s="7">
        <v>5760000</v>
      </c>
      <c r="AB135" s="8">
        <v>2020</v>
      </c>
      <c r="AC135" s="8">
        <v>2022</v>
      </c>
    </row>
    <row r="136" spans="1:29" ht="56.85" customHeight="1" x14ac:dyDescent="0.35">
      <c r="A136" s="8">
        <v>118</v>
      </c>
      <c r="B136" s="8" t="s">
        <v>127</v>
      </c>
      <c r="C136" s="8"/>
      <c r="D136" s="7">
        <f t="shared" si="3"/>
        <v>4800000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>
        <v>4800000</v>
      </c>
      <c r="Q136" s="7"/>
      <c r="R136" s="7"/>
      <c r="S136" s="7"/>
      <c r="T136" s="7"/>
      <c r="U136" s="7"/>
      <c r="V136" s="7"/>
      <c r="W136" s="7"/>
      <c r="X136" s="7"/>
      <c r="Y136" s="7">
        <f t="shared" si="4"/>
        <v>960000</v>
      </c>
      <c r="Z136" s="7"/>
      <c r="AA136" s="7">
        <v>3840000</v>
      </c>
      <c r="AB136" s="8">
        <v>2020</v>
      </c>
      <c r="AC136" s="8">
        <v>2022</v>
      </c>
    </row>
    <row r="137" spans="1:29" ht="56.85" customHeight="1" x14ac:dyDescent="0.35">
      <c r="A137" s="8">
        <v>119</v>
      </c>
      <c r="B137" s="8" t="s">
        <v>128</v>
      </c>
      <c r="C137" s="8"/>
      <c r="D137" s="7">
        <f t="shared" si="3"/>
        <v>12000000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>
        <v>12000000</v>
      </c>
      <c r="Q137" s="7"/>
      <c r="R137" s="7"/>
      <c r="S137" s="7"/>
      <c r="T137" s="7"/>
      <c r="U137" s="7"/>
      <c r="V137" s="7"/>
      <c r="W137" s="7"/>
      <c r="X137" s="7"/>
      <c r="Y137" s="7">
        <f t="shared" si="4"/>
        <v>2400000</v>
      </c>
      <c r="Z137" s="7"/>
      <c r="AA137" s="7">
        <v>9600000</v>
      </c>
      <c r="AB137" s="8">
        <v>2020</v>
      </c>
      <c r="AC137" s="8">
        <v>2022</v>
      </c>
    </row>
    <row r="138" spans="1:29" ht="56.85" customHeight="1" x14ac:dyDescent="0.35">
      <c r="A138" s="8">
        <v>120</v>
      </c>
      <c r="B138" s="8" t="s">
        <v>129</v>
      </c>
      <c r="C138" s="8"/>
      <c r="D138" s="7">
        <f t="shared" si="3"/>
        <v>6976782.6930999998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>
        <v>6839983.0330999997</v>
      </c>
      <c r="R138" s="7"/>
      <c r="S138" s="7"/>
      <c r="T138" s="7"/>
      <c r="U138" s="7">
        <v>136799.66</v>
      </c>
      <c r="V138" s="7"/>
      <c r="W138" s="7"/>
      <c r="X138" s="7"/>
      <c r="Y138" s="7">
        <f t="shared" si="4"/>
        <v>3.0999993905425072E-3</v>
      </c>
      <c r="Z138" s="7"/>
      <c r="AA138" s="7">
        <v>6976782.6900000004</v>
      </c>
      <c r="AB138" s="8">
        <v>2020</v>
      </c>
      <c r="AC138" s="8">
        <v>2022</v>
      </c>
    </row>
    <row r="139" spans="1:29" ht="56.85" customHeight="1" x14ac:dyDescent="0.35">
      <c r="A139" s="8">
        <v>121</v>
      </c>
      <c r="B139" s="8" t="s">
        <v>130</v>
      </c>
      <c r="C139" s="8"/>
      <c r="D139" s="7">
        <f t="shared" si="3"/>
        <v>14795427.389999999</v>
      </c>
      <c r="E139" s="7">
        <v>973665.46</v>
      </c>
      <c r="F139" s="7"/>
      <c r="G139" s="7"/>
      <c r="H139" s="7">
        <v>915820.37</v>
      </c>
      <c r="I139" s="7">
        <v>995067.52</v>
      </c>
      <c r="J139" s="7">
        <v>4755487.9000000004</v>
      </c>
      <c r="K139" s="7"/>
      <c r="L139" s="7"/>
      <c r="M139" s="7">
        <v>708075.85</v>
      </c>
      <c r="N139" s="7"/>
      <c r="O139" s="7"/>
      <c r="P139" s="7"/>
      <c r="Q139" s="7">
        <v>5866671.0899999999</v>
      </c>
      <c r="R139" s="7"/>
      <c r="S139" s="7"/>
      <c r="T139" s="7"/>
      <c r="U139" s="7">
        <v>580639.19999999995</v>
      </c>
      <c r="V139" s="7"/>
      <c r="W139" s="7"/>
      <c r="X139" s="7"/>
      <c r="Y139" s="7">
        <f t="shared" si="4"/>
        <v>0</v>
      </c>
      <c r="Z139" s="7"/>
      <c r="AA139" s="7">
        <v>14795427.389999999</v>
      </c>
      <c r="AB139" s="8">
        <v>2020</v>
      </c>
      <c r="AC139" s="8">
        <v>2022</v>
      </c>
    </row>
    <row r="140" spans="1:29" ht="56.85" customHeight="1" x14ac:dyDescent="0.35">
      <c r="A140" s="8">
        <v>122</v>
      </c>
      <c r="B140" s="8" t="s">
        <v>131</v>
      </c>
      <c r="C140" s="8"/>
      <c r="D140" s="7">
        <f t="shared" si="3"/>
        <v>1016324.71</v>
      </c>
      <c r="E140" s="7"/>
      <c r="F140" s="7"/>
      <c r="G140" s="7">
        <v>961324.71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>
        <v>55000</v>
      </c>
      <c r="V140" s="7"/>
      <c r="W140" s="7"/>
      <c r="X140" s="7"/>
      <c r="Y140" s="7">
        <f t="shared" si="4"/>
        <v>1016324.71</v>
      </c>
      <c r="Z140" s="7"/>
      <c r="AA140" s="7">
        <v>0</v>
      </c>
      <c r="AB140" s="8">
        <v>2020</v>
      </c>
      <c r="AC140" s="8">
        <v>2021</v>
      </c>
    </row>
    <row r="141" spans="1:29" ht="56.85" customHeight="1" x14ac:dyDescent="0.35">
      <c r="A141" s="8">
        <v>123</v>
      </c>
      <c r="B141" s="8" t="s">
        <v>132</v>
      </c>
      <c r="C141" s="8"/>
      <c r="D141" s="7">
        <f t="shared" si="3"/>
        <v>1016324.71</v>
      </c>
      <c r="E141" s="7"/>
      <c r="F141" s="7"/>
      <c r="G141" s="7">
        <v>961324.71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>
        <v>55000</v>
      </c>
      <c r="V141" s="7"/>
      <c r="W141" s="7"/>
      <c r="X141" s="7"/>
      <c r="Y141" s="7">
        <f t="shared" si="4"/>
        <v>1016324.71</v>
      </c>
      <c r="Z141" s="7"/>
      <c r="AA141" s="7">
        <v>0</v>
      </c>
      <c r="AB141" s="8">
        <v>2020</v>
      </c>
      <c r="AC141" s="8">
        <v>2021</v>
      </c>
    </row>
    <row r="142" spans="1:29" ht="56.85" customHeight="1" x14ac:dyDescent="0.35">
      <c r="A142" s="8">
        <v>124</v>
      </c>
      <c r="B142" s="8" t="s">
        <v>133</v>
      </c>
      <c r="C142" s="8"/>
      <c r="D142" s="7">
        <f t="shared" si="3"/>
        <v>1016324.71</v>
      </c>
      <c r="E142" s="7"/>
      <c r="F142" s="7"/>
      <c r="G142" s="7">
        <v>961324.71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>
        <v>55000</v>
      </c>
      <c r="V142" s="7"/>
      <c r="W142" s="7"/>
      <c r="X142" s="7"/>
      <c r="Y142" s="7">
        <f t="shared" si="4"/>
        <v>1016324.71</v>
      </c>
      <c r="Z142" s="7"/>
      <c r="AA142" s="7">
        <v>0</v>
      </c>
      <c r="AB142" s="8">
        <v>2020</v>
      </c>
      <c r="AC142" s="8">
        <v>2021</v>
      </c>
    </row>
    <row r="143" spans="1:29" ht="56.85" customHeight="1" x14ac:dyDescent="0.35">
      <c r="A143" s="8">
        <v>125</v>
      </c>
      <c r="B143" s="8" t="s">
        <v>134</v>
      </c>
      <c r="C143" s="8"/>
      <c r="D143" s="7">
        <f t="shared" si="3"/>
        <v>1016324.71</v>
      </c>
      <c r="E143" s="7"/>
      <c r="F143" s="7"/>
      <c r="G143" s="7">
        <v>961324.71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>
        <v>55000</v>
      </c>
      <c r="V143" s="7"/>
      <c r="W143" s="7"/>
      <c r="X143" s="7"/>
      <c r="Y143" s="7">
        <f t="shared" si="4"/>
        <v>1016324.71</v>
      </c>
      <c r="Z143" s="7"/>
      <c r="AA143" s="7">
        <v>0</v>
      </c>
      <c r="AB143" s="8">
        <v>2020</v>
      </c>
      <c r="AC143" s="8">
        <v>2021</v>
      </c>
    </row>
    <row r="144" spans="1:29" ht="56.85" customHeight="1" x14ac:dyDescent="0.35">
      <c r="A144" s="8">
        <v>126</v>
      </c>
      <c r="B144" s="8" t="s">
        <v>135</v>
      </c>
      <c r="C144" s="8"/>
      <c r="D144" s="7">
        <f t="shared" si="3"/>
        <v>1016324.71</v>
      </c>
      <c r="E144" s="7"/>
      <c r="F144" s="7"/>
      <c r="G144" s="7">
        <v>961324.71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>
        <v>55000</v>
      </c>
      <c r="V144" s="7"/>
      <c r="W144" s="7"/>
      <c r="X144" s="7"/>
      <c r="Y144" s="7">
        <f t="shared" si="4"/>
        <v>1016324.71</v>
      </c>
      <c r="Z144" s="7"/>
      <c r="AA144" s="7">
        <v>0</v>
      </c>
      <c r="AB144" s="8">
        <v>2020</v>
      </c>
      <c r="AC144" s="8">
        <v>2021</v>
      </c>
    </row>
    <row r="145" spans="1:29" ht="56.85" customHeight="1" x14ac:dyDescent="0.35">
      <c r="A145" s="8">
        <v>127</v>
      </c>
      <c r="B145" s="8" t="s">
        <v>136</v>
      </c>
      <c r="C145" s="8"/>
      <c r="D145" s="7">
        <f t="shared" si="3"/>
        <v>5490554.0003800001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>
        <v>419341.62182499998</v>
      </c>
      <c r="S145" s="7">
        <v>3814983.9054950001</v>
      </c>
      <c r="T145" s="7">
        <v>1148570.5530600001</v>
      </c>
      <c r="U145" s="7">
        <v>107657.92</v>
      </c>
      <c r="V145" s="7"/>
      <c r="W145" s="7"/>
      <c r="X145" s="7"/>
      <c r="Y145" s="7">
        <f t="shared" si="4"/>
        <v>0</v>
      </c>
      <c r="Z145" s="7"/>
      <c r="AA145" s="7">
        <v>5490554.0003800001</v>
      </c>
      <c r="AB145" s="8">
        <v>2020</v>
      </c>
      <c r="AC145" s="8">
        <v>2022</v>
      </c>
    </row>
    <row r="146" spans="1:29" ht="56.85" customHeight="1" x14ac:dyDescent="0.35">
      <c r="A146" s="8">
        <v>128</v>
      </c>
      <c r="B146" s="8" t="s">
        <v>137</v>
      </c>
      <c r="C146" s="8"/>
      <c r="D146" s="7">
        <f t="shared" si="3"/>
        <v>1016324.71</v>
      </c>
      <c r="E146" s="7"/>
      <c r="F146" s="7"/>
      <c r="G146" s="7">
        <v>961324.71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>
        <v>55000</v>
      </c>
      <c r="V146" s="7"/>
      <c r="W146" s="7"/>
      <c r="X146" s="7"/>
      <c r="Y146" s="7">
        <f t="shared" si="4"/>
        <v>1016324.71</v>
      </c>
      <c r="Z146" s="7"/>
      <c r="AA146" s="7">
        <v>0</v>
      </c>
      <c r="AB146" s="8">
        <v>2020</v>
      </c>
      <c r="AC146" s="8">
        <v>2021</v>
      </c>
    </row>
    <row r="147" spans="1:29" ht="56.85" customHeight="1" x14ac:dyDescent="0.35">
      <c r="A147" s="8">
        <v>129</v>
      </c>
      <c r="B147" s="8" t="s">
        <v>138</v>
      </c>
      <c r="C147" s="8"/>
      <c r="D147" s="7">
        <f t="shared" ref="D147:D166" si="5">SUM(E147:W147)-(F147+K147+O147)</f>
        <v>3871864.86</v>
      </c>
      <c r="E147" s="7"/>
      <c r="F147" s="7"/>
      <c r="G147" s="7">
        <v>961324.71</v>
      </c>
      <c r="H147" s="7"/>
      <c r="I147" s="7"/>
      <c r="J147" s="7"/>
      <c r="K147" s="7"/>
      <c r="L147" s="7"/>
      <c r="M147" s="7"/>
      <c r="N147" s="7"/>
      <c r="O147" s="7"/>
      <c r="P147" s="7">
        <v>2784151.65</v>
      </c>
      <c r="Q147" s="7"/>
      <c r="R147" s="7"/>
      <c r="S147" s="7"/>
      <c r="T147" s="7"/>
      <c r="U147" s="7">
        <v>126388.5</v>
      </c>
      <c r="V147" s="7"/>
      <c r="W147" s="7"/>
      <c r="X147" s="7"/>
      <c r="Y147" s="7">
        <f t="shared" si="4"/>
        <v>1016324.71</v>
      </c>
      <c r="Z147" s="7"/>
      <c r="AA147" s="7">
        <v>2855540.15</v>
      </c>
      <c r="AB147" s="8">
        <v>2020</v>
      </c>
      <c r="AC147" s="8">
        <v>2021</v>
      </c>
    </row>
    <row r="148" spans="1:29" ht="56.85" customHeight="1" x14ac:dyDescent="0.35">
      <c r="A148" s="8">
        <v>130</v>
      </c>
      <c r="B148" s="8" t="s">
        <v>139</v>
      </c>
      <c r="C148" s="8"/>
      <c r="D148" s="7">
        <f t="shared" si="5"/>
        <v>1016324.71</v>
      </c>
      <c r="E148" s="7"/>
      <c r="F148" s="7"/>
      <c r="G148" s="7">
        <v>961324.71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>
        <v>55000</v>
      </c>
      <c r="V148" s="7"/>
      <c r="W148" s="7"/>
      <c r="X148" s="7"/>
      <c r="Y148" s="7">
        <f t="shared" si="4"/>
        <v>1016324.71</v>
      </c>
      <c r="Z148" s="7"/>
      <c r="AA148" s="7">
        <v>0</v>
      </c>
      <c r="AB148" s="8">
        <v>2020</v>
      </c>
      <c r="AC148" s="8">
        <v>2021</v>
      </c>
    </row>
    <row r="149" spans="1:29" ht="56.85" customHeight="1" x14ac:dyDescent="0.35">
      <c r="A149" s="8">
        <v>131</v>
      </c>
      <c r="B149" s="8" t="s">
        <v>140</v>
      </c>
      <c r="C149" s="8"/>
      <c r="D149" s="7">
        <f t="shared" si="5"/>
        <v>1016324.71</v>
      </c>
      <c r="E149" s="7"/>
      <c r="F149" s="7"/>
      <c r="G149" s="7">
        <v>961324.71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>
        <v>55000</v>
      </c>
      <c r="V149" s="7"/>
      <c r="W149" s="7"/>
      <c r="X149" s="7"/>
      <c r="Y149" s="7">
        <f t="shared" si="4"/>
        <v>1016324.71</v>
      </c>
      <c r="Z149" s="7"/>
      <c r="AA149" s="7">
        <v>0</v>
      </c>
      <c r="AB149" s="8">
        <v>2020</v>
      </c>
      <c r="AC149" s="8">
        <v>2021</v>
      </c>
    </row>
    <row r="150" spans="1:29" ht="56.85" customHeight="1" x14ac:dyDescent="0.35">
      <c r="A150" s="8">
        <v>132</v>
      </c>
      <c r="B150" s="8" t="s">
        <v>141</v>
      </c>
      <c r="C150" s="8"/>
      <c r="D150" s="7">
        <f t="shared" si="5"/>
        <v>13148582.08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>
        <v>12689539.470000001</v>
      </c>
      <c r="R150" s="7"/>
      <c r="S150" s="7" t="s">
        <v>123</v>
      </c>
      <c r="T150" s="7"/>
      <c r="U150" s="7">
        <v>459042.61</v>
      </c>
      <c r="V150" s="7"/>
      <c r="W150" s="7"/>
      <c r="X150" s="7"/>
      <c r="Y150" s="7">
        <f t="shared" si="4"/>
        <v>13148582.08</v>
      </c>
      <c r="Z150" s="7"/>
      <c r="AA150" s="7">
        <v>0</v>
      </c>
      <c r="AB150" s="8">
        <v>2020</v>
      </c>
      <c r="AC150" s="8">
        <v>2022</v>
      </c>
    </row>
    <row r="151" spans="1:29" ht="56.85" customHeight="1" x14ac:dyDescent="0.35">
      <c r="A151" s="8">
        <v>133</v>
      </c>
      <c r="B151" s="8" t="s">
        <v>142</v>
      </c>
      <c r="C151" s="8"/>
      <c r="D151" s="7">
        <f t="shared" si="5"/>
        <v>2811185</v>
      </c>
      <c r="E151" s="7">
        <v>1793581</v>
      </c>
      <c r="F151" s="7"/>
      <c r="G151" s="7"/>
      <c r="H151" s="7">
        <v>1017604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>
        <f t="shared" ref="Y151:Y166" si="6">D151-AA151</f>
        <v>0</v>
      </c>
      <c r="Z151" s="7"/>
      <c r="AA151" s="7">
        <v>2811185</v>
      </c>
      <c r="AB151" s="8">
        <v>2020</v>
      </c>
      <c r="AC151" s="8">
        <v>2022</v>
      </c>
    </row>
    <row r="152" spans="1:29" ht="56.85" customHeight="1" x14ac:dyDescent="0.35">
      <c r="A152" s="8">
        <v>134</v>
      </c>
      <c r="B152" s="8" t="s">
        <v>143</v>
      </c>
      <c r="C152" s="8"/>
      <c r="D152" s="7">
        <f t="shared" si="5"/>
        <v>1016324.71</v>
      </c>
      <c r="E152" s="7"/>
      <c r="F152" s="7"/>
      <c r="G152" s="7">
        <v>961324.71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>
        <v>55000</v>
      </c>
      <c r="V152" s="7"/>
      <c r="W152" s="7"/>
      <c r="X152" s="7"/>
      <c r="Y152" s="7">
        <f t="shared" si="6"/>
        <v>1016324.71</v>
      </c>
      <c r="Z152" s="7"/>
      <c r="AA152" s="7">
        <v>0</v>
      </c>
      <c r="AB152" s="8">
        <v>2020</v>
      </c>
      <c r="AC152" s="8">
        <v>2021</v>
      </c>
    </row>
    <row r="153" spans="1:29" ht="56.85" customHeight="1" x14ac:dyDescent="0.35">
      <c r="A153" s="8">
        <v>135</v>
      </c>
      <c r="B153" s="8" t="s">
        <v>144</v>
      </c>
      <c r="C153" s="8"/>
      <c r="D153" s="7">
        <f t="shared" si="5"/>
        <v>1016324.71</v>
      </c>
      <c r="E153" s="7"/>
      <c r="F153" s="7"/>
      <c r="G153" s="7">
        <v>961324.71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>
        <v>55000</v>
      </c>
      <c r="V153" s="7"/>
      <c r="W153" s="7"/>
      <c r="X153" s="7"/>
      <c r="Y153" s="7">
        <f t="shared" si="6"/>
        <v>0</v>
      </c>
      <c r="Z153" s="7"/>
      <c r="AA153" s="7">
        <v>1016324.71</v>
      </c>
      <c r="AB153" s="8">
        <v>2020</v>
      </c>
      <c r="AC153" s="8">
        <v>2022</v>
      </c>
    </row>
    <row r="154" spans="1:29" ht="56.85" customHeight="1" x14ac:dyDescent="0.35">
      <c r="A154" s="8">
        <v>136</v>
      </c>
      <c r="B154" s="8" t="s">
        <v>145</v>
      </c>
      <c r="C154" s="8"/>
      <c r="D154" s="7">
        <f t="shared" si="5"/>
        <v>8776064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>
        <v>8776064</v>
      </c>
      <c r="T154" s="7"/>
      <c r="U154" s="7"/>
      <c r="V154" s="7"/>
      <c r="W154" s="7"/>
      <c r="X154" s="7"/>
      <c r="Y154" s="7">
        <f t="shared" si="6"/>
        <v>8776064</v>
      </c>
      <c r="Z154" s="7"/>
      <c r="AA154" s="7">
        <v>0</v>
      </c>
      <c r="AB154" s="8">
        <v>2020</v>
      </c>
      <c r="AC154" s="8">
        <v>2022</v>
      </c>
    </row>
    <row r="155" spans="1:29" ht="56.85" customHeight="1" x14ac:dyDescent="0.35">
      <c r="A155" s="8">
        <v>137</v>
      </c>
      <c r="B155" s="8" t="s">
        <v>146</v>
      </c>
      <c r="C155" s="8"/>
      <c r="D155" s="7">
        <f t="shared" si="5"/>
        <v>18226809.959999997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>
        <v>17771139.719999999</v>
      </c>
      <c r="Q155" s="7"/>
      <c r="R155" s="7"/>
      <c r="S155" s="7"/>
      <c r="T155" s="7"/>
      <c r="U155" s="7">
        <v>455670.24</v>
      </c>
      <c r="V155" s="7"/>
      <c r="W155" s="7"/>
      <c r="X155" s="7"/>
      <c r="Y155" s="7">
        <f t="shared" si="6"/>
        <v>0</v>
      </c>
      <c r="Z155" s="7"/>
      <c r="AA155" s="7">
        <v>18226809.960000001</v>
      </c>
      <c r="AB155" s="8">
        <v>2020</v>
      </c>
      <c r="AC155" s="8">
        <v>2022</v>
      </c>
    </row>
    <row r="156" spans="1:29" ht="56.85" customHeight="1" x14ac:dyDescent="0.35">
      <c r="A156" s="8">
        <v>138</v>
      </c>
      <c r="B156" s="8" t="s">
        <v>147</v>
      </c>
      <c r="C156" s="8"/>
      <c r="D156" s="7">
        <f t="shared" si="5"/>
        <v>25756464.880000003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>
        <v>15524712.5</v>
      </c>
      <c r="R156" s="7"/>
      <c r="S156" s="7">
        <v>10231752.380000001</v>
      </c>
      <c r="T156" s="7"/>
      <c r="U156" s="7"/>
      <c r="V156" s="7"/>
      <c r="W156" s="7"/>
      <c r="X156" s="7"/>
      <c r="Y156" s="7">
        <f t="shared" si="6"/>
        <v>25756464.880000003</v>
      </c>
      <c r="Z156" s="7"/>
      <c r="AA156" s="7">
        <v>0</v>
      </c>
      <c r="AB156" s="8">
        <v>2020</v>
      </c>
      <c r="AC156" s="8">
        <v>2022</v>
      </c>
    </row>
    <row r="157" spans="1:29" ht="56.85" customHeight="1" x14ac:dyDescent="0.35">
      <c r="A157" s="8">
        <v>139</v>
      </c>
      <c r="B157" s="8" t="s">
        <v>148</v>
      </c>
      <c r="C157" s="8"/>
      <c r="D157" s="7">
        <f t="shared" si="5"/>
        <v>10873158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>
        <v>10873158</v>
      </c>
      <c r="T157" s="7"/>
      <c r="U157" s="7"/>
      <c r="V157" s="7"/>
      <c r="W157" s="7"/>
      <c r="X157" s="7"/>
      <c r="Y157" s="7">
        <f t="shared" si="6"/>
        <v>10873158</v>
      </c>
      <c r="Z157" s="7"/>
      <c r="AA157" s="7">
        <v>0</v>
      </c>
      <c r="AB157" s="8">
        <v>2020</v>
      </c>
      <c r="AC157" s="8">
        <v>2022</v>
      </c>
    </row>
    <row r="158" spans="1:29" ht="56.85" customHeight="1" x14ac:dyDescent="0.35">
      <c r="A158" s="8">
        <v>140</v>
      </c>
      <c r="B158" s="8" t="s">
        <v>149</v>
      </c>
      <c r="C158" s="8"/>
      <c r="D158" s="7">
        <f t="shared" si="5"/>
        <v>27049116.649999999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>
        <v>17450583</v>
      </c>
      <c r="R158" s="7"/>
      <c r="S158" s="7">
        <v>9598533.6500000004</v>
      </c>
      <c r="T158" s="7"/>
      <c r="U158" s="7"/>
      <c r="V158" s="7"/>
      <c r="W158" s="7"/>
      <c r="X158" s="7"/>
      <c r="Y158" s="7">
        <f t="shared" si="6"/>
        <v>27049116.649999999</v>
      </c>
      <c r="Z158" s="7"/>
      <c r="AA158" s="7">
        <v>0</v>
      </c>
      <c r="AB158" s="8">
        <v>2020</v>
      </c>
      <c r="AC158" s="8">
        <v>2022</v>
      </c>
    </row>
    <row r="159" spans="1:29" ht="56.85" customHeight="1" x14ac:dyDescent="0.35">
      <c r="A159" s="8">
        <v>141</v>
      </c>
      <c r="B159" s="8" t="s">
        <v>150</v>
      </c>
      <c r="C159" s="8"/>
      <c r="D159" s="7">
        <f t="shared" si="5"/>
        <v>5213178.9488599999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>
        <v>5110959.7488599997</v>
      </c>
      <c r="R159" s="7"/>
      <c r="S159" s="7"/>
      <c r="T159" s="7"/>
      <c r="U159" s="7">
        <v>102219.2</v>
      </c>
      <c r="V159" s="7"/>
      <c r="W159" s="7"/>
      <c r="X159" s="7"/>
      <c r="Y159" s="7">
        <f t="shared" si="6"/>
        <v>0</v>
      </c>
      <c r="Z159" s="7"/>
      <c r="AA159" s="7">
        <v>5213178.9488599999</v>
      </c>
      <c r="AB159" s="8">
        <v>2020</v>
      </c>
      <c r="AC159" s="8">
        <v>2022</v>
      </c>
    </row>
    <row r="160" spans="1:29" ht="56.85" customHeight="1" x14ac:dyDescent="0.35">
      <c r="A160" s="8">
        <v>142</v>
      </c>
      <c r="B160" s="8" t="s">
        <v>151</v>
      </c>
      <c r="C160" s="8"/>
      <c r="D160" s="7">
        <f t="shared" si="5"/>
        <v>8520677.6099999994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>
        <v>7868296.8899999997</v>
      </c>
      <c r="R160" s="7"/>
      <c r="S160" s="7"/>
      <c r="T160" s="7">
        <v>504921.9</v>
      </c>
      <c r="U160" s="7">
        <v>147458.82</v>
      </c>
      <c r="V160" s="7"/>
      <c r="W160" s="7"/>
      <c r="X160" s="7"/>
      <c r="Y160" s="7">
        <f t="shared" si="6"/>
        <v>0</v>
      </c>
      <c r="Z160" s="7"/>
      <c r="AA160" s="7">
        <v>8520677.6099999994</v>
      </c>
      <c r="AB160" s="8">
        <v>2020</v>
      </c>
      <c r="AC160" s="8">
        <v>2022</v>
      </c>
    </row>
    <row r="161" spans="1:29" ht="56.85" customHeight="1" x14ac:dyDescent="0.35">
      <c r="A161" s="8">
        <v>143</v>
      </c>
      <c r="B161" s="8" t="s">
        <v>153</v>
      </c>
      <c r="C161" s="8"/>
      <c r="D161" s="7">
        <f t="shared" si="5"/>
        <v>5929590.2344900006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>
        <v>5813323.7544900002</v>
      </c>
      <c r="R161" s="7"/>
      <c r="S161" s="7"/>
      <c r="T161" s="7"/>
      <c r="U161" s="7">
        <v>116266.48</v>
      </c>
      <c r="V161" s="7"/>
      <c r="W161" s="7"/>
      <c r="X161" s="7"/>
      <c r="Y161" s="7">
        <f t="shared" si="6"/>
        <v>0</v>
      </c>
      <c r="Z161" s="7"/>
      <c r="AA161" s="7">
        <v>5929590.2344900006</v>
      </c>
      <c r="AB161" s="8">
        <v>2020</v>
      </c>
      <c r="AC161" s="8">
        <v>2022</v>
      </c>
    </row>
    <row r="162" spans="1:29" ht="56.85" customHeight="1" x14ac:dyDescent="0.35">
      <c r="A162" s="8">
        <v>144</v>
      </c>
      <c r="B162" s="8" t="s">
        <v>154</v>
      </c>
      <c r="C162" s="8"/>
      <c r="D162" s="7">
        <f t="shared" si="5"/>
        <v>3803009.02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>
        <v>3754204.36</v>
      </c>
      <c r="R162" s="7"/>
      <c r="S162" s="7"/>
      <c r="T162" s="7"/>
      <c r="U162" s="7">
        <v>48804.66</v>
      </c>
      <c r="V162" s="7"/>
      <c r="W162" s="7"/>
      <c r="X162" s="7"/>
      <c r="Y162" s="7">
        <f t="shared" si="6"/>
        <v>0</v>
      </c>
      <c r="Z162" s="7"/>
      <c r="AA162" s="7">
        <v>3803009.02</v>
      </c>
      <c r="AB162" s="8">
        <v>2020</v>
      </c>
      <c r="AC162" s="8">
        <v>2022</v>
      </c>
    </row>
    <row r="163" spans="1:29" ht="56.85" customHeight="1" x14ac:dyDescent="0.35">
      <c r="A163" s="8">
        <v>145</v>
      </c>
      <c r="B163" s="8" t="s">
        <v>155</v>
      </c>
      <c r="C163" s="8"/>
      <c r="D163" s="7">
        <f t="shared" si="5"/>
        <v>7986088.46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>
        <v>7883601.6399999997</v>
      </c>
      <c r="R163" s="7"/>
      <c r="S163" s="7"/>
      <c r="T163" s="7"/>
      <c r="U163" s="7">
        <v>102486.82</v>
      </c>
      <c r="V163" s="7"/>
      <c r="W163" s="7"/>
      <c r="X163" s="7"/>
      <c r="Y163" s="7">
        <f t="shared" si="6"/>
        <v>0</v>
      </c>
      <c r="Z163" s="7"/>
      <c r="AA163" s="7">
        <v>7986088.46</v>
      </c>
      <c r="AB163" s="8">
        <v>2020</v>
      </c>
      <c r="AC163" s="8">
        <v>2022</v>
      </c>
    </row>
    <row r="164" spans="1:29" ht="56.85" customHeight="1" x14ac:dyDescent="0.35">
      <c r="A164" s="8">
        <v>146</v>
      </c>
      <c r="B164" s="8" t="s">
        <v>156</v>
      </c>
      <c r="C164" s="8"/>
      <c r="D164" s="7">
        <f t="shared" si="5"/>
        <v>15721228.199999999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>
        <v>9394550</v>
      </c>
      <c r="R164" s="7"/>
      <c r="S164" s="7">
        <v>6326678.2000000002</v>
      </c>
      <c r="T164" s="7"/>
      <c r="U164" s="7"/>
      <c r="V164" s="7"/>
      <c r="W164" s="7"/>
      <c r="X164" s="7"/>
      <c r="Y164" s="7">
        <f t="shared" si="6"/>
        <v>15721228.199999999</v>
      </c>
      <c r="Z164" s="7"/>
      <c r="AA164" s="7">
        <v>0</v>
      </c>
      <c r="AB164" s="8">
        <v>2020</v>
      </c>
      <c r="AC164" s="8">
        <v>2022</v>
      </c>
    </row>
    <row r="165" spans="1:29" ht="56.85" customHeight="1" x14ac:dyDescent="0.35">
      <c r="A165" s="8">
        <v>147</v>
      </c>
      <c r="B165" s="8" t="s">
        <v>157</v>
      </c>
      <c r="C165" s="8"/>
      <c r="D165" s="7">
        <f t="shared" si="5"/>
        <v>1016324.71</v>
      </c>
      <c r="E165" s="7"/>
      <c r="F165" s="7"/>
      <c r="G165" s="7">
        <v>961324.71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>
        <v>55000</v>
      </c>
      <c r="V165" s="7"/>
      <c r="W165" s="7"/>
      <c r="X165" s="7"/>
      <c r="Y165" s="7">
        <f t="shared" si="6"/>
        <v>1016324.71</v>
      </c>
      <c r="Z165" s="7"/>
      <c r="AA165" s="7">
        <v>0</v>
      </c>
      <c r="AB165" s="8">
        <v>2020</v>
      </c>
      <c r="AC165" s="8">
        <v>2021</v>
      </c>
    </row>
    <row r="166" spans="1:29" ht="56.85" customHeight="1" x14ac:dyDescent="0.35">
      <c r="A166" s="161" t="s">
        <v>476</v>
      </c>
      <c r="B166" s="172"/>
      <c r="C166" s="34"/>
      <c r="D166" s="7">
        <f t="shared" si="5"/>
        <v>802295786.39817011</v>
      </c>
      <c r="E166" s="7">
        <f t="shared" ref="E166:AA166" si="7">SUM(E19:E165)</f>
        <v>3958035.6071699997</v>
      </c>
      <c r="F166" s="7">
        <f t="shared" si="7"/>
        <v>0</v>
      </c>
      <c r="G166" s="7">
        <f t="shared" si="7"/>
        <v>28839741.300000019</v>
      </c>
      <c r="H166" s="7">
        <f t="shared" si="7"/>
        <v>3053469.18848</v>
      </c>
      <c r="I166" s="7">
        <f t="shared" si="7"/>
        <v>2212031.29</v>
      </c>
      <c r="J166" s="7">
        <f t="shared" si="7"/>
        <v>10571431.449999999</v>
      </c>
      <c r="K166" s="7">
        <f t="shared" si="7"/>
        <v>0</v>
      </c>
      <c r="L166" s="7">
        <f t="shared" si="7"/>
        <v>0</v>
      </c>
      <c r="M166" s="7">
        <f t="shared" si="7"/>
        <v>1574049.91833</v>
      </c>
      <c r="N166" s="7">
        <f t="shared" si="7"/>
        <v>0</v>
      </c>
      <c r="O166" s="7">
        <f t="shared" si="7"/>
        <v>0</v>
      </c>
      <c r="P166" s="7">
        <f t="shared" si="7"/>
        <v>434479004.61000001</v>
      </c>
      <c r="Q166" s="7">
        <f t="shared" si="7"/>
        <v>167892360.07611999</v>
      </c>
      <c r="R166" s="7">
        <f t="shared" si="7"/>
        <v>850667.01182499994</v>
      </c>
      <c r="S166" s="7">
        <f t="shared" si="7"/>
        <v>136642058.56968501</v>
      </c>
      <c r="T166" s="7">
        <f t="shared" si="7"/>
        <v>5778845.8065600004</v>
      </c>
      <c r="U166" s="7">
        <f t="shared" si="7"/>
        <v>6444091.5700000022</v>
      </c>
      <c r="V166" s="7">
        <f t="shared" si="7"/>
        <v>0</v>
      </c>
      <c r="W166" s="7">
        <f t="shared" si="7"/>
        <v>0</v>
      </c>
      <c r="X166" s="7">
        <f t="shared" si="7"/>
        <v>0</v>
      </c>
      <c r="Y166" s="51">
        <f t="shared" si="6"/>
        <v>303915258.35925031</v>
      </c>
      <c r="Z166" s="7"/>
      <c r="AA166" s="51">
        <f t="shared" si="7"/>
        <v>498380528.03891981</v>
      </c>
      <c r="AB166" s="8"/>
      <c r="AC166" s="8"/>
    </row>
    <row r="167" spans="1:29" ht="56.85" customHeight="1" x14ac:dyDescent="0.35">
      <c r="A167" s="161" t="s">
        <v>158</v>
      </c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72"/>
    </row>
    <row r="168" spans="1:29" ht="56.85" customHeight="1" x14ac:dyDescent="0.35">
      <c r="A168" s="8">
        <v>1</v>
      </c>
      <c r="B168" s="8" t="s">
        <v>159</v>
      </c>
      <c r="C168" s="8"/>
      <c r="D168" s="7">
        <f t="shared" ref="D168:D228" si="8">SUM(E168:W168)-(F168+K168+O168)</f>
        <v>2501151.2399999998</v>
      </c>
      <c r="E168" s="7"/>
      <c r="F168" s="7"/>
      <c r="G168" s="7"/>
      <c r="H168" s="7"/>
      <c r="I168" s="7"/>
      <c r="J168" s="7">
        <v>2351082.17</v>
      </c>
      <c r="K168" s="7"/>
      <c r="L168" s="7"/>
      <c r="M168" s="8"/>
      <c r="N168" s="7"/>
      <c r="O168" s="7"/>
      <c r="P168" s="7"/>
      <c r="Q168" s="7"/>
      <c r="R168" s="7"/>
      <c r="S168" s="7"/>
      <c r="T168" s="7"/>
      <c r="U168" s="7">
        <v>150069.07</v>
      </c>
      <c r="V168" s="7"/>
      <c r="W168" s="7"/>
      <c r="X168" s="8"/>
      <c r="Y168" s="8">
        <v>2501151.2400000002</v>
      </c>
      <c r="Z168" s="8"/>
      <c r="AA168" s="7"/>
      <c r="AB168" s="8">
        <v>2021</v>
      </c>
      <c r="AC168" s="8">
        <v>2021</v>
      </c>
    </row>
    <row r="169" spans="1:29" ht="56.85" customHeight="1" x14ac:dyDescent="0.35">
      <c r="A169" s="8">
        <v>2</v>
      </c>
      <c r="B169" s="8" t="s">
        <v>408</v>
      </c>
      <c r="C169" s="8"/>
      <c r="D169" s="7">
        <f t="shared" si="8"/>
        <v>5002302.4799999995</v>
      </c>
      <c r="E169" s="8"/>
      <c r="F169" s="8"/>
      <c r="G169" s="8"/>
      <c r="H169" s="8"/>
      <c r="I169" s="8"/>
      <c r="J169" s="7">
        <v>4702164.34</v>
      </c>
      <c r="K169" s="7"/>
      <c r="L169" s="7"/>
      <c r="M169" s="8"/>
      <c r="N169" s="8"/>
      <c r="O169" s="8"/>
      <c r="P169" s="8"/>
      <c r="Q169" s="8"/>
      <c r="R169" s="8"/>
      <c r="S169" s="8"/>
      <c r="T169" s="8"/>
      <c r="U169" s="7">
        <v>300138.14</v>
      </c>
      <c r="V169" s="7"/>
      <c r="W169" s="7"/>
      <c r="X169" s="8"/>
      <c r="Y169" s="8">
        <v>5002302.4800000004</v>
      </c>
      <c r="Z169" s="8"/>
      <c r="AA169" s="7"/>
      <c r="AB169" s="8">
        <v>2021</v>
      </c>
      <c r="AC169" s="8">
        <v>2021</v>
      </c>
    </row>
    <row r="170" spans="1:29" ht="56.85" customHeight="1" x14ac:dyDescent="0.35">
      <c r="A170" s="8">
        <v>3</v>
      </c>
      <c r="B170" s="8" t="s">
        <v>160</v>
      </c>
      <c r="C170" s="8"/>
      <c r="D170" s="7">
        <f t="shared" si="8"/>
        <v>2501151.2399999998</v>
      </c>
      <c r="E170" s="8"/>
      <c r="F170" s="8"/>
      <c r="G170" s="8"/>
      <c r="H170" s="8"/>
      <c r="I170" s="8"/>
      <c r="J170" s="7">
        <v>2351082.17</v>
      </c>
      <c r="K170" s="7"/>
      <c r="L170" s="7"/>
      <c r="M170" s="8"/>
      <c r="N170" s="8"/>
      <c r="O170" s="8"/>
      <c r="P170" s="8"/>
      <c r="Q170" s="8"/>
      <c r="R170" s="8"/>
      <c r="S170" s="8"/>
      <c r="T170" s="8"/>
      <c r="U170" s="7">
        <v>150069.07</v>
      </c>
      <c r="V170" s="7"/>
      <c r="W170" s="7"/>
      <c r="X170" s="8"/>
      <c r="Y170" s="8">
        <v>2501151.2400000002</v>
      </c>
      <c r="Z170" s="8"/>
      <c r="AA170" s="7"/>
      <c r="AB170" s="8">
        <v>2021</v>
      </c>
      <c r="AC170" s="8">
        <v>2021</v>
      </c>
    </row>
    <row r="171" spans="1:29" ht="56.85" customHeight="1" x14ac:dyDescent="0.35">
      <c r="A171" s="8">
        <v>4</v>
      </c>
      <c r="B171" s="8" t="s">
        <v>161</v>
      </c>
      <c r="C171" s="8"/>
      <c r="D171" s="7">
        <f t="shared" si="8"/>
        <v>2501151.2399999998</v>
      </c>
      <c r="E171" s="8"/>
      <c r="F171" s="8"/>
      <c r="G171" s="8"/>
      <c r="H171" s="8"/>
      <c r="I171" s="8"/>
      <c r="J171" s="7">
        <v>2351082.17</v>
      </c>
      <c r="K171" s="7"/>
      <c r="L171" s="7"/>
      <c r="M171" s="8"/>
      <c r="N171" s="8"/>
      <c r="O171" s="8"/>
      <c r="P171" s="8"/>
      <c r="Q171" s="8"/>
      <c r="R171" s="8"/>
      <c r="S171" s="8"/>
      <c r="T171" s="8"/>
      <c r="U171" s="7">
        <v>150069.07</v>
      </c>
      <c r="V171" s="7"/>
      <c r="W171" s="7"/>
      <c r="X171" s="8"/>
      <c r="Y171" s="8">
        <v>2501151.2400000002</v>
      </c>
      <c r="Z171" s="8"/>
      <c r="AA171" s="7"/>
      <c r="AB171" s="8">
        <v>2021</v>
      </c>
      <c r="AC171" s="8">
        <v>2021</v>
      </c>
    </row>
    <row r="172" spans="1:29" ht="56.85" customHeight="1" x14ac:dyDescent="0.35">
      <c r="A172" s="8">
        <v>5</v>
      </c>
      <c r="B172" s="8" t="s">
        <v>162</v>
      </c>
      <c r="C172" s="8"/>
      <c r="D172" s="7">
        <f t="shared" si="8"/>
        <v>2501151.2399999998</v>
      </c>
      <c r="E172" s="8"/>
      <c r="F172" s="8"/>
      <c r="G172" s="8"/>
      <c r="H172" s="8"/>
      <c r="I172" s="8"/>
      <c r="J172" s="7">
        <v>2351082.17</v>
      </c>
      <c r="K172" s="7"/>
      <c r="L172" s="7"/>
      <c r="M172" s="8"/>
      <c r="N172" s="8"/>
      <c r="O172" s="8"/>
      <c r="P172" s="8"/>
      <c r="Q172" s="8"/>
      <c r="R172" s="8"/>
      <c r="S172" s="8"/>
      <c r="T172" s="8"/>
      <c r="U172" s="7">
        <v>150069.07</v>
      </c>
      <c r="V172" s="7"/>
      <c r="W172" s="7"/>
      <c r="X172" s="8"/>
      <c r="Y172" s="8">
        <v>2501151.2400000002</v>
      </c>
      <c r="Z172" s="8"/>
      <c r="AA172" s="7"/>
      <c r="AB172" s="8">
        <v>2021</v>
      </c>
      <c r="AC172" s="8">
        <v>2021</v>
      </c>
    </row>
    <row r="173" spans="1:29" ht="56.85" customHeight="1" x14ac:dyDescent="0.35">
      <c r="A173" s="8">
        <v>6</v>
      </c>
      <c r="B173" s="8" t="s">
        <v>163</v>
      </c>
      <c r="C173" s="8"/>
      <c r="D173" s="7">
        <f t="shared" si="8"/>
        <v>2501151.2399999998</v>
      </c>
      <c r="E173" s="8"/>
      <c r="F173" s="8"/>
      <c r="G173" s="8"/>
      <c r="H173" s="8"/>
      <c r="I173" s="8"/>
      <c r="J173" s="7">
        <v>2351082.17</v>
      </c>
      <c r="K173" s="7"/>
      <c r="L173" s="7"/>
      <c r="M173" s="8"/>
      <c r="N173" s="8"/>
      <c r="O173" s="8"/>
      <c r="P173" s="8"/>
      <c r="Q173" s="8"/>
      <c r="R173" s="8"/>
      <c r="S173" s="8"/>
      <c r="T173" s="8"/>
      <c r="U173" s="7">
        <v>150069.07</v>
      </c>
      <c r="V173" s="7"/>
      <c r="W173" s="7"/>
      <c r="X173" s="8"/>
      <c r="Y173" s="8">
        <v>2501151.2400000002</v>
      </c>
      <c r="Z173" s="8"/>
      <c r="AA173" s="7"/>
      <c r="AB173" s="8">
        <v>2021</v>
      </c>
      <c r="AC173" s="8">
        <v>2021</v>
      </c>
    </row>
    <row r="174" spans="1:29" ht="56.85" customHeight="1" x14ac:dyDescent="0.35">
      <c r="A174" s="8">
        <v>7</v>
      </c>
      <c r="B174" s="8" t="s">
        <v>164</v>
      </c>
      <c r="C174" s="8"/>
      <c r="D174" s="7">
        <f t="shared" si="8"/>
        <v>2501151.2399999998</v>
      </c>
      <c r="E174" s="8"/>
      <c r="F174" s="8"/>
      <c r="G174" s="8"/>
      <c r="H174" s="8"/>
      <c r="I174" s="8"/>
      <c r="J174" s="7">
        <v>2351082.17</v>
      </c>
      <c r="K174" s="7"/>
      <c r="L174" s="7"/>
      <c r="M174" s="8"/>
      <c r="N174" s="8"/>
      <c r="O174" s="8"/>
      <c r="P174" s="8"/>
      <c r="Q174" s="8"/>
      <c r="R174" s="8"/>
      <c r="S174" s="8"/>
      <c r="T174" s="8"/>
      <c r="U174" s="7">
        <v>150069.07</v>
      </c>
      <c r="V174" s="7"/>
      <c r="W174" s="7"/>
      <c r="X174" s="8"/>
      <c r="Y174" s="8">
        <v>2501151.2400000002</v>
      </c>
      <c r="Z174" s="8"/>
      <c r="AA174" s="7"/>
      <c r="AB174" s="8">
        <v>2021</v>
      </c>
      <c r="AC174" s="8">
        <v>2021</v>
      </c>
    </row>
    <row r="175" spans="1:29" ht="56.85" customHeight="1" x14ac:dyDescent="0.35">
      <c r="A175" s="8">
        <v>8</v>
      </c>
      <c r="B175" s="8" t="s">
        <v>165</v>
      </c>
      <c r="C175" s="8"/>
      <c r="D175" s="7">
        <f t="shared" si="8"/>
        <v>2501151.2399999998</v>
      </c>
      <c r="E175" s="8"/>
      <c r="F175" s="8"/>
      <c r="G175" s="8"/>
      <c r="H175" s="8"/>
      <c r="I175" s="8"/>
      <c r="J175" s="7">
        <v>2351082.17</v>
      </c>
      <c r="K175" s="7"/>
      <c r="L175" s="7"/>
      <c r="M175" s="8"/>
      <c r="N175" s="8"/>
      <c r="O175" s="8"/>
      <c r="P175" s="8"/>
      <c r="Q175" s="8"/>
      <c r="R175" s="8"/>
      <c r="S175" s="8"/>
      <c r="T175" s="8"/>
      <c r="U175" s="7">
        <v>150069.07</v>
      </c>
      <c r="V175" s="7"/>
      <c r="W175" s="7"/>
      <c r="X175" s="8"/>
      <c r="Y175" s="8">
        <v>2501151.2400000002</v>
      </c>
      <c r="Z175" s="8"/>
      <c r="AA175" s="7"/>
      <c r="AB175" s="8">
        <v>2021</v>
      </c>
      <c r="AC175" s="8">
        <v>2021</v>
      </c>
    </row>
    <row r="176" spans="1:29" ht="56.85" customHeight="1" x14ac:dyDescent="0.35">
      <c r="A176" s="8">
        <v>9</v>
      </c>
      <c r="B176" s="8" t="s">
        <v>166</v>
      </c>
      <c r="C176" s="8"/>
      <c r="D176" s="7">
        <f t="shared" si="8"/>
        <v>2501151.2399999998</v>
      </c>
      <c r="E176" s="8"/>
      <c r="F176" s="8"/>
      <c r="G176" s="8"/>
      <c r="H176" s="8"/>
      <c r="I176" s="8"/>
      <c r="J176" s="7">
        <v>2351082.17</v>
      </c>
      <c r="K176" s="7"/>
      <c r="L176" s="7"/>
      <c r="M176" s="8"/>
      <c r="N176" s="8"/>
      <c r="O176" s="8"/>
      <c r="P176" s="8"/>
      <c r="Q176" s="8"/>
      <c r="R176" s="8"/>
      <c r="S176" s="8"/>
      <c r="T176" s="8"/>
      <c r="U176" s="7">
        <v>150069.07</v>
      </c>
      <c r="V176" s="7"/>
      <c r="W176" s="7"/>
      <c r="X176" s="8"/>
      <c r="Y176" s="8">
        <v>2501151.2400000002</v>
      </c>
      <c r="Z176" s="8"/>
      <c r="AA176" s="7"/>
      <c r="AB176" s="8">
        <v>2021</v>
      </c>
      <c r="AC176" s="8">
        <v>2021</v>
      </c>
    </row>
    <row r="177" spans="1:29" ht="56.85" customHeight="1" x14ac:dyDescent="0.35">
      <c r="A177" s="8">
        <v>10</v>
      </c>
      <c r="B177" s="8" t="s">
        <v>167</v>
      </c>
      <c r="C177" s="8"/>
      <c r="D177" s="7">
        <f t="shared" si="8"/>
        <v>2501151.2399999998</v>
      </c>
      <c r="E177" s="8"/>
      <c r="F177" s="8"/>
      <c r="G177" s="8"/>
      <c r="H177" s="8"/>
      <c r="I177" s="8"/>
      <c r="J177" s="7">
        <v>2351082.17</v>
      </c>
      <c r="K177" s="7"/>
      <c r="L177" s="7"/>
      <c r="M177" s="8"/>
      <c r="N177" s="8"/>
      <c r="O177" s="8"/>
      <c r="P177" s="8"/>
      <c r="Q177" s="8"/>
      <c r="R177" s="8"/>
      <c r="S177" s="8"/>
      <c r="T177" s="8"/>
      <c r="U177" s="7">
        <v>150069.07</v>
      </c>
      <c r="V177" s="7"/>
      <c r="W177" s="7"/>
      <c r="X177" s="8"/>
      <c r="Y177" s="8">
        <v>2501151.2400000002</v>
      </c>
      <c r="Z177" s="8"/>
      <c r="AA177" s="7"/>
      <c r="AB177" s="8">
        <v>2021</v>
      </c>
      <c r="AC177" s="8">
        <v>2021</v>
      </c>
    </row>
    <row r="178" spans="1:29" ht="56.85" customHeight="1" x14ac:dyDescent="0.35">
      <c r="A178" s="8">
        <v>11</v>
      </c>
      <c r="B178" s="8" t="s">
        <v>168</v>
      </c>
      <c r="C178" s="8"/>
      <c r="D178" s="7">
        <f t="shared" si="8"/>
        <v>2501151.2399999998</v>
      </c>
      <c r="E178" s="8"/>
      <c r="F178" s="8"/>
      <c r="G178" s="8"/>
      <c r="H178" s="8"/>
      <c r="I178" s="8"/>
      <c r="J178" s="7">
        <v>2351082.17</v>
      </c>
      <c r="K178" s="7"/>
      <c r="L178" s="7"/>
      <c r="M178" s="8"/>
      <c r="N178" s="8"/>
      <c r="O178" s="8"/>
      <c r="P178" s="8"/>
      <c r="Q178" s="8"/>
      <c r="R178" s="8"/>
      <c r="S178" s="8"/>
      <c r="T178" s="8"/>
      <c r="U178" s="7">
        <v>150069.07</v>
      </c>
      <c r="V178" s="7"/>
      <c r="W178" s="7"/>
      <c r="X178" s="8"/>
      <c r="Y178" s="8">
        <v>2501151.2400000002</v>
      </c>
      <c r="Z178" s="8"/>
      <c r="AA178" s="7"/>
      <c r="AB178" s="8">
        <v>2021</v>
      </c>
      <c r="AC178" s="8">
        <v>2021</v>
      </c>
    </row>
    <row r="179" spans="1:29" ht="56.85" customHeight="1" x14ac:dyDescent="0.35">
      <c r="A179" s="8">
        <v>12</v>
      </c>
      <c r="B179" s="8" t="s">
        <v>169</v>
      </c>
      <c r="C179" s="8"/>
      <c r="D179" s="7">
        <f t="shared" si="8"/>
        <v>2501151.2399999998</v>
      </c>
      <c r="E179" s="8"/>
      <c r="F179" s="8"/>
      <c r="G179" s="8"/>
      <c r="H179" s="8"/>
      <c r="I179" s="8"/>
      <c r="J179" s="7">
        <v>2351082.17</v>
      </c>
      <c r="K179" s="7"/>
      <c r="L179" s="7"/>
      <c r="M179" s="8"/>
      <c r="N179" s="8"/>
      <c r="O179" s="8"/>
      <c r="P179" s="8"/>
      <c r="Q179" s="8"/>
      <c r="R179" s="8"/>
      <c r="S179" s="8"/>
      <c r="T179" s="8"/>
      <c r="U179" s="7">
        <v>150069.07</v>
      </c>
      <c r="V179" s="7"/>
      <c r="W179" s="7"/>
      <c r="X179" s="8"/>
      <c r="Y179" s="8">
        <v>2501151.2400000002</v>
      </c>
      <c r="Z179" s="8"/>
      <c r="AA179" s="7"/>
      <c r="AB179" s="8">
        <v>2021</v>
      </c>
      <c r="AC179" s="8">
        <v>2021</v>
      </c>
    </row>
    <row r="180" spans="1:29" ht="56.85" customHeight="1" x14ac:dyDescent="0.35">
      <c r="A180" s="8">
        <v>13</v>
      </c>
      <c r="B180" s="8" t="s">
        <v>170</v>
      </c>
      <c r="C180" s="8"/>
      <c r="D180" s="7">
        <f t="shared" si="8"/>
        <v>1016324.71</v>
      </c>
      <c r="E180" s="7"/>
      <c r="F180" s="7"/>
      <c r="G180" s="7">
        <v>961324.71</v>
      </c>
      <c r="H180" s="7"/>
      <c r="I180" s="7"/>
      <c r="J180" s="7"/>
      <c r="K180" s="7"/>
      <c r="L180" s="7"/>
      <c r="M180" s="7"/>
      <c r="N180" s="11"/>
      <c r="O180" s="11"/>
      <c r="P180" s="7"/>
      <c r="Q180" s="7"/>
      <c r="R180" s="7"/>
      <c r="S180" s="7"/>
      <c r="T180" s="7"/>
      <c r="U180" s="7">
        <v>55000</v>
      </c>
      <c r="V180" s="7"/>
      <c r="W180" s="7"/>
      <c r="X180" s="7"/>
      <c r="Y180" s="7"/>
      <c r="Z180" s="7"/>
      <c r="AA180" s="7">
        <v>1016324.71</v>
      </c>
      <c r="AB180" s="8">
        <v>2020</v>
      </c>
      <c r="AC180" s="8">
        <v>2022</v>
      </c>
    </row>
    <row r="181" spans="1:29" ht="56.85" customHeight="1" x14ac:dyDescent="0.35">
      <c r="A181" s="8">
        <v>14</v>
      </c>
      <c r="B181" s="8" t="s">
        <v>171</v>
      </c>
      <c r="C181" s="8"/>
      <c r="D181" s="7">
        <f t="shared" si="8"/>
        <v>1016324.71</v>
      </c>
      <c r="E181" s="7"/>
      <c r="F181" s="7"/>
      <c r="G181" s="7">
        <v>961324.71</v>
      </c>
      <c r="H181" s="7"/>
      <c r="I181" s="7"/>
      <c r="J181" s="7"/>
      <c r="K181" s="7"/>
      <c r="L181" s="7"/>
      <c r="M181" s="7"/>
      <c r="N181" s="11"/>
      <c r="O181" s="11"/>
      <c r="P181" s="7"/>
      <c r="Q181" s="7"/>
      <c r="R181" s="7"/>
      <c r="S181" s="7"/>
      <c r="T181" s="7"/>
      <c r="U181" s="7">
        <v>55000</v>
      </c>
      <c r="V181" s="7"/>
      <c r="W181" s="7"/>
      <c r="X181" s="7"/>
      <c r="Y181" s="7"/>
      <c r="Z181" s="7"/>
      <c r="AA181" s="7">
        <v>1016324.71</v>
      </c>
      <c r="AB181" s="8">
        <v>2020</v>
      </c>
      <c r="AC181" s="8">
        <v>2022</v>
      </c>
    </row>
    <row r="182" spans="1:29" ht="56.85" customHeight="1" x14ac:dyDescent="0.35">
      <c r="A182" s="8">
        <v>15</v>
      </c>
      <c r="B182" s="8" t="s">
        <v>172</v>
      </c>
      <c r="C182" s="8"/>
      <c r="D182" s="7">
        <f t="shared" si="8"/>
        <v>2501151.2399999998</v>
      </c>
      <c r="E182" s="7"/>
      <c r="F182" s="7"/>
      <c r="G182" s="7"/>
      <c r="H182" s="7"/>
      <c r="I182" s="7"/>
      <c r="J182" s="7">
        <v>2351082.17</v>
      </c>
      <c r="K182" s="7"/>
      <c r="L182" s="7"/>
      <c r="M182" s="7"/>
      <c r="N182" s="11"/>
      <c r="O182" s="11"/>
      <c r="P182" s="7"/>
      <c r="Q182" s="7"/>
      <c r="R182" s="7"/>
      <c r="S182" s="7"/>
      <c r="T182" s="7"/>
      <c r="U182" s="7">
        <v>150069.07</v>
      </c>
      <c r="V182" s="7"/>
      <c r="W182" s="7"/>
      <c r="X182" s="7"/>
      <c r="Y182" s="7">
        <v>2501151.2400000002</v>
      </c>
      <c r="Z182" s="7"/>
      <c r="AA182" s="7"/>
      <c r="AB182" s="8">
        <v>2021</v>
      </c>
      <c r="AC182" s="8">
        <v>2021</v>
      </c>
    </row>
    <row r="183" spans="1:29" ht="56.85" customHeight="1" x14ac:dyDescent="0.35">
      <c r="A183" s="8">
        <v>16</v>
      </c>
      <c r="B183" s="8" t="s">
        <v>173</v>
      </c>
      <c r="C183" s="8"/>
      <c r="D183" s="7">
        <f t="shared" si="8"/>
        <v>2501151.2399999998</v>
      </c>
      <c r="E183" s="7"/>
      <c r="F183" s="7"/>
      <c r="G183" s="7"/>
      <c r="H183" s="7"/>
      <c r="I183" s="7"/>
      <c r="J183" s="7">
        <v>2351082.17</v>
      </c>
      <c r="K183" s="7"/>
      <c r="L183" s="7"/>
      <c r="M183" s="7"/>
      <c r="N183" s="11"/>
      <c r="O183" s="11"/>
      <c r="P183" s="7"/>
      <c r="Q183" s="7"/>
      <c r="R183" s="7"/>
      <c r="S183" s="7"/>
      <c r="T183" s="7"/>
      <c r="U183" s="7">
        <v>150069.07</v>
      </c>
      <c r="V183" s="7"/>
      <c r="W183" s="7"/>
      <c r="X183" s="7"/>
      <c r="Y183" s="7">
        <v>2501151.2400000002</v>
      </c>
      <c r="Z183" s="7"/>
      <c r="AA183" s="7"/>
      <c r="AB183" s="8">
        <v>2021</v>
      </c>
      <c r="AC183" s="8">
        <v>2021</v>
      </c>
    </row>
    <row r="184" spans="1:29" ht="56.85" customHeight="1" x14ac:dyDescent="0.35">
      <c r="A184" s="8">
        <v>17</v>
      </c>
      <c r="B184" s="8" t="s">
        <v>174</v>
      </c>
      <c r="C184" s="8"/>
      <c r="D184" s="7">
        <f t="shared" si="8"/>
        <v>2501151.2399999998</v>
      </c>
      <c r="E184" s="7"/>
      <c r="F184" s="7"/>
      <c r="G184" s="7"/>
      <c r="H184" s="7"/>
      <c r="I184" s="7"/>
      <c r="J184" s="7">
        <v>2351082.17</v>
      </c>
      <c r="K184" s="7"/>
      <c r="L184" s="7"/>
      <c r="M184" s="7"/>
      <c r="N184" s="11"/>
      <c r="O184" s="11"/>
      <c r="P184" s="7"/>
      <c r="Q184" s="7"/>
      <c r="R184" s="7"/>
      <c r="S184" s="7"/>
      <c r="T184" s="7"/>
      <c r="U184" s="7">
        <v>150069.07</v>
      </c>
      <c r="V184" s="7"/>
      <c r="W184" s="7"/>
      <c r="X184" s="7"/>
      <c r="Y184" s="7">
        <v>2501151.2400000002</v>
      </c>
      <c r="Z184" s="7"/>
      <c r="AA184" s="7"/>
      <c r="AB184" s="8">
        <v>2021</v>
      </c>
      <c r="AC184" s="8">
        <v>2021</v>
      </c>
    </row>
    <row r="185" spans="1:29" ht="56.85" customHeight="1" x14ac:dyDescent="0.35">
      <c r="A185" s="8">
        <v>18</v>
      </c>
      <c r="B185" s="8" t="s">
        <v>175</v>
      </c>
      <c r="C185" s="8"/>
      <c r="D185" s="7">
        <f t="shared" si="8"/>
        <v>2501151.2399999998</v>
      </c>
      <c r="E185" s="7"/>
      <c r="F185" s="7"/>
      <c r="G185" s="7"/>
      <c r="H185" s="7"/>
      <c r="I185" s="7"/>
      <c r="J185" s="7">
        <v>2351082.17</v>
      </c>
      <c r="K185" s="7"/>
      <c r="L185" s="7"/>
      <c r="M185" s="7"/>
      <c r="N185" s="11"/>
      <c r="O185" s="11"/>
      <c r="P185" s="7"/>
      <c r="Q185" s="7"/>
      <c r="R185" s="7"/>
      <c r="S185" s="7"/>
      <c r="T185" s="7"/>
      <c r="U185" s="7">
        <v>150069.07</v>
      </c>
      <c r="V185" s="7"/>
      <c r="W185" s="7"/>
      <c r="X185" s="7"/>
      <c r="Y185" s="7">
        <v>2501151.2400000002</v>
      </c>
      <c r="Z185" s="7"/>
      <c r="AA185" s="7"/>
      <c r="AB185" s="8">
        <v>2021</v>
      </c>
      <c r="AC185" s="8">
        <v>2021</v>
      </c>
    </row>
    <row r="186" spans="1:29" ht="56.85" customHeight="1" x14ac:dyDescent="0.35">
      <c r="A186" s="8">
        <v>19</v>
      </c>
      <c r="B186" s="8" t="s">
        <v>176</v>
      </c>
      <c r="C186" s="8"/>
      <c r="D186" s="7">
        <f t="shared" si="8"/>
        <v>2501151.2399999998</v>
      </c>
      <c r="E186" s="7"/>
      <c r="F186" s="7"/>
      <c r="G186" s="7"/>
      <c r="H186" s="7"/>
      <c r="I186" s="7"/>
      <c r="J186" s="7">
        <v>2351082.17</v>
      </c>
      <c r="K186" s="7"/>
      <c r="L186" s="7"/>
      <c r="M186" s="7"/>
      <c r="N186" s="11"/>
      <c r="O186" s="11"/>
      <c r="P186" s="7"/>
      <c r="Q186" s="7"/>
      <c r="R186" s="7"/>
      <c r="S186" s="7"/>
      <c r="T186" s="7"/>
      <c r="U186" s="7">
        <v>150069.07</v>
      </c>
      <c r="V186" s="7"/>
      <c r="W186" s="7"/>
      <c r="X186" s="7"/>
      <c r="Y186" s="7">
        <v>2501151.2400000002</v>
      </c>
      <c r="Z186" s="7"/>
      <c r="AA186" s="7"/>
      <c r="AB186" s="8">
        <v>2021</v>
      </c>
      <c r="AC186" s="8">
        <v>2021</v>
      </c>
    </row>
    <row r="187" spans="1:29" ht="56.85" customHeight="1" x14ac:dyDescent="0.35">
      <c r="A187" s="8">
        <v>20</v>
      </c>
      <c r="B187" s="8" t="s">
        <v>177</v>
      </c>
      <c r="C187" s="8"/>
      <c r="D187" s="7">
        <f t="shared" si="8"/>
        <v>2501151.2399999998</v>
      </c>
      <c r="E187" s="7"/>
      <c r="F187" s="7"/>
      <c r="G187" s="7"/>
      <c r="H187" s="7"/>
      <c r="I187" s="7"/>
      <c r="J187" s="7">
        <v>2351082.17</v>
      </c>
      <c r="K187" s="7"/>
      <c r="L187" s="7"/>
      <c r="M187" s="7"/>
      <c r="N187" s="11"/>
      <c r="O187" s="11"/>
      <c r="P187" s="7"/>
      <c r="Q187" s="7"/>
      <c r="R187" s="7"/>
      <c r="S187" s="7"/>
      <c r="T187" s="7"/>
      <c r="U187" s="7">
        <v>150069.07</v>
      </c>
      <c r="V187" s="7"/>
      <c r="W187" s="7"/>
      <c r="X187" s="7"/>
      <c r="Y187" s="7">
        <v>2501151.2400000002</v>
      </c>
      <c r="Z187" s="7"/>
      <c r="AA187" s="7"/>
      <c r="AB187" s="8">
        <v>2021</v>
      </c>
      <c r="AC187" s="8">
        <v>2021</v>
      </c>
    </row>
    <row r="188" spans="1:29" ht="56.85" customHeight="1" x14ac:dyDescent="0.35">
      <c r="A188" s="8">
        <v>21</v>
      </c>
      <c r="B188" s="8" t="s">
        <v>178</v>
      </c>
      <c r="C188" s="8"/>
      <c r="D188" s="7">
        <f t="shared" si="8"/>
        <v>343505.71</v>
      </c>
      <c r="E188" s="7"/>
      <c r="F188" s="7"/>
      <c r="G188" s="7"/>
      <c r="H188" s="7"/>
      <c r="I188" s="7"/>
      <c r="J188" s="7"/>
      <c r="K188" s="7"/>
      <c r="L188" s="7"/>
      <c r="M188" s="7"/>
      <c r="N188" s="11"/>
      <c r="O188" s="11"/>
      <c r="P188" s="7"/>
      <c r="Q188" s="7"/>
      <c r="R188" s="7"/>
      <c r="S188" s="7"/>
      <c r="T188" s="7"/>
      <c r="U188" s="7">
        <v>343505.71</v>
      </c>
      <c r="V188" s="7"/>
      <c r="W188" s="7"/>
      <c r="X188" s="7"/>
      <c r="Y188" s="7"/>
      <c r="Z188" s="7"/>
      <c r="AA188" s="7">
        <f>SUM(E188:W188)</f>
        <v>343505.71</v>
      </c>
      <c r="AB188" s="8" t="s">
        <v>515</v>
      </c>
      <c r="AC188" s="8" t="s">
        <v>517</v>
      </c>
    </row>
    <row r="189" spans="1:29" ht="56.85" customHeight="1" x14ac:dyDescent="0.35">
      <c r="A189" s="8">
        <v>22</v>
      </c>
      <c r="B189" s="8" t="s">
        <v>43</v>
      </c>
      <c r="C189" s="8"/>
      <c r="D189" s="7">
        <f t="shared" si="8"/>
        <v>15672798.350000001</v>
      </c>
      <c r="E189" s="7"/>
      <c r="F189" s="7"/>
      <c r="G189" s="7"/>
      <c r="H189" s="7"/>
      <c r="I189" s="7"/>
      <c r="J189" s="7"/>
      <c r="K189" s="7"/>
      <c r="L189" s="7"/>
      <c r="M189" s="7"/>
      <c r="N189" s="11"/>
      <c r="O189" s="11"/>
      <c r="P189" s="7"/>
      <c r="Q189" s="7">
        <v>15031255.550000001</v>
      </c>
      <c r="R189" s="7"/>
      <c r="S189" s="7"/>
      <c r="T189" s="7"/>
      <c r="U189" s="7">
        <v>641542.80000000005</v>
      </c>
      <c r="V189" s="7"/>
      <c r="W189" s="7"/>
      <c r="X189" s="7"/>
      <c r="Y189" s="7"/>
      <c r="Z189" s="7"/>
      <c r="AA189" s="7">
        <v>15672798.350000001</v>
      </c>
      <c r="AB189" s="8">
        <v>2020</v>
      </c>
      <c r="AC189" s="8">
        <v>2022</v>
      </c>
    </row>
    <row r="190" spans="1:29" ht="56.85" customHeight="1" x14ac:dyDescent="0.35">
      <c r="A190" s="8">
        <v>23</v>
      </c>
      <c r="B190" s="8" t="s">
        <v>179</v>
      </c>
      <c r="C190" s="8"/>
      <c r="D190" s="7">
        <f t="shared" si="8"/>
        <v>1078807.81</v>
      </c>
      <c r="E190" s="7"/>
      <c r="F190" s="7"/>
      <c r="G190" s="7"/>
      <c r="H190" s="7"/>
      <c r="I190" s="7"/>
      <c r="J190" s="7"/>
      <c r="K190" s="7"/>
      <c r="L190" s="7"/>
      <c r="M190" s="7"/>
      <c r="N190" s="11"/>
      <c r="O190" s="11"/>
      <c r="P190" s="7"/>
      <c r="Q190" s="7"/>
      <c r="R190" s="7"/>
      <c r="S190" s="7"/>
      <c r="T190" s="7"/>
      <c r="U190" s="7">
        <v>1078807.81</v>
      </c>
      <c r="V190" s="7"/>
      <c r="W190" s="7"/>
      <c r="X190" s="7"/>
      <c r="Y190" s="7"/>
      <c r="Z190" s="7"/>
      <c r="AA190" s="7">
        <v>1078807.81</v>
      </c>
      <c r="AB190" s="8" t="s">
        <v>515</v>
      </c>
      <c r="AC190" s="8" t="s">
        <v>517</v>
      </c>
    </row>
    <row r="191" spans="1:29" ht="56.85" customHeight="1" x14ac:dyDescent="0.35">
      <c r="A191" s="8">
        <v>24</v>
      </c>
      <c r="B191" s="8" t="s">
        <v>180</v>
      </c>
      <c r="C191" s="8"/>
      <c r="D191" s="7">
        <f t="shared" si="8"/>
        <v>884474.28</v>
      </c>
      <c r="E191" s="7"/>
      <c r="F191" s="7"/>
      <c r="G191" s="7"/>
      <c r="H191" s="7"/>
      <c r="I191" s="7"/>
      <c r="J191" s="7"/>
      <c r="K191" s="7"/>
      <c r="L191" s="7"/>
      <c r="M191" s="7"/>
      <c r="N191" s="11"/>
      <c r="O191" s="11"/>
      <c r="P191" s="7"/>
      <c r="Q191" s="7"/>
      <c r="R191" s="7"/>
      <c r="S191" s="7"/>
      <c r="T191" s="7"/>
      <c r="U191" s="7">
        <v>884474.28</v>
      </c>
      <c r="V191" s="7"/>
      <c r="W191" s="7"/>
      <c r="X191" s="7"/>
      <c r="Y191" s="7"/>
      <c r="Z191" s="7"/>
      <c r="AA191" s="7">
        <v>884474.28</v>
      </c>
      <c r="AB191" s="8" t="s">
        <v>515</v>
      </c>
      <c r="AC191" s="8" t="s">
        <v>517</v>
      </c>
    </row>
    <row r="192" spans="1:29" ht="56.85" customHeight="1" x14ac:dyDescent="0.35">
      <c r="A192" s="8">
        <v>25</v>
      </c>
      <c r="B192" s="8" t="s">
        <v>181</v>
      </c>
      <c r="C192" s="8"/>
      <c r="D192" s="7">
        <f t="shared" si="8"/>
        <v>876232.39</v>
      </c>
      <c r="E192" s="7"/>
      <c r="F192" s="7"/>
      <c r="G192" s="7"/>
      <c r="H192" s="7"/>
      <c r="I192" s="7"/>
      <c r="J192" s="7"/>
      <c r="K192" s="7"/>
      <c r="L192" s="7"/>
      <c r="M192" s="7"/>
      <c r="N192" s="11"/>
      <c r="O192" s="11"/>
      <c r="P192" s="7"/>
      <c r="Q192" s="7"/>
      <c r="R192" s="7"/>
      <c r="S192" s="7"/>
      <c r="T192" s="7"/>
      <c r="U192" s="7">
        <v>876232.39</v>
      </c>
      <c r="V192" s="7"/>
      <c r="W192" s="7"/>
      <c r="X192" s="7"/>
      <c r="Y192" s="7"/>
      <c r="Z192" s="7"/>
      <c r="AA192" s="7">
        <v>876232.39</v>
      </c>
      <c r="AB192" s="8" t="s">
        <v>515</v>
      </c>
      <c r="AC192" s="8" t="s">
        <v>517</v>
      </c>
    </row>
    <row r="193" spans="1:29" ht="56.85" customHeight="1" x14ac:dyDescent="0.35">
      <c r="A193" s="8">
        <v>26</v>
      </c>
      <c r="B193" s="8" t="s">
        <v>183</v>
      </c>
      <c r="C193" s="8"/>
      <c r="D193" s="7">
        <f t="shared" si="8"/>
        <v>2501151.2399999998</v>
      </c>
      <c r="E193" s="7"/>
      <c r="F193" s="7"/>
      <c r="G193" s="7"/>
      <c r="H193" s="7"/>
      <c r="I193" s="7"/>
      <c r="J193" s="7">
        <v>2351082.17</v>
      </c>
      <c r="K193" s="7"/>
      <c r="L193" s="7"/>
      <c r="M193" s="7"/>
      <c r="N193" s="11"/>
      <c r="O193" s="11"/>
      <c r="P193" s="7"/>
      <c r="Q193" s="7"/>
      <c r="R193" s="7"/>
      <c r="S193" s="7"/>
      <c r="T193" s="7"/>
      <c r="U193" s="7">
        <v>150069.07</v>
      </c>
      <c r="V193" s="7"/>
      <c r="W193" s="7"/>
      <c r="X193" s="7"/>
      <c r="Y193" s="7">
        <v>2501151.2400000002</v>
      </c>
      <c r="Z193" s="7"/>
      <c r="AA193" s="7"/>
      <c r="AB193" s="8">
        <v>2021</v>
      </c>
      <c r="AC193" s="8">
        <v>2021</v>
      </c>
    </row>
    <row r="194" spans="1:29" ht="56.85" customHeight="1" x14ac:dyDescent="0.35">
      <c r="A194" s="8">
        <v>27</v>
      </c>
      <c r="B194" s="8" t="s">
        <v>184</v>
      </c>
      <c r="C194" s="8"/>
      <c r="D194" s="7">
        <f t="shared" si="8"/>
        <v>2501151.2399999998</v>
      </c>
      <c r="E194" s="7"/>
      <c r="F194" s="7"/>
      <c r="G194" s="7"/>
      <c r="H194" s="7"/>
      <c r="I194" s="7"/>
      <c r="J194" s="7">
        <v>2351082.17</v>
      </c>
      <c r="K194" s="7"/>
      <c r="L194" s="7"/>
      <c r="M194" s="7"/>
      <c r="N194" s="11"/>
      <c r="O194" s="11"/>
      <c r="P194" s="7"/>
      <c r="Q194" s="7"/>
      <c r="R194" s="7"/>
      <c r="S194" s="7"/>
      <c r="T194" s="7"/>
      <c r="U194" s="7">
        <v>150069.07</v>
      </c>
      <c r="V194" s="7"/>
      <c r="W194" s="7"/>
      <c r="X194" s="7"/>
      <c r="Y194" s="7">
        <v>2501151.2400000002</v>
      </c>
      <c r="Z194" s="7"/>
      <c r="AA194" s="7"/>
      <c r="AB194" s="8">
        <v>2021</v>
      </c>
      <c r="AC194" s="8">
        <v>2021</v>
      </c>
    </row>
    <row r="195" spans="1:29" ht="56.85" customHeight="1" x14ac:dyDescent="0.35">
      <c r="A195" s="8">
        <v>28</v>
      </c>
      <c r="B195" s="8" t="s">
        <v>185</v>
      </c>
      <c r="C195" s="8"/>
      <c r="D195" s="7">
        <f t="shared" si="8"/>
        <v>2501151.2399999998</v>
      </c>
      <c r="E195" s="7"/>
      <c r="F195" s="7"/>
      <c r="G195" s="7"/>
      <c r="H195" s="7"/>
      <c r="I195" s="7"/>
      <c r="J195" s="7">
        <v>2351082.17</v>
      </c>
      <c r="K195" s="7"/>
      <c r="L195" s="7"/>
      <c r="M195" s="7"/>
      <c r="N195" s="11"/>
      <c r="O195" s="11"/>
      <c r="P195" s="7"/>
      <c r="Q195" s="7"/>
      <c r="R195" s="7"/>
      <c r="S195" s="7"/>
      <c r="T195" s="7"/>
      <c r="U195" s="7">
        <v>150069.07</v>
      </c>
      <c r="V195" s="7"/>
      <c r="W195" s="7"/>
      <c r="X195" s="7"/>
      <c r="Y195" s="7">
        <v>2501151.2400000002</v>
      </c>
      <c r="Z195" s="7"/>
      <c r="AA195" s="7"/>
      <c r="AB195" s="8">
        <v>2021</v>
      </c>
      <c r="AC195" s="8">
        <v>2021</v>
      </c>
    </row>
    <row r="196" spans="1:29" ht="56.85" customHeight="1" x14ac:dyDescent="0.35">
      <c r="A196" s="8">
        <v>29</v>
      </c>
      <c r="B196" s="8" t="s">
        <v>186</v>
      </c>
      <c r="C196" s="8"/>
      <c r="D196" s="7">
        <f t="shared" si="8"/>
        <v>2501151.2399999998</v>
      </c>
      <c r="E196" s="7"/>
      <c r="F196" s="7"/>
      <c r="G196" s="7"/>
      <c r="H196" s="7"/>
      <c r="I196" s="7"/>
      <c r="J196" s="7">
        <v>2351082.17</v>
      </c>
      <c r="K196" s="7"/>
      <c r="L196" s="7"/>
      <c r="M196" s="7"/>
      <c r="N196" s="11"/>
      <c r="O196" s="11"/>
      <c r="P196" s="7"/>
      <c r="Q196" s="7"/>
      <c r="R196" s="7"/>
      <c r="S196" s="7"/>
      <c r="T196" s="7"/>
      <c r="U196" s="7">
        <v>150069.07</v>
      </c>
      <c r="V196" s="7"/>
      <c r="W196" s="7"/>
      <c r="X196" s="7"/>
      <c r="Y196" s="7">
        <v>2501151.2400000002</v>
      </c>
      <c r="Z196" s="7"/>
      <c r="AA196" s="7"/>
      <c r="AB196" s="8">
        <v>2021</v>
      </c>
      <c r="AC196" s="8">
        <v>2021</v>
      </c>
    </row>
    <row r="197" spans="1:29" ht="56.85" customHeight="1" x14ac:dyDescent="0.35">
      <c r="A197" s="8">
        <v>30</v>
      </c>
      <c r="B197" s="8" t="s">
        <v>187</v>
      </c>
      <c r="C197" s="8"/>
      <c r="D197" s="7">
        <f t="shared" si="8"/>
        <v>2501151.2399999998</v>
      </c>
      <c r="E197" s="7"/>
      <c r="F197" s="7"/>
      <c r="G197" s="7"/>
      <c r="H197" s="7"/>
      <c r="I197" s="7"/>
      <c r="J197" s="7">
        <v>2351082.17</v>
      </c>
      <c r="K197" s="7"/>
      <c r="L197" s="7"/>
      <c r="M197" s="7"/>
      <c r="N197" s="11"/>
      <c r="O197" s="11"/>
      <c r="P197" s="7"/>
      <c r="Q197" s="7"/>
      <c r="R197" s="7"/>
      <c r="S197" s="7"/>
      <c r="T197" s="7"/>
      <c r="U197" s="7">
        <v>150069.07</v>
      </c>
      <c r="V197" s="7"/>
      <c r="W197" s="7"/>
      <c r="X197" s="7"/>
      <c r="Y197" s="7">
        <v>2501151.2400000002</v>
      </c>
      <c r="Z197" s="7"/>
      <c r="AA197" s="7"/>
      <c r="AB197" s="8">
        <v>2021</v>
      </c>
      <c r="AC197" s="8">
        <v>2021</v>
      </c>
    </row>
    <row r="198" spans="1:29" ht="56.85" customHeight="1" x14ac:dyDescent="0.35">
      <c r="A198" s="8">
        <v>31</v>
      </c>
      <c r="B198" s="8" t="s">
        <v>188</v>
      </c>
      <c r="C198" s="8"/>
      <c r="D198" s="7">
        <f t="shared" si="8"/>
        <v>2501151.2399999998</v>
      </c>
      <c r="E198" s="7"/>
      <c r="F198" s="7"/>
      <c r="G198" s="7"/>
      <c r="H198" s="7"/>
      <c r="I198" s="7"/>
      <c r="J198" s="7">
        <v>2351082.17</v>
      </c>
      <c r="K198" s="7"/>
      <c r="L198" s="7"/>
      <c r="M198" s="7"/>
      <c r="N198" s="11"/>
      <c r="O198" s="11"/>
      <c r="P198" s="7"/>
      <c r="Q198" s="7"/>
      <c r="R198" s="7"/>
      <c r="S198" s="7"/>
      <c r="T198" s="7"/>
      <c r="U198" s="7">
        <v>150069.07</v>
      </c>
      <c r="V198" s="7"/>
      <c r="W198" s="7"/>
      <c r="X198" s="7"/>
      <c r="Y198" s="7">
        <v>2501151.2400000002</v>
      </c>
      <c r="Z198" s="7"/>
      <c r="AA198" s="7"/>
      <c r="AB198" s="8">
        <v>2021</v>
      </c>
      <c r="AC198" s="8">
        <v>2021</v>
      </c>
    </row>
    <row r="199" spans="1:29" ht="56.85" customHeight="1" x14ac:dyDescent="0.35">
      <c r="A199" s="8">
        <v>32</v>
      </c>
      <c r="B199" s="8" t="s">
        <v>189</v>
      </c>
      <c r="C199" s="8"/>
      <c r="D199" s="7">
        <f t="shared" si="8"/>
        <v>13830839.719999999</v>
      </c>
      <c r="E199" s="7"/>
      <c r="F199" s="7"/>
      <c r="G199" s="7"/>
      <c r="H199" s="7"/>
      <c r="I199" s="7"/>
      <c r="J199" s="7"/>
      <c r="K199" s="7"/>
      <c r="L199" s="7"/>
      <c r="M199" s="7"/>
      <c r="N199" s="11"/>
      <c r="O199" s="11"/>
      <c r="P199" s="7"/>
      <c r="Q199" s="7">
        <v>12814350.859999999</v>
      </c>
      <c r="R199" s="7"/>
      <c r="S199" s="7"/>
      <c r="T199" s="7"/>
      <c r="U199" s="7">
        <v>1016488.86</v>
      </c>
      <c r="V199" s="7"/>
      <c r="W199" s="7"/>
      <c r="X199" s="7"/>
      <c r="Y199" s="7"/>
      <c r="Z199" s="7"/>
      <c r="AA199" s="7">
        <v>13830839.719999999</v>
      </c>
      <c r="AB199" s="8">
        <v>2021</v>
      </c>
      <c r="AC199" s="8">
        <v>2022</v>
      </c>
    </row>
    <row r="200" spans="1:29" ht="56.85" customHeight="1" x14ac:dyDescent="0.35">
      <c r="A200" s="8">
        <v>33</v>
      </c>
      <c r="B200" s="8" t="s">
        <v>190</v>
      </c>
      <c r="C200" s="8"/>
      <c r="D200" s="7">
        <f t="shared" si="8"/>
        <v>2501151.2399999998</v>
      </c>
      <c r="E200" s="7"/>
      <c r="F200" s="7"/>
      <c r="G200" s="7"/>
      <c r="H200" s="7"/>
      <c r="I200" s="7"/>
      <c r="J200" s="7">
        <v>2351082.17</v>
      </c>
      <c r="K200" s="7"/>
      <c r="L200" s="7"/>
      <c r="M200" s="7"/>
      <c r="N200" s="11"/>
      <c r="O200" s="11"/>
      <c r="P200" s="7"/>
      <c r="Q200" s="7"/>
      <c r="R200" s="7"/>
      <c r="S200" s="7"/>
      <c r="T200" s="7"/>
      <c r="U200" s="7">
        <v>150069.07</v>
      </c>
      <c r="V200" s="7"/>
      <c r="W200" s="7"/>
      <c r="X200" s="7"/>
      <c r="Y200" s="7">
        <v>2501151.2400000002</v>
      </c>
      <c r="Z200" s="7"/>
      <c r="AA200" s="7"/>
      <c r="AB200" s="8">
        <v>2021</v>
      </c>
      <c r="AC200" s="8">
        <v>2021</v>
      </c>
    </row>
    <row r="201" spans="1:29" ht="56.85" customHeight="1" x14ac:dyDescent="0.35">
      <c r="A201" s="8">
        <v>34</v>
      </c>
      <c r="B201" s="8" t="s">
        <v>191</v>
      </c>
      <c r="C201" s="8"/>
      <c r="D201" s="7">
        <f t="shared" si="8"/>
        <v>1016324.71</v>
      </c>
      <c r="E201" s="7"/>
      <c r="F201" s="7"/>
      <c r="G201" s="7">
        <v>961324.71</v>
      </c>
      <c r="H201" s="7"/>
      <c r="I201" s="7"/>
      <c r="J201" s="7"/>
      <c r="K201" s="7"/>
      <c r="L201" s="7"/>
      <c r="M201" s="7"/>
      <c r="N201" s="11"/>
      <c r="O201" s="11"/>
      <c r="P201" s="7"/>
      <c r="Q201" s="7"/>
      <c r="R201" s="7"/>
      <c r="S201" s="11"/>
      <c r="T201" s="11"/>
      <c r="U201" s="7">
        <v>55000</v>
      </c>
      <c r="V201" s="7"/>
      <c r="W201" s="7"/>
      <c r="X201" s="7"/>
      <c r="Y201" s="7"/>
      <c r="Z201" s="7"/>
      <c r="AA201" s="7">
        <v>1016324.71</v>
      </c>
      <c r="AB201" s="8">
        <v>2020</v>
      </c>
      <c r="AC201" s="8">
        <v>2022</v>
      </c>
    </row>
    <row r="202" spans="1:29" ht="56.85" customHeight="1" x14ac:dyDescent="0.35">
      <c r="A202" s="8">
        <v>35</v>
      </c>
      <c r="B202" s="8" t="s">
        <v>192</v>
      </c>
      <c r="C202" s="8"/>
      <c r="D202" s="7">
        <f t="shared" si="8"/>
        <v>16418273.92</v>
      </c>
      <c r="E202" s="7"/>
      <c r="F202" s="7"/>
      <c r="G202" s="7"/>
      <c r="H202" s="7"/>
      <c r="I202" s="7"/>
      <c r="J202" s="7"/>
      <c r="K202" s="7"/>
      <c r="L202" s="7"/>
      <c r="M202" s="7"/>
      <c r="N202" s="11"/>
      <c r="O202" s="11"/>
      <c r="P202" s="7"/>
      <c r="Q202" s="7">
        <v>8668899.7400000002</v>
      </c>
      <c r="R202" s="7"/>
      <c r="S202" s="10">
        <v>7725374.1799999997</v>
      </c>
      <c r="T202" s="11"/>
      <c r="U202" s="7">
        <v>24000</v>
      </c>
      <c r="V202" s="7"/>
      <c r="W202" s="7"/>
      <c r="X202" s="7"/>
      <c r="Y202" s="7"/>
      <c r="Z202" s="7"/>
      <c r="AA202" s="7">
        <v>16418273.92</v>
      </c>
      <c r="AB202" s="8">
        <v>2021</v>
      </c>
      <c r="AC202" s="8">
        <v>2022</v>
      </c>
    </row>
    <row r="203" spans="1:29" ht="56.85" customHeight="1" x14ac:dyDescent="0.35">
      <c r="A203" s="8">
        <v>36</v>
      </c>
      <c r="B203" s="8" t="s">
        <v>193</v>
      </c>
      <c r="C203" s="8"/>
      <c r="D203" s="7">
        <f t="shared" si="8"/>
        <v>25736532.350000001</v>
      </c>
      <c r="E203" s="7"/>
      <c r="F203" s="7"/>
      <c r="G203" s="7"/>
      <c r="H203" s="7"/>
      <c r="I203" s="7"/>
      <c r="J203" s="7"/>
      <c r="K203" s="7"/>
      <c r="L203" s="7"/>
      <c r="M203" s="7"/>
      <c r="N203" s="11"/>
      <c r="O203" s="11"/>
      <c r="P203" s="7"/>
      <c r="Q203" s="7">
        <v>13596171.82</v>
      </c>
      <c r="R203" s="7"/>
      <c r="S203" s="10">
        <v>12116360.529999999</v>
      </c>
      <c r="T203" s="11"/>
      <c r="U203" s="7">
        <v>24000</v>
      </c>
      <c r="V203" s="7"/>
      <c r="W203" s="7"/>
      <c r="X203" s="7"/>
      <c r="Y203" s="7"/>
      <c r="Z203" s="7"/>
      <c r="AA203" s="7">
        <v>25736532.350000001</v>
      </c>
      <c r="AB203" s="8">
        <v>2021</v>
      </c>
      <c r="AC203" s="8">
        <v>2022</v>
      </c>
    </row>
    <row r="204" spans="1:29" ht="56.85" customHeight="1" x14ac:dyDescent="0.35">
      <c r="A204" s="8">
        <v>37</v>
      </c>
      <c r="B204" s="8" t="s">
        <v>194</v>
      </c>
      <c r="C204" s="8"/>
      <c r="D204" s="7">
        <f t="shared" si="8"/>
        <v>1016324.71</v>
      </c>
      <c r="E204" s="7"/>
      <c r="F204" s="7"/>
      <c r="G204" s="7">
        <v>961324.71</v>
      </c>
      <c r="H204" s="7"/>
      <c r="I204" s="7"/>
      <c r="J204" s="7"/>
      <c r="K204" s="7"/>
      <c r="L204" s="7"/>
      <c r="M204" s="7"/>
      <c r="N204" s="11"/>
      <c r="O204" s="11"/>
      <c r="P204" s="7"/>
      <c r="Q204" s="17"/>
      <c r="R204" s="7"/>
      <c r="S204" s="7"/>
      <c r="T204" s="7"/>
      <c r="U204" s="7">
        <v>55000</v>
      </c>
      <c r="V204" s="7"/>
      <c r="W204" s="7"/>
      <c r="X204" s="7"/>
      <c r="Y204" s="7"/>
      <c r="Z204" s="7"/>
      <c r="AA204" s="7">
        <v>1016324.71</v>
      </c>
      <c r="AB204" s="8">
        <v>2020</v>
      </c>
      <c r="AC204" s="8">
        <v>2022</v>
      </c>
    </row>
    <row r="205" spans="1:29" ht="56.85" customHeight="1" x14ac:dyDescent="0.35">
      <c r="A205" s="8">
        <v>38</v>
      </c>
      <c r="B205" s="8" t="s">
        <v>195</v>
      </c>
      <c r="C205" s="8"/>
      <c r="D205" s="7">
        <f t="shared" si="8"/>
        <v>1016324.71</v>
      </c>
      <c r="E205" s="7"/>
      <c r="F205" s="7"/>
      <c r="G205" s="7">
        <v>961324.71</v>
      </c>
      <c r="H205" s="7"/>
      <c r="I205" s="7"/>
      <c r="J205" s="7"/>
      <c r="K205" s="7"/>
      <c r="L205" s="7"/>
      <c r="M205" s="7"/>
      <c r="N205" s="11"/>
      <c r="O205" s="11"/>
      <c r="P205" s="7"/>
      <c r="Q205" s="17"/>
      <c r="R205" s="7"/>
      <c r="S205" s="7"/>
      <c r="T205" s="7"/>
      <c r="U205" s="7">
        <v>55000</v>
      </c>
      <c r="V205" s="7"/>
      <c r="W205" s="7"/>
      <c r="X205" s="7"/>
      <c r="Y205" s="7"/>
      <c r="Z205" s="7"/>
      <c r="AA205" s="7">
        <v>1016324.71</v>
      </c>
      <c r="AB205" s="8">
        <v>2020</v>
      </c>
      <c r="AC205" s="8">
        <v>2022</v>
      </c>
    </row>
    <row r="206" spans="1:29" ht="56.85" customHeight="1" x14ac:dyDescent="0.35">
      <c r="A206" s="8">
        <v>39</v>
      </c>
      <c r="B206" s="8" t="s">
        <v>197</v>
      </c>
      <c r="C206" s="8"/>
      <c r="D206" s="7">
        <f t="shared" si="8"/>
        <v>12452527.300000001</v>
      </c>
      <c r="E206" s="7"/>
      <c r="F206" s="7"/>
      <c r="G206" s="7"/>
      <c r="H206" s="7"/>
      <c r="I206" s="7"/>
      <c r="J206" s="7"/>
      <c r="K206" s="7"/>
      <c r="L206" s="7"/>
      <c r="M206" s="7"/>
      <c r="N206" s="11"/>
      <c r="O206" s="11"/>
      <c r="P206" s="7"/>
      <c r="Q206" s="7">
        <v>12428527.300000001</v>
      </c>
      <c r="R206" s="7"/>
      <c r="S206" s="7"/>
      <c r="T206" s="7"/>
      <c r="U206" s="7">
        <v>24000</v>
      </c>
      <c r="V206" s="7"/>
      <c r="W206" s="7"/>
      <c r="X206" s="7"/>
      <c r="Y206" s="7"/>
      <c r="Z206" s="7"/>
      <c r="AA206" s="7">
        <v>12452527.300000001</v>
      </c>
      <c r="AB206" s="8">
        <v>2021</v>
      </c>
      <c r="AC206" s="8">
        <v>2022</v>
      </c>
    </row>
    <row r="207" spans="1:29" ht="56.85" customHeight="1" x14ac:dyDescent="0.35">
      <c r="A207" s="8">
        <v>40</v>
      </c>
      <c r="B207" s="8" t="s">
        <v>198</v>
      </c>
      <c r="C207" s="8"/>
      <c r="D207" s="7">
        <f t="shared" si="8"/>
        <v>1016324.71</v>
      </c>
      <c r="E207" s="7"/>
      <c r="F207" s="7"/>
      <c r="G207" s="7">
        <v>961324.71</v>
      </c>
      <c r="H207" s="7"/>
      <c r="I207" s="7"/>
      <c r="J207" s="7"/>
      <c r="K207" s="7"/>
      <c r="L207" s="7"/>
      <c r="M207" s="7"/>
      <c r="N207" s="11"/>
      <c r="O207" s="11"/>
      <c r="P207" s="7"/>
      <c r="Q207" s="7"/>
      <c r="R207" s="7"/>
      <c r="S207" s="7"/>
      <c r="T207" s="7"/>
      <c r="U207" s="7">
        <v>55000</v>
      </c>
      <c r="V207" s="7"/>
      <c r="W207" s="7"/>
      <c r="X207" s="7"/>
      <c r="Y207" s="7"/>
      <c r="Z207" s="7"/>
      <c r="AA207" s="7">
        <v>1016324.71</v>
      </c>
      <c r="AB207" s="8">
        <v>2020</v>
      </c>
      <c r="AC207" s="8">
        <v>2022</v>
      </c>
    </row>
    <row r="208" spans="1:29" ht="56.85" customHeight="1" x14ac:dyDescent="0.35">
      <c r="A208" s="8">
        <v>41</v>
      </c>
      <c r="B208" s="8" t="s">
        <v>199</v>
      </c>
      <c r="C208" s="8"/>
      <c r="D208" s="7">
        <f t="shared" si="8"/>
        <v>1016324.71</v>
      </c>
      <c r="E208" s="7"/>
      <c r="F208" s="7"/>
      <c r="G208" s="7">
        <v>961324.71</v>
      </c>
      <c r="H208" s="7"/>
      <c r="I208" s="7"/>
      <c r="J208" s="7"/>
      <c r="K208" s="7"/>
      <c r="L208" s="7"/>
      <c r="M208" s="7"/>
      <c r="N208" s="11"/>
      <c r="O208" s="11"/>
      <c r="P208" s="7"/>
      <c r="Q208" s="7"/>
      <c r="R208" s="7"/>
      <c r="S208" s="7"/>
      <c r="T208" s="7"/>
      <c r="U208" s="7">
        <v>55000</v>
      </c>
      <c r="V208" s="7"/>
      <c r="W208" s="7"/>
      <c r="X208" s="7"/>
      <c r="Y208" s="7"/>
      <c r="Z208" s="7"/>
      <c r="AA208" s="7">
        <v>1016324.71</v>
      </c>
      <c r="AB208" s="8">
        <v>2020</v>
      </c>
      <c r="AC208" s="8">
        <v>2022</v>
      </c>
    </row>
    <row r="209" spans="1:30" ht="56.85" customHeight="1" x14ac:dyDescent="0.35">
      <c r="A209" s="8">
        <v>42</v>
      </c>
      <c r="B209" s="8" t="s">
        <v>200</v>
      </c>
      <c r="C209" s="8"/>
      <c r="D209" s="7">
        <f t="shared" si="8"/>
        <v>49615290.649999999</v>
      </c>
      <c r="E209" s="7"/>
      <c r="F209" s="7"/>
      <c r="G209" s="7"/>
      <c r="H209" s="7"/>
      <c r="I209" s="7"/>
      <c r="J209" s="7"/>
      <c r="K209" s="7"/>
      <c r="L209" s="7"/>
      <c r="M209" s="7"/>
      <c r="N209" s="11"/>
      <c r="O209" s="11"/>
      <c r="P209" s="7"/>
      <c r="Q209" s="7">
        <v>25488224.370000001</v>
      </c>
      <c r="R209" s="7"/>
      <c r="S209" s="7">
        <v>22714078.620000001</v>
      </c>
      <c r="T209" s="7"/>
      <c r="U209" s="7">
        <v>1412987.66</v>
      </c>
      <c r="V209" s="7"/>
      <c r="W209" s="7"/>
      <c r="X209" s="7"/>
      <c r="Y209" s="7">
        <v>49615290.649999999</v>
      </c>
      <c r="Z209" s="7"/>
      <c r="AA209" s="7"/>
      <c r="AB209" s="8">
        <v>2021</v>
      </c>
      <c r="AC209" s="8">
        <v>2022</v>
      </c>
    </row>
    <row r="210" spans="1:30" ht="56.85" customHeight="1" x14ac:dyDescent="0.35">
      <c r="A210" s="8">
        <v>43</v>
      </c>
      <c r="B210" s="8" t="s">
        <v>201</v>
      </c>
      <c r="C210" s="8"/>
      <c r="D210" s="7">
        <f t="shared" si="8"/>
        <v>49606389.399999999</v>
      </c>
      <c r="E210" s="7"/>
      <c r="F210" s="7"/>
      <c r="G210" s="7"/>
      <c r="H210" s="7"/>
      <c r="I210" s="7"/>
      <c r="J210" s="7"/>
      <c r="K210" s="7"/>
      <c r="L210" s="7"/>
      <c r="M210" s="7"/>
      <c r="N210" s="11"/>
      <c r="O210" s="11"/>
      <c r="P210" s="7"/>
      <c r="Q210" s="7">
        <v>25354399.16</v>
      </c>
      <c r="R210" s="7"/>
      <c r="S210" s="7">
        <v>22594818.989999998</v>
      </c>
      <c r="T210" s="7"/>
      <c r="U210" s="7">
        <v>1657171.25</v>
      </c>
      <c r="V210" s="7"/>
      <c r="W210" s="7"/>
      <c r="X210" s="7"/>
      <c r="Y210" s="7">
        <v>49606389.399999999</v>
      </c>
      <c r="Z210" s="7"/>
      <c r="AA210" s="7"/>
      <c r="AB210" s="8">
        <v>2021</v>
      </c>
      <c r="AC210" s="8">
        <v>2022</v>
      </c>
    </row>
    <row r="211" spans="1:30" ht="56.85" customHeight="1" x14ac:dyDescent="0.35">
      <c r="A211" s="8">
        <v>44</v>
      </c>
      <c r="B211" s="8" t="s">
        <v>202</v>
      </c>
      <c r="C211" s="8"/>
      <c r="D211" s="7">
        <f t="shared" si="8"/>
        <v>16194049.620000001</v>
      </c>
      <c r="E211" s="7"/>
      <c r="F211" s="7"/>
      <c r="G211" s="7"/>
      <c r="H211" s="7"/>
      <c r="I211" s="7"/>
      <c r="J211" s="7"/>
      <c r="K211" s="7"/>
      <c r="L211" s="7"/>
      <c r="M211" s="7"/>
      <c r="N211" s="11"/>
      <c r="O211" s="11"/>
      <c r="P211" s="7"/>
      <c r="Q211" s="7">
        <v>8550335.3000000007</v>
      </c>
      <c r="R211" s="7"/>
      <c r="S211" s="7">
        <v>7619714.3200000003</v>
      </c>
      <c r="T211" s="7"/>
      <c r="U211" s="7">
        <v>24000</v>
      </c>
      <c r="V211" s="7"/>
      <c r="W211" s="7"/>
      <c r="X211" s="7"/>
      <c r="Y211" s="7"/>
      <c r="Z211" s="7"/>
      <c r="AA211" s="7">
        <v>16194049.620000001</v>
      </c>
      <c r="AB211" s="8">
        <v>2021</v>
      </c>
      <c r="AC211" s="8">
        <v>2022</v>
      </c>
    </row>
    <row r="212" spans="1:30" ht="56.85" customHeight="1" x14ac:dyDescent="0.35">
      <c r="A212" s="8">
        <v>45</v>
      </c>
      <c r="B212" s="8" t="s">
        <v>203</v>
      </c>
      <c r="C212" s="8"/>
      <c r="D212" s="7">
        <f t="shared" si="8"/>
        <v>15443630.559999999</v>
      </c>
      <c r="E212" s="7"/>
      <c r="F212" s="7"/>
      <c r="G212" s="7"/>
      <c r="H212" s="7"/>
      <c r="I212" s="7"/>
      <c r="J212" s="7"/>
      <c r="K212" s="7"/>
      <c r="L212" s="7"/>
      <c r="M212" s="7"/>
      <c r="N212" s="11"/>
      <c r="O212" s="11"/>
      <c r="P212" s="7"/>
      <c r="Q212" s="7">
        <v>9384919.0299999993</v>
      </c>
      <c r="R212" s="7"/>
      <c r="S212" s="7">
        <v>6034711.5300000003</v>
      </c>
      <c r="T212" s="7"/>
      <c r="U212" s="7">
        <v>24000</v>
      </c>
      <c r="V212" s="7"/>
      <c r="W212" s="7"/>
      <c r="X212" s="7"/>
      <c r="Y212" s="7"/>
      <c r="Z212" s="7"/>
      <c r="AA212" s="7">
        <v>15443630.559999999</v>
      </c>
      <c r="AB212" s="8">
        <v>2021</v>
      </c>
      <c r="AC212" s="8">
        <v>2022</v>
      </c>
    </row>
    <row r="213" spans="1:30" ht="56.85" customHeight="1" x14ac:dyDescent="0.35">
      <c r="A213" s="8">
        <v>46</v>
      </c>
      <c r="B213" s="8" t="s">
        <v>204</v>
      </c>
      <c r="C213" s="8"/>
      <c r="D213" s="7">
        <f t="shared" si="8"/>
        <v>33560749.789999999</v>
      </c>
      <c r="E213" s="7"/>
      <c r="F213" s="7"/>
      <c r="G213" s="7"/>
      <c r="H213" s="7"/>
      <c r="I213" s="7"/>
      <c r="J213" s="7"/>
      <c r="K213" s="7"/>
      <c r="L213" s="7"/>
      <c r="M213" s="7"/>
      <c r="N213" s="11"/>
      <c r="O213" s="11"/>
      <c r="P213" s="7"/>
      <c r="Q213" s="7">
        <v>20411622.710000001</v>
      </c>
      <c r="R213" s="7"/>
      <c r="S213" s="7">
        <v>13125127.08</v>
      </c>
      <c r="T213" s="7"/>
      <c r="U213" s="7">
        <v>24000</v>
      </c>
      <c r="V213" s="7"/>
      <c r="W213" s="7"/>
      <c r="X213" s="7"/>
      <c r="Y213" s="7"/>
      <c r="Z213" s="7"/>
      <c r="AA213" s="7">
        <v>33560749.789999999</v>
      </c>
      <c r="AB213" s="8">
        <v>2021</v>
      </c>
      <c r="AC213" s="8">
        <v>2022</v>
      </c>
    </row>
    <row r="214" spans="1:30" ht="56.85" customHeight="1" x14ac:dyDescent="0.35">
      <c r="A214" s="8">
        <v>47</v>
      </c>
      <c r="B214" s="8" t="s">
        <v>112</v>
      </c>
      <c r="C214" s="8"/>
      <c r="D214" s="7">
        <f t="shared" si="8"/>
        <v>6617022.3499999996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>
        <v>6025741.75</v>
      </c>
      <c r="T214" s="7"/>
      <c r="U214" s="7">
        <v>591280.6</v>
      </c>
      <c r="V214" s="7"/>
      <c r="W214" s="7"/>
      <c r="X214" s="7"/>
      <c r="Y214" s="7">
        <v>6617022.3499999996</v>
      </c>
      <c r="Z214" s="7"/>
      <c r="AA214" s="7"/>
      <c r="AB214" s="8">
        <v>2021</v>
      </c>
      <c r="AC214" s="8">
        <v>2022</v>
      </c>
    </row>
    <row r="215" spans="1:30" ht="56.85" customHeight="1" x14ac:dyDescent="0.35">
      <c r="A215" s="8">
        <v>48</v>
      </c>
      <c r="B215" s="8" t="s">
        <v>205</v>
      </c>
      <c r="C215" s="8"/>
      <c r="D215" s="7">
        <f t="shared" si="8"/>
        <v>530577.52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 t="s">
        <v>123</v>
      </c>
      <c r="R215" s="7"/>
      <c r="S215" s="7" t="s">
        <v>123</v>
      </c>
      <c r="T215" s="7"/>
      <c r="U215" s="7">
        <v>530577.52</v>
      </c>
      <c r="V215" s="7"/>
      <c r="W215" s="7"/>
      <c r="X215" s="7"/>
      <c r="Y215" s="7">
        <v>530577.52</v>
      </c>
      <c r="Z215" s="7"/>
      <c r="AA215" s="7"/>
      <c r="AB215" s="8">
        <v>2020</v>
      </c>
      <c r="AC215" s="8">
        <v>2021</v>
      </c>
    </row>
    <row r="216" spans="1:30" ht="56.85" customHeight="1" x14ac:dyDescent="0.35">
      <c r="A216" s="8">
        <v>49</v>
      </c>
      <c r="B216" s="8" t="s">
        <v>207</v>
      </c>
      <c r="C216" s="8"/>
      <c r="D216" s="7">
        <f t="shared" si="8"/>
        <v>919846.07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 t="s">
        <v>123</v>
      </c>
      <c r="R216" s="7"/>
      <c r="S216" s="7" t="s">
        <v>123</v>
      </c>
      <c r="T216" s="7"/>
      <c r="U216" s="7">
        <v>919846.07</v>
      </c>
      <c r="V216" s="7"/>
      <c r="W216" s="7"/>
      <c r="X216" s="7"/>
      <c r="Y216" s="7">
        <v>919846.07</v>
      </c>
      <c r="Z216" s="7"/>
      <c r="AA216" s="7"/>
      <c r="AB216" s="8">
        <v>2020</v>
      </c>
      <c r="AC216" s="8">
        <v>2021</v>
      </c>
    </row>
    <row r="217" spans="1:30" ht="56.85" customHeight="1" x14ac:dyDescent="0.35">
      <c r="A217" s="8">
        <v>50</v>
      </c>
      <c r="B217" s="8" t="s">
        <v>115</v>
      </c>
      <c r="C217" s="8"/>
      <c r="D217" s="7">
        <f t="shared" si="8"/>
        <v>321142.90999999997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 t="s">
        <v>123</v>
      </c>
      <c r="R217" s="7"/>
      <c r="S217" s="7"/>
      <c r="T217" s="7"/>
      <c r="U217" s="7">
        <v>321142.90999999997</v>
      </c>
      <c r="V217" s="7"/>
      <c r="W217" s="7"/>
      <c r="X217" s="7"/>
      <c r="Y217" s="7">
        <v>321142.90999999997</v>
      </c>
      <c r="Z217" s="7"/>
      <c r="AA217" s="7"/>
      <c r="AB217" s="8">
        <v>2020</v>
      </c>
      <c r="AC217" s="8">
        <v>2021</v>
      </c>
    </row>
    <row r="218" spans="1:30" s="53" customFormat="1" ht="56.85" customHeight="1" x14ac:dyDescent="0.35">
      <c r="A218" s="8">
        <v>51</v>
      </c>
      <c r="B218" s="50" t="s">
        <v>208</v>
      </c>
      <c r="C218" s="50"/>
      <c r="D218" s="51">
        <f t="shared" si="8"/>
        <v>787017.14</v>
      </c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>
        <v>787017.14</v>
      </c>
      <c r="V218" s="51"/>
      <c r="W218" s="51"/>
      <c r="X218" s="51"/>
      <c r="Y218" s="51">
        <f>U218</f>
        <v>787017.14</v>
      </c>
      <c r="Z218" s="51"/>
      <c r="AA218" s="51"/>
      <c r="AB218" s="50" t="s">
        <v>522</v>
      </c>
      <c r="AC218" s="50" t="s">
        <v>523</v>
      </c>
      <c r="AD218" s="22"/>
    </row>
    <row r="219" spans="1:30" ht="56.85" customHeight="1" x14ac:dyDescent="0.35">
      <c r="A219" s="8">
        <v>52</v>
      </c>
      <c r="B219" s="8" t="s">
        <v>209</v>
      </c>
      <c r="C219" s="8"/>
      <c r="D219" s="7">
        <f t="shared" si="8"/>
        <v>2855540.15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>
        <v>2784151.65</v>
      </c>
      <c r="Q219" s="7"/>
      <c r="R219" s="7"/>
      <c r="S219" s="7"/>
      <c r="T219" s="7"/>
      <c r="U219" s="7">
        <v>71388.5</v>
      </c>
      <c r="V219" s="7"/>
      <c r="W219" s="7"/>
      <c r="X219" s="7"/>
      <c r="Y219" s="7"/>
      <c r="Z219" s="7"/>
      <c r="AA219" s="7">
        <v>2855540.15</v>
      </c>
      <c r="AB219" s="8">
        <v>2020</v>
      </c>
      <c r="AC219" s="8">
        <v>2022</v>
      </c>
    </row>
    <row r="220" spans="1:30" s="53" customFormat="1" ht="56.85" customHeight="1" x14ac:dyDescent="0.35">
      <c r="A220" s="8">
        <v>53</v>
      </c>
      <c r="B220" s="50" t="s">
        <v>210</v>
      </c>
      <c r="C220" s="50"/>
      <c r="D220" s="51">
        <v>97620063.180000007</v>
      </c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>
        <v>1247869.6200000001</v>
      </c>
      <c r="V220" s="51"/>
      <c r="W220" s="51"/>
      <c r="X220" s="51"/>
      <c r="Y220" s="51">
        <f>U220</f>
        <v>1247869.6200000001</v>
      </c>
      <c r="Z220" s="51"/>
      <c r="AA220" s="51"/>
      <c r="AB220" s="50" t="s">
        <v>522</v>
      </c>
      <c r="AC220" s="50" t="s">
        <v>523</v>
      </c>
      <c r="AD220" s="22"/>
    </row>
    <row r="221" spans="1:30" ht="56.85" customHeight="1" x14ac:dyDescent="0.35">
      <c r="A221" s="8">
        <v>54</v>
      </c>
      <c r="B221" s="8" t="s">
        <v>211</v>
      </c>
      <c r="C221" s="8"/>
      <c r="D221" s="7">
        <f t="shared" si="8"/>
        <v>35941627.789999999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>
        <v>34527066.640000001</v>
      </c>
      <c r="T221" s="7"/>
      <c r="U221" s="7">
        <v>1414561.15</v>
      </c>
      <c r="V221" s="7"/>
      <c r="W221" s="7"/>
      <c r="X221" s="7"/>
      <c r="Y221" s="7">
        <v>35374496.899999999</v>
      </c>
      <c r="Z221" s="7"/>
      <c r="AA221" s="7">
        <v>567130.89</v>
      </c>
      <c r="AB221" s="8">
        <v>2020</v>
      </c>
      <c r="AC221" s="8">
        <v>2021</v>
      </c>
    </row>
    <row r="222" spans="1:30" s="53" customFormat="1" ht="56.85" customHeight="1" x14ac:dyDescent="0.35">
      <c r="A222" s="8">
        <v>55</v>
      </c>
      <c r="B222" s="50" t="s">
        <v>212</v>
      </c>
      <c r="C222" s="50"/>
      <c r="D222" s="51">
        <v>36410481.230000004</v>
      </c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>
        <v>1893652.16</v>
      </c>
      <c r="V222" s="51"/>
      <c r="W222" s="51"/>
      <c r="X222" s="51"/>
      <c r="Y222" s="51">
        <f>U222</f>
        <v>1893652.16</v>
      </c>
      <c r="Z222" s="51"/>
      <c r="AA222" s="51"/>
      <c r="AB222" s="50" t="s">
        <v>520</v>
      </c>
      <c r="AC222" s="50" t="s">
        <v>521</v>
      </c>
      <c r="AD222" s="22"/>
    </row>
    <row r="223" spans="1:30" ht="56.85" customHeight="1" x14ac:dyDescent="0.35">
      <c r="A223" s="8">
        <v>56</v>
      </c>
      <c r="B223" s="8" t="s">
        <v>121</v>
      </c>
      <c r="C223" s="8"/>
      <c r="D223" s="7">
        <f t="shared" si="8"/>
        <v>922274.99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10" t="s">
        <v>123</v>
      </c>
      <c r="R223" s="9"/>
      <c r="S223" s="18"/>
      <c r="T223" s="9"/>
      <c r="U223" s="10">
        <v>922274.99</v>
      </c>
      <c r="V223" s="10"/>
      <c r="W223" s="10"/>
      <c r="X223" s="10"/>
      <c r="Y223" s="10">
        <v>922274.99</v>
      </c>
      <c r="Z223" s="10"/>
      <c r="AA223" s="10"/>
      <c r="AB223" s="35">
        <v>2020</v>
      </c>
      <c r="AC223" s="35">
        <v>2021</v>
      </c>
    </row>
    <row r="224" spans="1:30" ht="56.85" customHeight="1" x14ac:dyDescent="0.35">
      <c r="A224" s="8">
        <v>57</v>
      </c>
      <c r="B224" s="8" t="s">
        <v>213</v>
      </c>
      <c r="C224" s="8"/>
      <c r="D224" s="7">
        <f t="shared" si="8"/>
        <v>14669305.550000001</v>
      </c>
      <c r="E224" s="7">
        <v>1312617.6399999999</v>
      </c>
      <c r="F224" s="7"/>
      <c r="G224" s="7">
        <v>1215410.51</v>
      </c>
      <c r="H224" s="7">
        <v>1234323.03</v>
      </c>
      <c r="I224" s="7">
        <v>1323373.7</v>
      </c>
      <c r="J224" s="7">
        <v>7934456.6100000003</v>
      </c>
      <c r="K224" s="7"/>
      <c r="L224" s="7"/>
      <c r="M224" s="7">
        <v>1225217.1599999999</v>
      </c>
      <c r="N224" s="11"/>
      <c r="O224" s="11"/>
      <c r="P224" s="7"/>
      <c r="Q224" s="7"/>
      <c r="R224" s="7"/>
      <c r="S224" s="7"/>
      <c r="T224" s="7"/>
      <c r="U224" s="7">
        <v>423906.9</v>
      </c>
      <c r="V224" s="7"/>
      <c r="W224" s="7"/>
      <c r="X224" s="7"/>
      <c r="Y224" s="7"/>
      <c r="Z224" s="7"/>
      <c r="AA224" s="7">
        <v>14669305.549999999</v>
      </c>
      <c r="AB224" s="8">
        <v>2020</v>
      </c>
      <c r="AC224" s="8">
        <v>2022</v>
      </c>
    </row>
    <row r="225" spans="1:29" ht="56.85" customHeight="1" x14ac:dyDescent="0.35">
      <c r="A225" s="8">
        <v>58</v>
      </c>
      <c r="B225" s="8" t="s">
        <v>214</v>
      </c>
      <c r="C225" s="8"/>
      <c r="D225" s="7">
        <f t="shared" si="8"/>
        <v>16949229.036874998</v>
      </c>
      <c r="E225" s="7">
        <v>686202.39</v>
      </c>
      <c r="F225" s="7"/>
      <c r="G225" s="7"/>
      <c r="H225" s="7">
        <v>693763.78</v>
      </c>
      <c r="I225" s="7">
        <v>1250247.54</v>
      </c>
      <c r="J225" s="7">
        <v>5651153.7800000003</v>
      </c>
      <c r="K225" s="7"/>
      <c r="L225" s="7"/>
      <c r="M225" s="7">
        <v>716878.38687499997</v>
      </c>
      <c r="N225" s="11"/>
      <c r="O225" s="11"/>
      <c r="P225" s="7"/>
      <c r="Q225" s="7">
        <v>7428185.6399999997</v>
      </c>
      <c r="R225" s="7"/>
      <c r="S225" s="7"/>
      <c r="T225" s="7"/>
      <c r="U225" s="7">
        <v>522797.52</v>
      </c>
      <c r="V225" s="7"/>
      <c r="W225" s="7"/>
      <c r="X225" s="7"/>
      <c r="Y225" s="7"/>
      <c r="Z225" s="7"/>
      <c r="AA225" s="7">
        <f>D225</f>
        <v>16949229.036874998</v>
      </c>
      <c r="AB225" s="8">
        <v>2020</v>
      </c>
      <c r="AC225" s="8">
        <v>2022</v>
      </c>
    </row>
    <row r="226" spans="1:29" ht="56.85" customHeight="1" x14ac:dyDescent="0.35">
      <c r="A226" s="8">
        <v>59</v>
      </c>
      <c r="B226" s="8" t="s">
        <v>215</v>
      </c>
      <c r="C226" s="8"/>
      <c r="D226" s="7">
        <f t="shared" si="8"/>
        <v>3037801.66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>
        <v>2961856.62</v>
      </c>
      <c r="Q226" s="7"/>
      <c r="R226" s="7"/>
      <c r="S226" s="7"/>
      <c r="T226" s="7"/>
      <c r="U226" s="7">
        <v>75945.039999999994</v>
      </c>
      <c r="V226" s="7"/>
      <c r="W226" s="7"/>
      <c r="X226" s="7"/>
      <c r="Y226" s="7"/>
      <c r="Z226" s="7"/>
      <c r="AA226" s="7">
        <v>3037801.66</v>
      </c>
      <c r="AB226" s="8">
        <v>2020</v>
      </c>
      <c r="AC226" s="8">
        <v>2022</v>
      </c>
    </row>
    <row r="227" spans="1:29" ht="56.85" customHeight="1" x14ac:dyDescent="0.35">
      <c r="A227" s="8">
        <v>60</v>
      </c>
      <c r="B227" s="8" t="s">
        <v>216</v>
      </c>
      <c r="C227" s="8"/>
      <c r="D227" s="7">
        <f t="shared" si="8"/>
        <v>1095955.1000000001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>
        <v>1095955.1000000001</v>
      </c>
      <c r="V227" s="7"/>
      <c r="W227" s="7"/>
      <c r="X227" s="7"/>
      <c r="Y227" s="7"/>
      <c r="Z227" s="7"/>
      <c r="AA227" s="7">
        <v>1095955.1000000001</v>
      </c>
      <c r="AB227" s="8" t="s">
        <v>515</v>
      </c>
      <c r="AC227" s="8" t="s">
        <v>517</v>
      </c>
    </row>
    <row r="228" spans="1:29" ht="56.85" customHeight="1" x14ac:dyDescent="0.35">
      <c r="A228" s="8">
        <v>61</v>
      </c>
      <c r="B228" s="8" t="s">
        <v>217</v>
      </c>
      <c r="C228" s="8"/>
      <c r="D228" s="7">
        <f t="shared" si="8"/>
        <v>1016324.71</v>
      </c>
      <c r="E228" s="7"/>
      <c r="F228" s="7"/>
      <c r="G228" s="7">
        <v>961324.71</v>
      </c>
      <c r="H228" s="7"/>
      <c r="I228" s="7"/>
      <c r="J228" s="7"/>
      <c r="K228" s="7"/>
      <c r="L228" s="7"/>
      <c r="M228" s="7"/>
      <c r="N228" s="11"/>
      <c r="O228" s="11"/>
      <c r="P228" s="7"/>
      <c r="Q228" s="7"/>
      <c r="R228" s="7"/>
      <c r="S228" s="7"/>
      <c r="T228" s="7"/>
      <c r="U228" s="7">
        <v>55000</v>
      </c>
      <c r="V228" s="7"/>
      <c r="W228" s="7"/>
      <c r="X228" s="7"/>
      <c r="Y228" s="7"/>
      <c r="Z228" s="7"/>
      <c r="AA228" s="7">
        <v>1016324.71</v>
      </c>
      <c r="AB228" s="8">
        <v>2020</v>
      </c>
      <c r="AC228" s="8">
        <v>2022</v>
      </c>
    </row>
    <row r="229" spans="1:29" ht="56.85" customHeight="1" x14ac:dyDescent="0.35">
      <c r="A229" s="8">
        <v>62</v>
      </c>
      <c r="B229" s="8" t="s">
        <v>220</v>
      </c>
      <c r="C229" s="8"/>
      <c r="D229" s="7">
        <f>SUM(E229:W229)-(F229+K229+O229)</f>
        <v>3719324.0700000003</v>
      </c>
      <c r="E229" s="7"/>
      <c r="F229" s="7"/>
      <c r="G229" s="7"/>
      <c r="H229" s="7"/>
      <c r="I229" s="7"/>
      <c r="J229" s="7"/>
      <c r="K229" s="7"/>
      <c r="L229" s="7"/>
      <c r="M229" s="7"/>
      <c r="N229" s="11"/>
      <c r="O229" s="11"/>
      <c r="P229" s="7"/>
      <c r="Q229" s="7">
        <v>3244797.95</v>
      </c>
      <c r="R229" s="7"/>
      <c r="S229" s="7"/>
      <c r="T229" s="7"/>
      <c r="U229" s="7">
        <v>474526.12</v>
      </c>
      <c r="V229" s="7"/>
      <c r="W229" s="7"/>
      <c r="X229" s="7"/>
      <c r="Y229" s="7"/>
      <c r="Z229" s="7"/>
      <c r="AA229" s="7">
        <v>3719324.07</v>
      </c>
      <c r="AB229" s="8">
        <v>2021</v>
      </c>
      <c r="AC229" s="8">
        <v>2022</v>
      </c>
    </row>
    <row r="230" spans="1:29" ht="56.85" customHeight="1" x14ac:dyDescent="0.35">
      <c r="A230" s="8">
        <v>63</v>
      </c>
      <c r="B230" s="8" t="s">
        <v>221</v>
      </c>
      <c r="C230" s="8"/>
      <c r="D230" s="7">
        <f t="shared" ref="D230:D253" si="9">SUM(E230:W230)-(F230+K230+O230)</f>
        <v>1016324.71</v>
      </c>
      <c r="E230" s="7"/>
      <c r="F230" s="7"/>
      <c r="G230" s="7">
        <v>961324.71</v>
      </c>
      <c r="H230" s="7"/>
      <c r="I230" s="7"/>
      <c r="J230" s="7"/>
      <c r="K230" s="7"/>
      <c r="L230" s="7"/>
      <c r="M230" s="7"/>
      <c r="N230" s="11"/>
      <c r="O230" s="11"/>
      <c r="P230" s="7"/>
      <c r="Q230" s="7"/>
      <c r="R230" s="7"/>
      <c r="S230" s="7"/>
      <c r="T230" s="7"/>
      <c r="U230" s="7">
        <v>55000</v>
      </c>
      <c r="V230" s="7"/>
      <c r="W230" s="7"/>
      <c r="X230" s="7"/>
      <c r="Y230" s="7"/>
      <c r="Z230" s="7"/>
      <c r="AA230" s="7">
        <v>1016324.71</v>
      </c>
      <c r="AB230" s="8">
        <v>2020</v>
      </c>
      <c r="AC230" s="8">
        <v>2022</v>
      </c>
    </row>
    <row r="231" spans="1:29" ht="56.85" customHeight="1" x14ac:dyDescent="0.35">
      <c r="A231" s="8">
        <v>64</v>
      </c>
      <c r="B231" s="8" t="s">
        <v>133</v>
      </c>
      <c r="C231" s="8"/>
      <c r="D231" s="7">
        <f t="shared" si="9"/>
        <v>692441.57</v>
      </c>
      <c r="E231" s="7"/>
      <c r="F231" s="7"/>
      <c r="G231" s="7"/>
      <c r="H231" s="7"/>
      <c r="I231" s="7"/>
      <c r="J231" s="7"/>
      <c r="K231" s="7"/>
      <c r="L231" s="7"/>
      <c r="M231" s="7"/>
      <c r="N231" s="11"/>
      <c r="O231" s="11"/>
      <c r="P231" s="7"/>
      <c r="Q231" s="7"/>
      <c r="R231" s="7"/>
      <c r="S231" s="7"/>
      <c r="T231" s="7"/>
      <c r="U231" s="7">
        <v>692441.57</v>
      </c>
      <c r="V231" s="7"/>
      <c r="W231" s="7"/>
      <c r="X231" s="7"/>
      <c r="Y231" s="7"/>
      <c r="Z231" s="7"/>
      <c r="AA231" s="7">
        <v>692441.57</v>
      </c>
      <c r="AB231" s="8" t="s">
        <v>515</v>
      </c>
      <c r="AC231" s="8" t="s">
        <v>517</v>
      </c>
    </row>
    <row r="232" spans="1:29" ht="56.85" customHeight="1" x14ac:dyDescent="0.35">
      <c r="A232" s="8">
        <v>65</v>
      </c>
      <c r="B232" s="8" t="s">
        <v>222</v>
      </c>
      <c r="C232" s="8"/>
      <c r="D232" s="7">
        <f t="shared" si="9"/>
        <v>977613.95</v>
      </c>
      <c r="E232" s="7"/>
      <c r="F232" s="7"/>
      <c r="G232" s="7"/>
      <c r="H232" s="7"/>
      <c r="I232" s="7"/>
      <c r="J232" s="7"/>
      <c r="K232" s="7"/>
      <c r="L232" s="7"/>
      <c r="M232" s="7"/>
      <c r="N232" s="11"/>
      <c r="O232" s="11"/>
      <c r="P232" s="7"/>
      <c r="Q232" s="7"/>
      <c r="R232" s="7"/>
      <c r="S232" s="7"/>
      <c r="T232" s="7"/>
      <c r="U232" s="7">
        <v>977613.95</v>
      </c>
      <c r="V232" s="7"/>
      <c r="W232" s="7"/>
      <c r="X232" s="7"/>
      <c r="Y232" s="7"/>
      <c r="Z232" s="7"/>
      <c r="AA232" s="7">
        <v>977613.95</v>
      </c>
      <c r="AB232" s="8" t="s">
        <v>518</v>
      </c>
      <c r="AC232" s="8" t="s">
        <v>519</v>
      </c>
    </row>
    <row r="233" spans="1:29" ht="56.85" customHeight="1" x14ac:dyDescent="0.35">
      <c r="A233" s="8">
        <v>66</v>
      </c>
      <c r="B233" s="8" t="s">
        <v>223</v>
      </c>
      <c r="C233" s="8"/>
      <c r="D233" s="7">
        <f t="shared" si="9"/>
        <v>721269.59</v>
      </c>
      <c r="E233" s="7"/>
      <c r="F233" s="7"/>
      <c r="G233" s="7"/>
      <c r="H233" s="7"/>
      <c r="I233" s="7"/>
      <c r="J233" s="7"/>
      <c r="K233" s="7"/>
      <c r="L233" s="7"/>
      <c r="M233" s="7"/>
      <c r="N233" s="11"/>
      <c r="O233" s="11"/>
      <c r="P233" s="7"/>
      <c r="Q233" s="7"/>
      <c r="R233" s="7"/>
      <c r="S233" s="7"/>
      <c r="T233" s="7"/>
      <c r="U233" s="7">
        <v>721269.59</v>
      </c>
      <c r="V233" s="7"/>
      <c r="W233" s="7"/>
      <c r="X233" s="7"/>
      <c r="Y233" s="7"/>
      <c r="Z233" s="7"/>
      <c r="AA233" s="7">
        <v>721269.59</v>
      </c>
      <c r="AB233" s="8" t="s">
        <v>515</v>
      </c>
      <c r="AC233" s="8" t="s">
        <v>517</v>
      </c>
    </row>
    <row r="234" spans="1:29" ht="56.85" customHeight="1" x14ac:dyDescent="0.35">
      <c r="A234" s="8">
        <v>67</v>
      </c>
      <c r="B234" s="8" t="s">
        <v>224</v>
      </c>
      <c r="C234" s="8"/>
      <c r="D234" s="7">
        <f t="shared" si="9"/>
        <v>23316459.640000001</v>
      </c>
      <c r="E234" s="7"/>
      <c r="F234" s="7"/>
      <c r="G234" s="7"/>
      <c r="H234" s="7"/>
      <c r="I234" s="7"/>
      <c r="J234" s="7"/>
      <c r="K234" s="7"/>
      <c r="L234" s="7"/>
      <c r="M234" s="7"/>
      <c r="N234" s="11"/>
      <c r="O234" s="11"/>
      <c r="P234" s="7"/>
      <c r="Q234" s="7">
        <v>11343923.25</v>
      </c>
      <c r="R234" s="7"/>
      <c r="S234" s="7">
        <v>10456140.859999999</v>
      </c>
      <c r="T234" s="7"/>
      <c r="U234" s="7">
        <v>1516395.53</v>
      </c>
      <c r="V234" s="7"/>
      <c r="W234" s="7"/>
      <c r="X234" s="7"/>
      <c r="Y234" s="7"/>
      <c r="Z234" s="7"/>
      <c r="AA234" s="7">
        <v>23316459.640000001</v>
      </c>
      <c r="AB234" s="8">
        <v>2021</v>
      </c>
      <c r="AC234" s="8">
        <v>2022</v>
      </c>
    </row>
    <row r="235" spans="1:29" ht="56.85" customHeight="1" x14ac:dyDescent="0.35">
      <c r="A235" s="8">
        <v>68</v>
      </c>
      <c r="B235" s="8" t="s">
        <v>225</v>
      </c>
      <c r="C235" s="8"/>
      <c r="D235" s="7">
        <f t="shared" si="9"/>
        <v>5325269.68</v>
      </c>
      <c r="E235" s="7"/>
      <c r="F235" s="7"/>
      <c r="G235" s="7"/>
      <c r="H235" s="7"/>
      <c r="I235" s="7"/>
      <c r="J235" s="7"/>
      <c r="K235" s="7"/>
      <c r="L235" s="7"/>
      <c r="M235" s="7"/>
      <c r="N235" s="11"/>
      <c r="O235" s="11"/>
      <c r="P235" s="7"/>
      <c r="Q235" s="7"/>
      <c r="R235" s="7"/>
      <c r="S235" s="7">
        <v>3585374.55</v>
      </c>
      <c r="T235" s="7">
        <v>1239565.7</v>
      </c>
      <c r="U235" s="7">
        <v>500329.43</v>
      </c>
      <c r="V235" s="7"/>
      <c r="W235" s="7"/>
      <c r="X235" s="7"/>
      <c r="Y235" s="7"/>
      <c r="Z235" s="7"/>
      <c r="AA235" s="7">
        <v>5325269.68</v>
      </c>
      <c r="AB235" s="8">
        <v>2021</v>
      </c>
      <c r="AC235" s="8">
        <v>2021</v>
      </c>
    </row>
    <row r="236" spans="1:29" ht="56.85" customHeight="1" x14ac:dyDescent="0.35">
      <c r="A236" s="8">
        <v>69</v>
      </c>
      <c r="B236" s="8" t="s">
        <v>227</v>
      </c>
      <c r="C236" s="8"/>
      <c r="D236" s="7">
        <f t="shared" si="9"/>
        <v>1016324.71</v>
      </c>
      <c r="E236" s="7"/>
      <c r="F236" s="7"/>
      <c r="G236" s="7">
        <v>961324.71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>
        <v>55000</v>
      </c>
      <c r="V236" s="7"/>
      <c r="W236" s="7"/>
      <c r="X236" s="7"/>
      <c r="Y236" s="7"/>
      <c r="Z236" s="7"/>
      <c r="AA236" s="7">
        <v>1016324.71</v>
      </c>
      <c r="AB236" s="8">
        <v>2020</v>
      </c>
      <c r="AC236" s="8">
        <v>2022</v>
      </c>
    </row>
    <row r="237" spans="1:29" ht="56.85" customHeight="1" x14ac:dyDescent="0.35">
      <c r="A237" s="8">
        <v>70</v>
      </c>
      <c r="B237" s="8" t="s">
        <v>228</v>
      </c>
      <c r="C237" s="8"/>
      <c r="D237" s="7">
        <f t="shared" si="9"/>
        <v>1016324.71</v>
      </c>
      <c r="E237" s="7"/>
      <c r="F237" s="7"/>
      <c r="G237" s="7">
        <v>961324.71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>
        <v>55000</v>
      </c>
      <c r="V237" s="7"/>
      <c r="W237" s="7"/>
      <c r="X237" s="7"/>
      <c r="Y237" s="7"/>
      <c r="Z237" s="7"/>
      <c r="AA237" s="7">
        <v>1016324.71</v>
      </c>
      <c r="AB237" s="8">
        <v>2020</v>
      </c>
      <c r="AC237" s="8">
        <v>2022</v>
      </c>
    </row>
    <row r="238" spans="1:29" ht="56.85" customHeight="1" x14ac:dyDescent="0.35">
      <c r="A238" s="8">
        <v>71</v>
      </c>
      <c r="B238" s="8" t="s">
        <v>231</v>
      </c>
      <c r="C238" s="8"/>
      <c r="D238" s="7">
        <f t="shared" si="9"/>
        <v>1016324.71</v>
      </c>
      <c r="E238" s="7"/>
      <c r="F238" s="7"/>
      <c r="G238" s="7">
        <v>961324.71</v>
      </c>
      <c r="H238" s="7"/>
      <c r="I238" s="7"/>
      <c r="J238" s="7"/>
      <c r="K238" s="7"/>
      <c r="L238" s="7"/>
      <c r="M238" s="7"/>
      <c r="N238" s="11"/>
      <c r="O238" s="11"/>
      <c r="P238" s="7"/>
      <c r="Q238" s="7"/>
      <c r="R238" s="7"/>
      <c r="S238" s="7"/>
      <c r="T238" s="7"/>
      <c r="U238" s="7">
        <v>55000</v>
      </c>
      <c r="V238" s="7"/>
      <c r="W238" s="7"/>
      <c r="X238" s="7"/>
      <c r="Y238" s="7"/>
      <c r="Z238" s="7"/>
      <c r="AA238" s="7">
        <v>1016324.71</v>
      </c>
      <c r="AB238" s="8">
        <v>2020</v>
      </c>
      <c r="AC238" s="8">
        <v>2022</v>
      </c>
    </row>
    <row r="239" spans="1:29" ht="56.85" customHeight="1" x14ac:dyDescent="0.35">
      <c r="A239" s="8">
        <v>72</v>
      </c>
      <c r="B239" s="8" t="s">
        <v>232</v>
      </c>
      <c r="C239" s="8"/>
      <c r="D239" s="7">
        <f t="shared" si="9"/>
        <v>24255086.349999998</v>
      </c>
      <c r="E239" s="7"/>
      <c r="F239" s="7"/>
      <c r="G239" s="7"/>
      <c r="H239" s="7"/>
      <c r="I239" s="7"/>
      <c r="J239" s="7"/>
      <c r="K239" s="7"/>
      <c r="L239" s="7"/>
      <c r="M239" s="7"/>
      <c r="N239" s="11"/>
      <c r="O239" s="11"/>
      <c r="P239" s="7"/>
      <c r="Q239" s="7">
        <v>23659671.129999999</v>
      </c>
      <c r="R239" s="7"/>
      <c r="S239" s="7"/>
      <c r="T239" s="7"/>
      <c r="U239" s="7">
        <v>595415.22</v>
      </c>
      <c r="V239" s="7"/>
      <c r="W239" s="7"/>
      <c r="X239" s="7"/>
      <c r="Y239" s="7">
        <v>24255086.349999998</v>
      </c>
      <c r="Z239" s="7"/>
      <c r="AA239" s="7"/>
      <c r="AB239" s="8">
        <v>2021</v>
      </c>
      <c r="AC239" s="8">
        <v>2022</v>
      </c>
    </row>
    <row r="240" spans="1:29" ht="56.85" customHeight="1" x14ac:dyDescent="0.35">
      <c r="A240" s="8">
        <v>73</v>
      </c>
      <c r="B240" s="8" t="s">
        <v>141</v>
      </c>
      <c r="C240" s="8"/>
      <c r="D240" s="7">
        <f t="shared" si="9"/>
        <v>16981778.16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>
        <v>16002411.35</v>
      </c>
      <c r="T240" s="7"/>
      <c r="U240" s="7">
        <v>979366.81</v>
      </c>
      <c r="V240" s="7"/>
      <c r="W240" s="7"/>
      <c r="X240" s="7"/>
      <c r="Y240" s="7"/>
      <c r="Z240" s="7"/>
      <c r="AA240" s="7">
        <v>16981778.16</v>
      </c>
      <c r="AB240" s="8">
        <v>2021</v>
      </c>
      <c r="AC240" s="8">
        <v>2022</v>
      </c>
    </row>
    <row r="241" spans="1:29" ht="56.85" customHeight="1" x14ac:dyDescent="0.35">
      <c r="A241" s="8">
        <v>74</v>
      </c>
      <c r="B241" s="8" t="s">
        <v>233</v>
      </c>
      <c r="C241" s="8"/>
      <c r="D241" s="7">
        <f t="shared" si="9"/>
        <v>774242.95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 t="s">
        <v>123</v>
      </c>
      <c r="R241" s="7"/>
      <c r="S241" s="7" t="s">
        <v>123</v>
      </c>
      <c r="T241" s="7"/>
      <c r="U241" s="7">
        <v>774242.95</v>
      </c>
      <c r="V241" s="7"/>
      <c r="W241" s="7"/>
      <c r="X241" s="7"/>
      <c r="Y241" s="7">
        <v>774242.95</v>
      </c>
      <c r="Z241" s="7"/>
      <c r="AA241" s="7"/>
      <c r="AB241" s="8">
        <v>2020</v>
      </c>
      <c r="AC241" s="8">
        <v>2021</v>
      </c>
    </row>
    <row r="242" spans="1:29" ht="56.85" customHeight="1" x14ac:dyDescent="0.35">
      <c r="A242" s="8">
        <v>75</v>
      </c>
      <c r="B242" s="8" t="s">
        <v>234</v>
      </c>
      <c r="C242" s="8"/>
      <c r="D242" s="7">
        <f t="shared" si="9"/>
        <v>6075603.3200000003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>
        <v>5923713.2400000002</v>
      </c>
      <c r="Q242" s="7"/>
      <c r="R242" s="7"/>
      <c r="S242" s="7"/>
      <c r="T242" s="7"/>
      <c r="U242" s="7">
        <v>151890.07999999999</v>
      </c>
      <c r="V242" s="7"/>
      <c r="W242" s="7"/>
      <c r="X242" s="7"/>
      <c r="Y242" s="7"/>
      <c r="Z242" s="7"/>
      <c r="AA242" s="7">
        <v>6075603.3200000003</v>
      </c>
      <c r="AB242" s="8">
        <v>2020</v>
      </c>
      <c r="AC242" s="8">
        <v>2022</v>
      </c>
    </row>
    <row r="243" spans="1:29" ht="56.85" customHeight="1" x14ac:dyDescent="0.35">
      <c r="A243" s="8">
        <v>76</v>
      </c>
      <c r="B243" s="8" t="s">
        <v>235</v>
      </c>
      <c r="C243" s="8"/>
      <c r="D243" s="7">
        <f t="shared" si="9"/>
        <v>42470316.649999999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>
        <v>21759449.379999999</v>
      </c>
      <c r="R243" s="7"/>
      <c r="S243" s="7">
        <v>20056541.539999999</v>
      </c>
      <c r="T243" s="7"/>
      <c r="U243" s="7">
        <v>654325.73</v>
      </c>
      <c r="V243" s="7"/>
      <c r="W243" s="7"/>
      <c r="X243" s="7"/>
      <c r="Y243" s="7">
        <v>42470316.649999999</v>
      </c>
      <c r="Z243" s="7"/>
      <c r="AA243" s="7"/>
      <c r="AB243" s="8">
        <v>2021</v>
      </c>
      <c r="AC243" s="8">
        <v>2022</v>
      </c>
    </row>
    <row r="244" spans="1:29" ht="56.85" customHeight="1" x14ac:dyDescent="0.35">
      <c r="A244" s="8">
        <v>77</v>
      </c>
      <c r="B244" s="8" t="s">
        <v>236</v>
      </c>
      <c r="C244" s="8"/>
      <c r="D244" s="7">
        <f t="shared" si="9"/>
        <v>252739.42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 t="s">
        <v>123</v>
      </c>
      <c r="R244" s="7"/>
      <c r="S244" s="7" t="s">
        <v>123</v>
      </c>
      <c r="T244" s="7"/>
      <c r="U244" s="7">
        <v>252739.42</v>
      </c>
      <c r="V244" s="7"/>
      <c r="W244" s="7"/>
      <c r="X244" s="7"/>
      <c r="Y244" s="7">
        <v>252739.42</v>
      </c>
      <c r="Z244" s="7"/>
      <c r="AA244" s="7"/>
      <c r="AB244" s="8">
        <v>2020</v>
      </c>
      <c r="AC244" s="8">
        <v>2021</v>
      </c>
    </row>
    <row r="245" spans="1:29" ht="56.85" customHeight="1" x14ac:dyDescent="0.35">
      <c r="A245" s="8">
        <v>78</v>
      </c>
      <c r="B245" s="8" t="s">
        <v>237</v>
      </c>
      <c r="C245" s="8"/>
      <c r="D245" s="7">
        <f t="shared" si="9"/>
        <v>528328.23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 t="s">
        <v>123</v>
      </c>
      <c r="R245" s="7"/>
      <c r="S245" s="7" t="s">
        <v>123</v>
      </c>
      <c r="T245" s="7"/>
      <c r="U245" s="7">
        <v>528328.23</v>
      </c>
      <c r="V245" s="7"/>
      <c r="W245" s="7"/>
      <c r="X245" s="7"/>
      <c r="Y245" s="7">
        <v>528328.23</v>
      </c>
      <c r="Z245" s="7"/>
      <c r="AA245" s="7"/>
      <c r="AB245" s="8">
        <v>2020</v>
      </c>
      <c r="AC245" s="8">
        <v>2021</v>
      </c>
    </row>
    <row r="246" spans="1:29" ht="56.85" customHeight="1" x14ac:dyDescent="0.35">
      <c r="A246" s="8">
        <v>79</v>
      </c>
      <c r="B246" s="8" t="s">
        <v>238</v>
      </c>
      <c r="C246" s="8"/>
      <c r="D246" s="7">
        <f t="shared" si="9"/>
        <v>260488.85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 t="s">
        <v>123</v>
      </c>
      <c r="R246" s="7"/>
      <c r="S246" s="7" t="s">
        <v>123</v>
      </c>
      <c r="T246" s="7"/>
      <c r="U246" s="7">
        <v>260488.85</v>
      </c>
      <c r="V246" s="7"/>
      <c r="W246" s="7"/>
      <c r="X246" s="7"/>
      <c r="Y246" s="7">
        <v>260488.85</v>
      </c>
      <c r="Z246" s="7"/>
      <c r="AA246" s="7"/>
      <c r="AB246" s="8">
        <v>2020</v>
      </c>
      <c r="AC246" s="8">
        <v>2021</v>
      </c>
    </row>
    <row r="247" spans="1:29" ht="56.85" customHeight="1" x14ac:dyDescent="0.35">
      <c r="A247" s="8">
        <v>80</v>
      </c>
      <c r="B247" s="8" t="s">
        <v>240</v>
      </c>
      <c r="C247" s="8"/>
      <c r="D247" s="7">
        <f t="shared" si="9"/>
        <v>18926519.550000001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>
        <v>18106937.93</v>
      </c>
      <c r="R247" s="7"/>
      <c r="S247" s="7"/>
      <c r="T247" s="7"/>
      <c r="U247" s="7">
        <v>819581.62</v>
      </c>
      <c r="V247" s="7"/>
      <c r="W247" s="7"/>
      <c r="X247" s="7"/>
      <c r="Y247" s="7"/>
      <c r="Z247" s="7"/>
      <c r="AA247" s="7">
        <v>18926519.550000001</v>
      </c>
      <c r="AB247" s="8">
        <v>2021</v>
      </c>
      <c r="AC247" s="8">
        <v>2022</v>
      </c>
    </row>
    <row r="248" spans="1:29" ht="56.85" customHeight="1" x14ac:dyDescent="0.35">
      <c r="A248" s="8">
        <v>81</v>
      </c>
      <c r="B248" s="8" t="s">
        <v>241</v>
      </c>
      <c r="C248" s="8"/>
      <c r="D248" s="7">
        <f t="shared" si="9"/>
        <v>2690988.6199999996</v>
      </c>
      <c r="E248" s="7"/>
      <c r="F248" s="7"/>
      <c r="G248" s="7"/>
      <c r="H248" s="7"/>
      <c r="I248" s="7"/>
      <c r="J248" s="7">
        <v>2538668.5099999998</v>
      </c>
      <c r="K248" s="7"/>
      <c r="L248" s="7"/>
      <c r="M248" s="7"/>
      <c r="N248" s="11"/>
      <c r="O248" s="11"/>
      <c r="P248" s="7"/>
      <c r="Q248" s="7"/>
      <c r="R248" s="7"/>
      <c r="S248" s="7"/>
      <c r="T248" s="7"/>
      <c r="U248" s="7">
        <v>152320.10999999999</v>
      </c>
      <c r="V248" s="7"/>
      <c r="W248" s="7"/>
      <c r="X248" s="7"/>
      <c r="Y248" s="10">
        <v>2690988.62</v>
      </c>
      <c r="Z248" s="11"/>
      <c r="AA248" s="7"/>
      <c r="AB248" s="8">
        <v>2021</v>
      </c>
      <c r="AC248" s="8">
        <v>2021</v>
      </c>
    </row>
    <row r="249" spans="1:29" ht="56.85" customHeight="1" x14ac:dyDescent="0.35">
      <c r="A249" s="8">
        <v>82</v>
      </c>
      <c r="B249" s="8" t="s">
        <v>242</v>
      </c>
      <c r="C249" s="8"/>
      <c r="D249" s="7">
        <f t="shared" si="9"/>
        <v>14199017.689999999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>
        <v>7102278.4199999999</v>
      </c>
      <c r="R249" s="7"/>
      <c r="S249" s="7">
        <v>6448407.46</v>
      </c>
      <c r="T249" s="7"/>
      <c r="U249" s="7">
        <v>648331.81000000006</v>
      </c>
      <c r="V249" s="7"/>
      <c r="W249" s="7"/>
      <c r="X249" s="7"/>
      <c r="Y249" s="7">
        <v>14199017.689999999</v>
      </c>
      <c r="Z249" s="7"/>
      <c r="AA249" s="7"/>
      <c r="AB249" s="8">
        <v>2021</v>
      </c>
      <c r="AC249" s="8">
        <v>2022</v>
      </c>
    </row>
    <row r="250" spans="1:29" ht="56.85" customHeight="1" x14ac:dyDescent="0.35">
      <c r="A250" s="8">
        <v>83</v>
      </c>
      <c r="B250" s="8" t="s">
        <v>245</v>
      </c>
      <c r="C250" s="8"/>
      <c r="D250" s="7">
        <f t="shared" si="9"/>
        <v>551519.51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>
        <v>551519.51</v>
      </c>
      <c r="V250" s="7"/>
      <c r="W250" s="7"/>
      <c r="X250" s="7"/>
      <c r="Y250" s="7"/>
      <c r="Z250" s="7"/>
      <c r="AA250" s="7">
        <v>551519.51</v>
      </c>
      <c r="AB250" s="8" t="s">
        <v>515</v>
      </c>
      <c r="AC250" s="8" t="s">
        <v>516</v>
      </c>
    </row>
    <row r="251" spans="1:29" ht="56.85" customHeight="1" x14ac:dyDescent="0.35">
      <c r="A251" s="8">
        <v>84</v>
      </c>
      <c r="B251" s="8" t="s">
        <v>246</v>
      </c>
      <c r="C251" s="8"/>
      <c r="D251" s="7">
        <f t="shared" si="9"/>
        <v>2501151.2399999998</v>
      </c>
      <c r="E251" s="7"/>
      <c r="F251" s="7"/>
      <c r="G251" s="7"/>
      <c r="H251" s="7"/>
      <c r="I251" s="7"/>
      <c r="J251" s="7">
        <v>2351082.17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>
        <v>150069.07</v>
      </c>
      <c r="V251" s="7"/>
      <c r="W251" s="7"/>
      <c r="X251" s="7"/>
      <c r="Y251" s="7">
        <v>2501151.2400000002</v>
      </c>
      <c r="Z251" s="7"/>
      <c r="AA251" s="7"/>
      <c r="AB251" s="8">
        <v>2021</v>
      </c>
      <c r="AC251" s="8">
        <v>2021</v>
      </c>
    </row>
    <row r="252" spans="1:29" ht="56.85" customHeight="1" x14ac:dyDescent="0.35">
      <c r="A252" s="8">
        <v>85</v>
      </c>
      <c r="B252" s="8" t="s">
        <v>247</v>
      </c>
      <c r="C252" s="8"/>
      <c r="D252" s="7">
        <f t="shared" si="9"/>
        <v>2501151.2399999998</v>
      </c>
      <c r="E252" s="7"/>
      <c r="F252" s="7"/>
      <c r="G252" s="7"/>
      <c r="H252" s="7"/>
      <c r="I252" s="7"/>
      <c r="J252" s="7">
        <v>2351082.17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>
        <v>150069.07</v>
      </c>
      <c r="V252" s="7"/>
      <c r="W252" s="7"/>
      <c r="X252" s="7"/>
      <c r="Y252" s="7">
        <v>2501151.2400000002</v>
      </c>
      <c r="Z252" s="7"/>
      <c r="AA252" s="7"/>
      <c r="AB252" s="8">
        <v>2021</v>
      </c>
      <c r="AC252" s="8">
        <v>2021</v>
      </c>
    </row>
    <row r="253" spans="1:29" ht="56.85" customHeight="1" x14ac:dyDescent="0.35">
      <c r="A253" s="8">
        <v>86</v>
      </c>
      <c r="B253" s="8" t="s">
        <v>248</v>
      </c>
      <c r="C253" s="8"/>
      <c r="D253" s="7">
        <f t="shared" si="9"/>
        <v>2501151.2399999998</v>
      </c>
      <c r="E253" s="7"/>
      <c r="F253" s="7"/>
      <c r="G253" s="7"/>
      <c r="H253" s="7"/>
      <c r="I253" s="7"/>
      <c r="J253" s="7">
        <v>2351082.17</v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>
        <v>150069.07</v>
      </c>
      <c r="V253" s="7"/>
      <c r="W253" s="7"/>
      <c r="X253" s="7"/>
      <c r="Y253" s="7">
        <v>2501151.2400000002</v>
      </c>
      <c r="Z253" s="7"/>
      <c r="AA253" s="7"/>
      <c r="AB253" s="8">
        <v>2021</v>
      </c>
      <c r="AC253" s="8">
        <v>2021</v>
      </c>
    </row>
    <row r="254" spans="1:29" ht="56.85" customHeight="1" x14ac:dyDescent="0.35">
      <c r="A254" s="8">
        <v>87</v>
      </c>
      <c r="B254" s="8" t="s">
        <v>249</v>
      </c>
      <c r="C254" s="8"/>
      <c r="D254" s="7">
        <f t="shared" ref="D254:D259" si="10">SUM(E254:W254)-(F254+K254+O254)</f>
        <v>2501151.2399999998</v>
      </c>
      <c r="E254" s="7"/>
      <c r="F254" s="7"/>
      <c r="G254" s="7"/>
      <c r="H254" s="7"/>
      <c r="I254" s="7"/>
      <c r="J254" s="7">
        <v>2351082.17</v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>
        <v>150069.07</v>
      </c>
      <c r="V254" s="7"/>
      <c r="W254" s="7"/>
      <c r="X254" s="7"/>
      <c r="Y254" s="7">
        <v>2501151.2400000002</v>
      </c>
      <c r="Z254" s="7"/>
      <c r="AA254" s="7"/>
      <c r="AB254" s="8">
        <v>2021</v>
      </c>
      <c r="AC254" s="8">
        <v>2021</v>
      </c>
    </row>
    <row r="255" spans="1:29" ht="56.85" customHeight="1" x14ac:dyDescent="0.35">
      <c r="A255" s="8">
        <v>88</v>
      </c>
      <c r="B255" s="8" t="s">
        <v>250</v>
      </c>
      <c r="C255" s="8"/>
      <c r="D255" s="7">
        <f t="shared" si="10"/>
        <v>1016324.71</v>
      </c>
      <c r="E255" s="7"/>
      <c r="F255" s="7"/>
      <c r="G255" s="7">
        <v>961324.71</v>
      </c>
      <c r="H255" s="7"/>
      <c r="I255" s="7"/>
      <c r="J255" s="7"/>
      <c r="K255" s="7"/>
      <c r="L255" s="7"/>
      <c r="M255" s="7"/>
      <c r="N255" s="11"/>
      <c r="O255" s="11"/>
      <c r="P255" s="7"/>
      <c r="Q255" s="7"/>
      <c r="R255" s="7"/>
      <c r="S255" s="7"/>
      <c r="T255" s="7"/>
      <c r="U255" s="7">
        <v>55000</v>
      </c>
      <c r="V255" s="7"/>
      <c r="W255" s="7"/>
      <c r="X255" s="7"/>
      <c r="Y255" s="7"/>
      <c r="Z255" s="7"/>
      <c r="AA255" s="7">
        <v>1016324.71</v>
      </c>
      <c r="AB255" s="8">
        <v>2020</v>
      </c>
      <c r="AC255" s="8">
        <v>2022</v>
      </c>
    </row>
    <row r="256" spans="1:29" ht="56.85" customHeight="1" x14ac:dyDescent="0.35">
      <c r="A256" s="8">
        <v>89</v>
      </c>
      <c r="B256" s="8" t="s">
        <v>251</v>
      </c>
      <c r="C256" s="8"/>
      <c r="D256" s="7">
        <f t="shared" si="10"/>
        <v>1016324.71</v>
      </c>
      <c r="E256" s="7"/>
      <c r="F256" s="7"/>
      <c r="G256" s="7">
        <v>961324.71</v>
      </c>
      <c r="H256" s="7"/>
      <c r="I256" s="7"/>
      <c r="J256" s="7"/>
      <c r="K256" s="7"/>
      <c r="L256" s="7"/>
      <c r="M256" s="7"/>
      <c r="N256" s="11"/>
      <c r="O256" s="11"/>
      <c r="P256" s="7"/>
      <c r="Q256" s="7"/>
      <c r="R256" s="7"/>
      <c r="S256" s="7"/>
      <c r="T256" s="7"/>
      <c r="U256" s="7">
        <v>55000</v>
      </c>
      <c r="V256" s="7"/>
      <c r="W256" s="7"/>
      <c r="X256" s="7"/>
      <c r="Y256" s="7"/>
      <c r="Z256" s="7"/>
      <c r="AA256" s="7">
        <v>1016324.71</v>
      </c>
      <c r="AB256" s="8">
        <v>2020</v>
      </c>
      <c r="AC256" s="8">
        <v>2022</v>
      </c>
    </row>
    <row r="257" spans="1:35" ht="56.85" customHeight="1" x14ac:dyDescent="0.35">
      <c r="A257" s="8">
        <v>90</v>
      </c>
      <c r="B257" s="8" t="s">
        <v>157</v>
      </c>
      <c r="C257" s="8"/>
      <c r="D257" s="7">
        <f t="shared" si="10"/>
        <v>31812788.700000003</v>
      </c>
      <c r="E257" s="7"/>
      <c r="F257" s="7"/>
      <c r="G257" s="7"/>
      <c r="H257" s="7"/>
      <c r="I257" s="7"/>
      <c r="J257" s="7"/>
      <c r="K257" s="7"/>
      <c r="L257" s="7"/>
      <c r="M257" s="7"/>
      <c r="N257" s="11"/>
      <c r="O257" s="11"/>
      <c r="P257" s="7"/>
      <c r="Q257" s="7">
        <v>16809150.780000001</v>
      </c>
      <c r="R257" s="7"/>
      <c r="S257" s="7">
        <v>14979637.92</v>
      </c>
      <c r="T257" s="7"/>
      <c r="U257" s="7">
        <v>24000</v>
      </c>
      <c r="V257" s="7"/>
      <c r="W257" s="7"/>
      <c r="X257" s="7"/>
      <c r="Y257" s="7">
        <v>31812788.700000003</v>
      </c>
      <c r="Z257" s="7"/>
      <c r="AA257" s="7"/>
      <c r="AB257" s="8">
        <v>2021</v>
      </c>
      <c r="AC257" s="8">
        <v>2022</v>
      </c>
    </row>
    <row r="258" spans="1:35" ht="56.85" customHeight="1" x14ac:dyDescent="0.35">
      <c r="A258" s="8">
        <v>91</v>
      </c>
      <c r="B258" s="8" t="s">
        <v>252</v>
      </c>
      <c r="C258" s="8"/>
      <c r="D258" s="7">
        <f t="shared" si="10"/>
        <v>17589440.920000002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>
        <v>6807443.0899999999</v>
      </c>
      <c r="R258" s="7"/>
      <c r="S258" s="7">
        <v>10757997.83</v>
      </c>
      <c r="T258" s="7"/>
      <c r="U258" s="7">
        <v>24000</v>
      </c>
      <c r="V258" s="7"/>
      <c r="W258" s="7"/>
      <c r="X258" s="7"/>
      <c r="Y258" s="7">
        <v>17589440.920000002</v>
      </c>
      <c r="Z258" s="7"/>
      <c r="AA258" s="7"/>
      <c r="AB258" s="8">
        <v>2021</v>
      </c>
      <c r="AC258" s="8">
        <v>2022</v>
      </c>
    </row>
    <row r="259" spans="1:35" ht="56.85" customHeight="1" x14ac:dyDescent="0.35">
      <c r="A259" s="182" t="s">
        <v>477</v>
      </c>
      <c r="B259" s="182"/>
      <c r="C259" s="182"/>
      <c r="D259" s="7">
        <f t="shared" si="10"/>
        <v>640887284.45687509</v>
      </c>
      <c r="E259" s="7">
        <f t="shared" ref="E259:AA259" si="11">SUM(E168:E258)</f>
        <v>1998820.0299999998</v>
      </c>
      <c r="F259" s="7">
        <f t="shared" si="11"/>
        <v>0</v>
      </c>
      <c r="G259" s="7">
        <f t="shared" si="11"/>
        <v>14673956.450000003</v>
      </c>
      <c r="H259" s="7">
        <f t="shared" si="11"/>
        <v>1928086.81</v>
      </c>
      <c r="I259" s="7">
        <f t="shared" si="11"/>
        <v>2573621.2400000002</v>
      </c>
      <c r="J259" s="7">
        <f t="shared" si="11"/>
        <v>86656744.000000045</v>
      </c>
      <c r="K259" s="7">
        <f t="shared" si="11"/>
        <v>0</v>
      </c>
      <c r="L259" s="7">
        <f t="shared" si="11"/>
        <v>0</v>
      </c>
      <c r="M259" s="7">
        <f t="shared" si="11"/>
        <v>1942095.546875</v>
      </c>
      <c r="N259" s="7">
        <f t="shared" si="11"/>
        <v>0</v>
      </c>
      <c r="O259" s="7">
        <f t="shared" si="11"/>
        <v>0</v>
      </c>
      <c r="P259" s="7">
        <f t="shared" si="11"/>
        <v>11669721.51</v>
      </c>
      <c r="Q259" s="7">
        <f t="shared" si="11"/>
        <v>267990543.40999997</v>
      </c>
      <c r="R259" s="7">
        <f t="shared" si="11"/>
        <v>0</v>
      </c>
      <c r="S259" s="7">
        <f t="shared" si="11"/>
        <v>214769505.15000001</v>
      </c>
      <c r="T259" s="7">
        <f t="shared" si="11"/>
        <v>1239565.7</v>
      </c>
      <c r="U259" s="7">
        <f t="shared" si="11"/>
        <v>35444624.609999999</v>
      </c>
      <c r="V259" s="7">
        <f t="shared" si="11"/>
        <v>0</v>
      </c>
      <c r="W259" s="7">
        <f t="shared" si="11"/>
        <v>0</v>
      </c>
      <c r="X259" s="7">
        <f t="shared" si="11"/>
        <v>0</v>
      </c>
      <c r="Y259" s="51">
        <f t="shared" si="11"/>
        <v>357703555.29000014</v>
      </c>
      <c r="Z259" s="7">
        <f t="shared" si="11"/>
        <v>0</v>
      </c>
      <c r="AA259" s="51">
        <f t="shared" si="11"/>
        <v>283183729.16687495</v>
      </c>
      <c r="AB259" s="8"/>
      <c r="AC259" s="8"/>
    </row>
    <row r="260" spans="1:35" ht="56.85" customHeight="1" x14ac:dyDescent="0.35">
      <c r="A260" s="183" t="s">
        <v>253</v>
      </c>
      <c r="B260" s="183"/>
      <c r="C260" s="183"/>
      <c r="D260" s="183"/>
      <c r="E260" s="183"/>
      <c r="F260" s="183"/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</row>
    <row r="261" spans="1:35" ht="56.85" customHeight="1" x14ac:dyDescent="0.4">
      <c r="A261" s="8">
        <v>1</v>
      </c>
      <c r="B261" s="8" t="s">
        <v>301</v>
      </c>
      <c r="C261" s="8"/>
      <c r="D261" s="36">
        <f t="shared" ref="D261:D323" si="12">SUM(E261:W261)-(F261+K261+O261)</f>
        <v>8869165.7300000004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7">
        <v>8647436.5899999999</v>
      </c>
      <c r="Q261" s="8"/>
      <c r="R261" s="8"/>
      <c r="S261" s="8"/>
      <c r="T261" s="8"/>
      <c r="U261" s="7">
        <v>221729.14</v>
      </c>
      <c r="V261" s="7"/>
      <c r="W261" s="8"/>
      <c r="X261" s="8"/>
      <c r="Y261" s="7"/>
      <c r="Z261" s="7"/>
      <c r="AA261" s="7">
        <f>SUM(P261+U261)</f>
        <v>8869165.7300000004</v>
      </c>
      <c r="AB261" s="8">
        <v>2022</v>
      </c>
      <c r="AC261" s="8">
        <v>2022</v>
      </c>
      <c r="AD261" s="25"/>
      <c r="AE261" s="25"/>
      <c r="AG261" s="111"/>
      <c r="AH261" s="111"/>
      <c r="AI261" s="111"/>
    </row>
    <row r="262" spans="1:35" ht="56.85" customHeight="1" x14ac:dyDescent="0.4">
      <c r="A262" s="8">
        <v>2</v>
      </c>
      <c r="B262" s="8" t="s">
        <v>302</v>
      </c>
      <c r="C262" s="8"/>
      <c r="D262" s="36">
        <f t="shared" si="12"/>
        <v>2217291.4299999997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7">
        <v>2161859.15</v>
      </c>
      <c r="Q262" s="8"/>
      <c r="R262" s="8"/>
      <c r="S262" s="8"/>
      <c r="T262" s="8"/>
      <c r="U262" s="7">
        <v>55432.28</v>
      </c>
      <c r="V262" s="7"/>
      <c r="W262" s="8"/>
      <c r="X262" s="8"/>
      <c r="Y262" s="7"/>
      <c r="Z262" s="7"/>
      <c r="AA262" s="7">
        <f>SUM(P262+U262)</f>
        <v>2217291.4299999997</v>
      </c>
      <c r="AB262" s="8">
        <v>2022</v>
      </c>
      <c r="AC262" s="8">
        <v>2022</v>
      </c>
      <c r="AD262" s="25"/>
      <c r="AE262" s="25"/>
      <c r="AG262" s="111"/>
      <c r="AH262" s="111"/>
      <c r="AI262" s="111"/>
    </row>
    <row r="263" spans="1:35" ht="56.85" customHeight="1" x14ac:dyDescent="0.4">
      <c r="A263" s="8">
        <v>3</v>
      </c>
      <c r="B263" s="8" t="s">
        <v>321</v>
      </c>
      <c r="C263" s="8"/>
      <c r="D263" s="36">
        <f t="shared" si="12"/>
        <v>13834230.060000001</v>
      </c>
      <c r="E263" s="8"/>
      <c r="F263" s="8"/>
      <c r="G263" s="8"/>
      <c r="H263" s="8"/>
      <c r="I263" s="8"/>
      <c r="J263" s="7">
        <v>4717064.33</v>
      </c>
      <c r="K263" s="7"/>
      <c r="L263" s="7"/>
      <c r="M263" s="8"/>
      <c r="N263" s="8"/>
      <c r="O263" s="8"/>
      <c r="P263" s="7">
        <v>8647436.5899999999</v>
      </c>
      <c r="Q263" s="8"/>
      <c r="R263" s="8"/>
      <c r="S263" s="8"/>
      <c r="T263" s="8"/>
      <c r="U263" s="7">
        <v>469729.14</v>
      </c>
      <c r="V263" s="7"/>
      <c r="W263" s="7"/>
      <c r="X263" s="8"/>
      <c r="Y263" s="7">
        <f>SUM(J263+248000)</f>
        <v>4965064.33</v>
      </c>
      <c r="Z263" s="7"/>
      <c r="AA263" s="7">
        <f>SUM(P263+221729.14)</f>
        <v>8869165.7300000004</v>
      </c>
      <c r="AB263" s="8">
        <v>2022</v>
      </c>
      <c r="AC263" s="8">
        <v>2022</v>
      </c>
      <c r="AD263" s="25"/>
      <c r="AE263" s="25"/>
      <c r="AG263" s="111"/>
      <c r="AH263" s="111"/>
      <c r="AI263" s="111"/>
    </row>
    <row r="264" spans="1:35" ht="56.85" customHeight="1" x14ac:dyDescent="0.4">
      <c r="A264" s="8">
        <v>4</v>
      </c>
      <c r="B264" s="8" t="s">
        <v>445</v>
      </c>
      <c r="C264" s="8"/>
      <c r="D264" s="36">
        <f t="shared" si="12"/>
        <v>14522525.970000001</v>
      </c>
      <c r="E264" s="8"/>
      <c r="F264" s="8"/>
      <c r="G264" s="8"/>
      <c r="H264" s="8"/>
      <c r="I264" s="8"/>
      <c r="J264" s="7"/>
      <c r="K264" s="7"/>
      <c r="L264" s="7"/>
      <c r="M264" s="8"/>
      <c r="N264" s="8"/>
      <c r="O264" s="8"/>
      <c r="P264" s="7"/>
      <c r="Q264" s="7">
        <v>13785637.15</v>
      </c>
      <c r="R264" s="8"/>
      <c r="S264" s="8"/>
      <c r="T264" s="8"/>
      <c r="U264" s="37">
        <v>736888.82</v>
      </c>
      <c r="V264" s="7"/>
      <c r="W264" s="7"/>
      <c r="X264" s="8"/>
      <c r="Y264" s="7">
        <f>D264</f>
        <v>14522525.970000001</v>
      </c>
      <c r="Z264" s="7"/>
      <c r="AA264" s="7"/>
      <c r="AB264" s="8">
        <v>2022</v>
      </c>
      <c r="AC264" s="8">
        <v>2023</v>
      </c>
      <c r="AD264" s="25"/>
      <c r="AE264" s="25"/>
    </row>
    <row r="265" spans="1:35" ht="56.85" customHeight="1" x14ac:dyDescent="0.4">
      <c r="A265" s="8">
        <v>5</v>
      </c>
      <c r="B265" s="8" t="s">
        <v>451</v>
      </c>
      <c r="C265" s="8"/>
      <c r="D265" s="36">
        <f t="shared" si="12"/>
        <v>1421448.78</v>
      </c>
      <c r="E265" s="8"/>
      <c r="F265" s="8"/>
      <c r="G265" s="7">
        <v>1421448.78</v>
      </c>
      <c r="H265" s="8"/>
      <c r="I265" s="8"/>
      <c r="J265" s="7"/>
      <c r="K265" s="7"/>
      <c r="L265" s="7"/>
      <c r="M265" s="8"/>
      <c r="N265" s="8"/>
      <c r="O265" s="8"/>
      <c r="P265" s="7"/>
      <c r="Q265" s="7"/>
      <c r="R265" s="8"/>
      <c r="S265" s="8"/>
      <c r="T265" s="8"/>
      <c r="U265" s="7">
        <v>0</v>
      </c>
      <c r="V265" s="7"/>
      <c r="W265" s="7"/>
      <c r="X265" s="7"/>
      <c r="Y265" s="7">
        <v>710724.39</v>
      </c>
      <c r="Z265" s="7"/>
      <c r="AA265" s="7">
        <v>710724.39</v>
      </c>
      <c r="AB265" s="8">
        <v>2022</v>
      </c>
      <c r="AC265" s="8">
        <v>2023</v>
      </c>
      <c r="AD265" s="25"/>
      <c r="AE265" s="25"/>
    </row>
    <row r="266" spans="1:35" ht="56.85" customHeight="1" x14ac:dyDescent="0.4">
      <c r="A266" s="8">
        <v>6</v>
      </c>
      <c r="B266" s="8" t="s">
        <v>254</v>
      </c>
      <c r="C266" s="8"/>
      <c r="D266" s="36">
        <f t="shared" si="12"/>
        <v>8741366.9600000009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8"/>
      <c r="O266" s="8"/>
      <c r="P266" s="8"/>
      <c r="Q266" s="7">
        <v>8274424.8600000003</v>
      </c>
      <c r="R266" s="8"/>
      <c r="S266" s="8"/>
      <c r="T266" s="8"/>
      <c r="U266" s="7">
        <v>466942.1</v>
      </c>
      <c r="V266" s="7"/>
      <c r="W266" s="8"/>
      <c r="X266" s="8"/>
      <c r="Y266" s="7"/>
      <c r="Z266" s="7"/>
      <c r="AA266" s="7">
        <v>8741366.9600000009</v>
      </c>
      <c r="AB266" s="8">
        <v>2022</v>
      </c>
      <c r="AC266" s="8">
        <v>2022</v>
      </c>
      <c r="AD266" s="25"/>
      <c r="AE266" s="25"/>
    </row>
    <row r="267" spans="1:35" ht="56.85" customHeight="1" x14ac:dyDescent="0.4">
      <c r="A267" s="8">
        <v>7</v>
      </c>
      <c r="B267" s="8" t="s">
        <v>325</v>
      </c>
      <c r="C267" s="8"/>
      <c r="D267" s="36">
        <f t="shared" si="12"/>
        <v>2480073.04</v>
      </c>
      <c r="E267" s="7"/>
      <c r="F267" s="7"/>
      <c r="G267" s="7"/>
      <c r="H267" s="7"/>
      <c r="I267" s="7"/>
      <c r="J267" s="7">
        <v>2356073.04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>
        <v>124000</v>
      </c>
      <c r="V267" s="7"/>
      <c r="W267" s="7"/>
      <c r="X267" s="7"/>
      <c r="Y267" s="7">
        <v>2480073.04</v>
      </c>
      <c r="Z267" s="7"/>
      <c r="AA267" s="7"/>
      <c r="AB267" s="8">
        <v>2022</v>
      </c>
      <c r="AC267" s="8">
        <v>2022</v>
      </c>
      <c r="AD267" s="25"/>
      <c r="AE267" s="25"/>
    </row>
    <row r="268" spans="1:35" ht="56.85" customHeight="1" x14ac:dyDescent="0.4">
      <c r="A268" s="8">
        <v>8</v>
      </c>
      <c r="B268" s="8" t="s">
        <v>326</v>
      </c>
      <c r="C268" s="8"/>
      <c r="D268" s="36">
        <f t="shared" si="12"/>
        <v>2480073.04</v>
      </c>
      <c r="E268" s="7"/>
      <c r="F268" s="7"/>
      <c r="G268" s="7"/>
      <c r="H268" s="7"/>
      <c r="I268" s="7"/>
      <c r="J268" s="7">
        <v>2356073.04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>
        <v>124000</v>
      </c>
      <c r="V268" s="7"/>
      <c r="W268" s="7"/>
      <c r="X268" s="7"/>
      <c r="Y268" s="7">
        <v>2480073.04</v>
      </c>
      <c r="Z268" s="7"/>
      <c r="AA268" s="7"/>
      <c r="AB268" s="8">
        <v>2022</v>
      </c>
      <c r="AC268" s="8">
        <v>2022</v>
      </c>
      <c r="AD268" s="25"/>
      <c r="AE268" s="25"/>
    </row>
    <row r="269" spans="1:35" ht="56.85" customHeight="1" x14ac:dyDescent="0.4">
      <c r="A269" s="8">
        <v>9</v>
      </c>
      <c r="B269" s="8" t="s">
        <v>327</v>
      </c>
      <c r="C269" s="8"/>
      <c r="D269" s="36">
        <f t="shared" si="12"/>
        <v>2480073.04</v>
      </c>
      <c r="E269" s="7"/>
      <c r="F269" s="7"/>
      <c r="G269" s="7"/>
      <c r="H269" s="7"/>
      <c r="I269" s="7"/>
      <c r="J269" s="7">
        <v>2356073.04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>
        <v>124000</v>
      </c>
      <c r="V269" s="7"/>
      <c r="W269" s="7"/>
      <c r="X269" s="7"/>
      <c r="Y269" s="7">
        <v>2480073.04</v>
      </c>
      <c r="Z269" s="7"/>
      <c r="AA269" s="7"/>
      <c r="AB269" s="8">
        <v>2022</v>
      </c>
      <c r="AC269" s="8">
        <v>2022</v>
      </c>
      <c r="AD269" s="25"/>
      <c r="AE269" s="25"/>
    </row>
    <row r="270" spans="1:35" ht="56.85" customHeight="1" x14ac:dyDescent="0.4">
      <c r="A270" s="8">
        <v>10</v>
      </c>
      <c r="B270" s="8" t="s">
        <v>328</v>
      </c>
      <c r="C270" s="8"/>
      <c r="D270" s="36">
        <f t="shared" si="12"/>
        <v>2480073.04</v>
      </c>
      <c r="E270" s="7"/>
      <c r="F270" s="7"/>
      <c r="G270" s="7"/>
      <c r="H270" s="7"/>
      <c r="I270" s="7"/>
      <c r="J270" s="7">
        <v>2356073.04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>
        <v>124000</v>
      </c>
      <c r="V270" s="7"/>
      <c r="W270" s="7"/>
      <c r="X270" s="7"/>
      <c r="Y270" s="7">
        <v>2480073.04</v>
      </c>
      <c r="Z270" s="7"/>
      <c r="AA270" s="7"/>
      <c r="AB270" s="8">
        <v>2022</v>
      </c>
      <c r="AC270" s="8">
        <v>2022</v>
      </c>
      <c r="AD270" s="25"/>
      <c r="AE270" s="25"/>
    </row>
    <row r="271" spans="1:35" ht="56.85" customHeight="1" x14ac:dyDescent="0.4">
      <c r="A271" s="8">
        <v>11</v>
      </c>
      <c r="B271" s="8" t="s">
        <v>329</v>
      </c>
      <c r="C271" s="8"/>
      <c r="D271" s="36">
        <f t="shared" si="12"/>
        <v>2480073.04</v>
      </c>
      <c r="E271" s="7"/>
      <c r="F271" s="7"/>
      <c r="G271" s="7"/>
      <c r="H271" s="7"/>
      <c r="I271" s="7"/>
      <c r="J271" s="7">
        <v>2356073.04</v>
      </c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>
        <v>124000</v>
      </c>
      <c r="V271" s="7"/>
      <c r="W271" s="7"/>
      <c r="X271" s="7"/>
      <c r="Y271" s="7">
        <v>2480073.04</v>
      </c>
      <c r="Z271" s="7"/>
      <c r="AA271" s="7"/>
      <c r="AB271" s="8">
        <v>2022</v>
      </c>
      <c r="AC271" s="8">
        <v>2022</v>
      </c>
      <c r="AD271" s="25"/>
      <c r="AE271" s="25"/>
    </row>
    <row r="272" spans="1:35" ht="56.85" customHeight="1" x14ac:dyDescent="0.4">
      <c r="A272" s="8">
        <v>12</v>
      </c>
      <c r="B272" s="8" t="s">
        <v>330</v>
      </c>
      <c r="C272" s="8"/>
      <c r="D272" s="36">
        <f t="shared" si="12"/>
        <v>2480073.04</v>
      </c>
      <c r="E272" s="7"/>
      <c r="F272" s="7"/>
      <c r="G272" s="7"/>
      <c r="H272" s="7"/>
      <c r="I272" s="7"/>
      <c r="J272" s="7">
        <v>2356073.04</v>
      </c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>
        <v>124000</v>
      </c>
      <c r="V272" s="7"/>
      <c r="W272" s="7"/>
      <c r="X272" s="7"/>
      <c r="Y272" s="7">
        <v>2480073.04</v>
      </c>
      <c r="Z272" s="7"/>
      <c r="AA272" s="7"/>
      <c r="AB272" s="8">
        <v>2022</v>
      </c>
      <c r="AC272" s="8">
        <v>2022</v>
      </c>
      <c r="AD272" s="25"/>
      <c r="AE272" s="25"/>
    </row>
    <row r="273" spans="1:31" ht="56.85" customHeight="1" x14ac:dyDescent="0.4">
      <c r="A273" s="8">
        <v>13</v>
      </c>
      <c r="B273" s="8" t="s">
        <v>379</v>
      </c>
      <c r="C273" s="8"/>
      <c r="D273" s="36">
        <f t="shared" si="12"/>
        <v>2479897.41</v>
      </c>
      <c r="E273" s="7"/>
      <c r="F273" s="7"/>
      <c r="G273" s="7"/>
      <c r="H273" s="7"/>
      <c r="I273" s="7"/>
      <c r="J273" s="7">
        <v>2355897.41</v>
      </c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>
        <v>124000</v>
      </c>
      <c r="V273" s="7"/>
      <c r="W273" s="7"/>
      <c r="X273" s="7"/>
      <c r="Y273" s="7">
        <v>2479897.41</v>
      </c>
      <c r="Z273" s="7"/>
      <c r="AA273" s="7"/>
      <c r="AB273" s="8">
        <v>2022</v>
      </c>
      <c r="AC273" s="8">
        <v>2022</v>
      </c>
      <c r="AD273" s="25"/>
      <c r="AE273" s="25"/>
    </row>
    <row r="274" spans="1:31" ht="56.85" customHeight="1" x14ac:dyDescent="0.4">
      <c r="A274" s="8">
        <v>14</v>
      </c>
      <c r="B274" s="8" t="s">
        <v>380</v>
      </c>
      <c r="C274" s="8"/>
      <c r="D274" s="36">
        <f t="shared" si="12"/>
        <v>2479897.41</v>
      </c>
      <c r="E274" s="7"/>
      <c r="F274" s="7"/>
      <c r="G274" s="7"/>
      <c r="H274" s="7"/>
      <c r="I274" s="7"/>
      <c r="J274" s="7">
        <v>2355897.41</v>
      </c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>
        <v>124000</v>
      </c>
      <c r="V274" s="7"/>
      <c r="W274" s="7"/>
      <c r="X274" s="7"/>
      <c r="Y274" s="7">
        <v>2479897.41</v>
      </c>
      <c r="Z274" s="7"/>
      <c r="AA274" s="7"/>
      <c r="AB274" s="8">
        <v>2022</v>
      </c>
      <c r="AC274" s="8">
        <v>2022</v>
      </c>
      <c r="AD274" s="25"/>
      <c r="AE274" s="25"/>
    </row>
    <row r="275" spans="1:31" ht="56.85" customHeight="1" x14ac:dyDescent="0.4">
      <c r="A275" s="8">
        <v>15</v>
      </c>
      <c r="B275" s="8" t="s">
        <v>410</v>
      </c>
      <c r="C275" s="8"/>
      <c r="D275" s="36">
        <f t="shared" si="12"/>
        <v>2479897.41</v>
      </c>
      <c r="E275" s="7"/>
      <c r="F275" s="7"/>
      <c r="G275" s="7"/>
      <c r="H275" s="7"/>
      <c r="I275" s="7"/>
      <c r="J275" s="7">
        <v>2355897.41</v>
      </c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>
        <v>124000</v>
      </c>
      <c r="V275" s="7"/>
      <c r="W275" s="7"/>
      <c r="X275" s="7"/>
      <c r="Y275" s="7">
        <v>2479897.41</v>
      </c>
      <c r="Z275" s="7"/>
      <c r="AA275" s="7"/>
      <c r="AB275" s="8">
        <v>2022</v>
      </c>
      <c r="AC275" s="8">
        <v>2022</v>
      </c>
      <c r="AD275" s="25"/>
      <c r="AE275" s="25"/>
    </row>
    <row r="276" spans="1:31" ht="56.85" customHeight="1" x14ac:dyDescent="0.4">
      <c r="A276" s="8">
        <v>16</v>
      </c>
      <c r="B276" s="8" t="s">
        <v>411</v>
      </c>
      <c r="C276" s="8"/>
      <c r="D276" s="36">
        <f t="shared" si="12"/>
        <v>2479897.41</v>
      </c>
      <c r="E276" s="7"/>
      <c r="F276" s="7"/>
      <c r="G276" s="7"/>
      <c r="H276" s="7"/>
      <c r="I276" s="7"/>
      <c r="J276" s="7">
        <v>2355897.41</v>
      </c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>
        <v>124000</v>
      </c>
      <c r="V276" s="7"/>
      <c r="W276" s="7"/>
      <c r="X276" s="7"/>
      <c r="Y276" s="7">
        <v>2479897.41</v>
      </c>
      <c r="Z276" s="7"/>
      <c r="AA276" s="7"/>
      <c r="AB276" s="8">
        <v>2022</v>
      </c>
      <c r="AC276" s="8">
        <v>2022</v>
      </c>
      <c r="AD276" s="25"/>
      <c r="AE276" s="25"/>
    </row>
    <row r="277" spans="1:31" ht="56.85" customHeight="1" x14ac:dyDescent="0.4">
      <c r="A277" s="8">
        <v>17</v>
      </c>
      <c r="B277" s="8" t="s">
        <v>412</v>
      </c>
      <c r="C277" s="8"/>
      <c r="D277" s="36">
        <f t="shared" si="12"/>
        <v>2479897.41</v>
      </c>
      <c r="E277" s="7"/>
      <c r="F277" s="7"/>
      <c r="G277" s="7"/>
      <c r="H277" s="7"/>
      <c r="I277" s="7"/>
      <c r="J277" s="7">
        <v>2355897.41</v>
      </c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>
        <v>124000</v>
      </c>
      <c r="V277" s="7"/>
      <c r="W277" s="7"/>
      <c r="X277" s="7"/>
      <c r="Y277" s="7">
        <v>2479897.41</v>
      </c>
      <c r="Z277" s="7"/>
      <c r="AA277" s="7"/>
      <c r="AB277" s="8">
        <v>2022</v>
      </c>
      <c r="AC277" s="8">
        <v>2022</v>
      </c>
      <c r="AD277" s="25"/>
      <c r="AE277" s="25"/>
    </row>
    <row r="278" spans="1:31" ht="56.85" customHeight="1" x14ac:dyDescent="0.4">
      <c r="A278" s="8">
        <v>18</v>
      </c>
      <c r="B278" s="8" t="s">
        <v>413</v>
      </c>
      <c r="C278" s="8"/>
      <c r="D278" s="36">
        <f t="shared" si="12"/>
        <v>2479897.41</v>
      </c>
      <c r="E278" s="7"/>
      <c r="F278" s="7"/>
      <c r="G278" s="7"/>
      <c r="H278" s="7"/>
      <c r="I278" s="7"/>
      <c r="J278" s="7">
        <v>2355897.41</v>
      </c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>
        <v>124000</v>
      </c>
      <c r="V278" s="7"/>
      <c r="W278" s="7"/>
      <c r="X278" s="7"/>
      <c r="Y278" s="7">
        <v>2479897.41</v>
      </c>
      <c r="Z278" s="7"/>
      <c r="AA278" s="7"/>
      <c r="AB278" s="8">
        <v>2022</v>
      </c>
      <c r="AC278" s="8">
        <v>2022</v>
      </c>
      <c r="AD278" s="25"/>
      <c r="AE278" s="25"/>
    </row>
    <row r="279" spans="1:31" ht="56.85" customHeight="1" x14ac:dyDescent="0.4">
      <c r="A279" s="8">
        <v>19</v>
      </c>
      <c r="B279" s="8" t="s">
        <v>414</v>
      </c>
      <c r="C279" s="8"/>
      <c r="D279" s="36">
        <f t="shared" si="12"/>
        <v>2479897.41</v>
      </c>
      <c r="E279" s="7"/>
      <c r="F279" s="7"/>
      <c r="G279" s="7"/>
      <c r="H279" s="7"/>
      <c r="I279" s="7"/>
      <c r="J279" s="7">
        <v>2355897.41</v>
      </c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>
        <v>124000</v>
      </c>
      <c r="V279" s="7"/>
      <c r="W279" s="7"/>
      <c r="X279" s="7"/>
      <c r="Y279" s="7">
        <v>2479897.41</v>
      </c>
      <c r="Z279" s="7"/>
      <c r="AA279" s="7"/>
      <c r="AB279" s="8">
        <v>2022</v>
      </c>
      <c r="AC279" s="8">
        <v>2022</v>
      </c>
      <c r="AD279" s="25"/>
      <c r="AE279" s="25"/>
    </row>
    <row r="280" spans="1:31" ht="56.85" customHeight="1" x14ac:dyDescent="0.4">
      <c r="A280" s="8">
        <v>20</v>
      </c>
      <c r="B280" s="8" t="s">
        <v>381</v>
      </c>
      <c r="C280" s="8"/>
      <c r="D280" s="36">
        <f t="shared" si="12"/>
        <v>2479897.41</v>
      </c>
      <c r="E280" s="7"/>
      <c r="F280" s="7"/>
      <c r="G280" s="7"/>
      <c r="H280" s="7"/>
      <c r="I280" s="7"/>
      <c r="J280" s="7">
        <v>2355897.41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>
        <v>124000</v>
      </c>
      <c r="V280" s="7"/>
      <c r="W280" s="7"/>
      <c r="X280" s="7"/>
      <c r="Y280" s="7">
        <v>2479897.41</v>
      </c>
      <c r="Z280" s="7"/>
      <c r="AA280" s="7"/>
      <c r="AB280" s="8">
        <v>2022</v>
      </c>
      <c r="AC280" s="8">
        <v>2022</v>
      </c>
      <c r="AD280" s="25"/>
      <c r="AE280" s="25"/>
    </row>
    <row r="281" spans="1:31" ht="56.85" customHeight="1" x14ac:dyDescent="0.4">
      <c r="A281" s="8">
        <v>21</v>
      </c>
      <c r="B281" s="8" t="s">
        <v>382</v>
      </c>
      <c r="C281" s="8"/>
      <c r="D281" s="36">
        <f t="shared" si="12"/>
        <v>2479897.41</v>
      </c>
      <c r="E281" s="7"/>
      <c r="F281" s="7"/>
      <c r="G281" s="7"/>
      <c r="H281" s="7"/>
      <c r="I281" s="7"/>
      <c r="J281" s="7">
        <v>2355897.41</v>
      </c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>
        <v>124000</v>
      </c>
      <c r="V281" s="7"/>
      <c r="W281" s="7"/>
      <c r="X281" s="7"/>
      <c r="Y281" s="7">
        <v>2479897.41</v>
      </c>
      <c r="Z281" s="7"/>
      <c r="AA281" s="7"/>
      <c r="AB281" s="8">
        <v>2022</v>
      </c>
      <c r="AC281" s="8">
        <v>2022</v>
      </c>
      <c r="AD281" s="25"/>
      <c r="AE281" s="25"/>
    </row>
    <row r="282" spans="1:31" ht="56.85" customHeight="1" x14ac:dyDescent="0.4">
      <c r="A282" s="8">
        <v>22</v>
      </c>
      <c r="B282" s="8" t="s">
        <v>383</v>
      </c>
      <c r="C282" s="8"/>
      <c r="D282" s="36">
        <f t="shared" si="12"/>
        <v>2479897.41</v>
      </c>
      <c r="E282" s="7"/>
      <c r="F282" s="7"/>
      <c r="G282" s="7"/>
      <c r="H282" s="7"/>
      <c r="I282" s="7"/>
      <c r="J282" s="7">
        <v>2355897.41</v>
      </c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>
        <v>124000</v>
      </c>
      <c r="V282" s="7"/>
      <c r="W282" s="7"/>
      <c r="X282" s="7"/>
      <c r="Y282" s="7">
        <v>2479897.41</v>
      </c>
      <c r="Z282" s="7"/>
      <c r="AA282" s="7"/>
      <c r="AB282" s="8">
        <v>2022</v>
      </c>
      <c r="AC282" s="8">
        <v>2022</v>
      </c>
      <c r="AD282" s="25"/>
      <c r="AE282" s="25"/>
    </row>
    <row r="283" spans="1:31" ht="56.85" customHeight="1" x14ac:dyDescent="0.4">
      <c r="A283" s="8">
        <v>23</v>
      </c>
      <c r="B283" s="8" t="s">
        <v>446</v>
      </c>
      <c r="C283" s="8"/>
      <c r="D283" s="36">
        <f t="shared" si="12"/>
        <v>9771768.3100000005</v>
      </c>
      <c r="E283" s="7">
        <v>463764.19</v>
      </c>
      <c r="F283" s="7"/>
      <c r="G283" s="7"/>
      <c r="H283" s="7">
        <v>341683.12</v>
      </c>
      <c r="I283" s="7">
        <v>699154.26</v>
      </c>
      <c r="J283" s="7">
        <v>766889.8</v>
      </c>
      <c r="K283" s="7"/>
      <c r="L283" s="7"/>
      <c r="M283" s="7">
        <v>393879.66</v>
      </c>
      <c r="N283" s="7"/>
      <c r="O283" s="7"/>
      <c r="P283" s="7"/>
      <c r="Q283" s="7">
        <v>4496729.37</v>
      </c>
      <c r="R283" s="7"/>
      <c r="S283" s="7">
        <v>2609667.91</v>
      </c>
      <c r="T283" s="7"/>
      <c r="U283" s="7">
        <v>0</v>
      </c>
      <c r="V283" s="7"/>
      <c r="W283" s="7"/>
      <c r="X283" s="7"/>
      <c r="Y283" s="7">
        <v>9771768.3100000005</v>
      </c>
      <c r="Z283" s="7"/>
      <c r="AA283" s="7"/>
      <c r="AB283" s="8">
        <v>2022</v>
      </c>
      <c r="AC283" s="8">
        <v>2023</v>
      </c>
      <c r="AD283" s="25"/>
      <c r="AE283" s="25"/>
    </row>
    <row r="284" spans="1:31" ht="56.85" customHeight="1" x14ac:dyDescent="0.4">
      <c r="A284" s="8">
        <v>24</v>
      </c>
      <c r="B284" s="8" t="s">
        <v>331</v>
      </c>
      <c r="C284" s="8"/>
      <c r="D284" s="36">
        <f t="shared" si="12"/>
        <v>2482532.17</v>
      </c>
      <c r="E284" s="7"/>
      <c r="F284" s="7"/>
      <c r="G284" s="7"/>
      <c r="H284" s="7"/>
      <c r="I284" s="7"/>
      <c r="J284" s="7">
        <v>2358532.17</v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>
        <v>124000</v>
      </c>
      <c r="V284" s="7"/>
      <c r="W284" s="7"/>
      <c r="X284" s="7"/>
      <c r="Y284" s="7">
        <v>2482532.17</v>
      </c>
      <c r="Z284" s="7"/>
      <c r="AA284" s="7"/>
      <c r="AB284" s="8">
        <v>2022</v>
      </c>
      <c r="AC284" s="8">
        <v>2022</v>
      </c>
      <c r="AD284" s="25"/>
      <c r="AE284" s="25"/>
    </row>
    <row r="285" spans="1:31" ht="56.85" customHeight="1" x14ac:dyDescent="0.4">
      <c r="A285" s="8">
        <v>25</v>
      </c>
      <c r="B285" s="8" t="s">
        <v>332</v>
      </c>
      <c r="C285" s="8"/>
      <c r="D285" s="36">
        <f t="shared" si="12"/>
        <v>2482532.17</v>
      </c>
      <c r="E285" s="7"/>
      <c r="F285" s="7"/>
      <c r="G285" s="7"/>
      <c r="H285" s="7"/>
      <c r="I285" s="7"/>
      <c r="J285" s="7">
        <v>2358532.17</v>
      </c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>
        <v>124000</v>
      </c>
      <c r="V285" s="7"/>
      <c r="W285" s="7"/>
      <c r="X285" s="7"/>
      <c r="Y285" s="7">
        <v>2482532.17</v>
      </c>
      <c r="Z285" s="7"/>
      <c r="AA285" s="7"/>
      <c r="AB285" s="8">
        <v>2022</v>
      </c>
      <c r="AC285" s="8">
        <v>2022</v>
      </c>
      <c r="AD285" s="25"/>
      <c r="AE285" s="25"/>
    </row>
    <row r="286" spans="1:31" ht="56.85" customHeight="1" x14ac:dyDescent="0.4">
      <c r="A286" s="8">
        <v>26</v>
      </c>
      <c r="B286" s="8" t="s">
        <v>333</v>
      </c>
      <c r="C286" s="8"/>
      <c r="D286" s="36">
        <f t="shared" si="12"/>
        <v>2482532.17</v>
      </c>
      <c r="E286" s="7"/>
      <c r="F286" s="7"/>
      <c r="G286" s="7"/>
      <c r="H286" s="7"/>
      <c r="I286" s="7"/>
      <c r="J286" s="7">
        <v>2358532.17</v>
      </c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>
        <v>124000</v>
      </c>
      <c r="V286" s="7"/>
      <c r="W286" s="7"/>
      <c r="X286" s="7"/>
      <c r="Y286" s="7">
        <v>2482532.17</v>
      </c>
      <c r="Z286" s="7"/>
      <c r="AA286" s="7"/>
      <c r="AB286" s="8">
        <v>2022</v>
      </c>
      <c r="AC286" s="8">
        <v>2022</v>
      </c>
      <c r="AD286" s="25"/>
      <c r="AE286" s="25"/>
    </row>
    <row r="287" spans="1:31" ht="56.85" customHeight="1" x14ac:dyDescent="0.4">
      <c r="A287" s="8">
        <v>27</v>
      </c>
      <c r="B287" s="8" t="s">
        <v>334</v>
      </c>
      <c r="C287" s="8"/>
      <c r="D287" s="36">
        <f t="shared" si="12"/>
        <v>2482532.17</v>
      </c>
      <c r="E287" s="7"/>
      <c r="F287" s="7"/>
      <c r="G287" s="7"/>
      <c r="H287" s="7"/>
      <c r="I287" s="7"/>
      <c r="J287" s="7">
        <v>2358532.17</v>
      </c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>
        <v>124000</v>
      </c>
      <c r="V287" s="7"/>
      <c r="W287" s="7"/>
      <c r="X287" s="7"/>
      <c r="Y287" s="7">
        <v>2482532.17</v>
      </c>
      <c r="Z287" s="7"/>
      <c r="AA287" s="7"/>
      <c r="AB287" s="8">
        <v>2022</v>
      </c>
      <c r="AC287" s="8">
        <v>2022</v>
      </c>
      <c r="AD287" s="25"/>
      <c r="AE287" s="25"/>
    </row>
    <row r="288" spans="1:31" ht="56.85" customHeight="1" x14ac:dyDescent="0.4">
      <c r="A288" s="8">
        <v>28</v>
      </c>
      <c r="B288" s="8" t="s">
        <v>335</v>
      </c>
      <c r="C288" s="8"/>
      <c r="D288" s="36">
        <f t="shared" si="12"/>
        <v>2482532.17</v>
      </c>
      <c r="E288" s="7"/>
      <c r="F288" s="7"/>
      <c r="G288" s="7"/>
      <c r="H288" s="7"/>
      <c r="I288" s="7"/>
      <c r="J288" s="7">
        <v>2358532.17</v>
      </c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>
        <v>124000</v>
      </c>
      <c r="V288" s="7"/>
      <c r="W288" s="7"/>
      <c r="X288" s="7"/>
      <c r="Y288" s="7">
        <v>2482532.17</v>
      </c>
      <c r="Z288" s="7"/>
      <c r="AA288" s="7"/>
      <c r="AB288" s="8">
        <v>2022</v>
      </c>
      <c r="AC288" s="8">
        <v>2022</v>
      </c>
      <c r="AD288" s="25"/>
      <c r="AE288" s="25"/>
    </row>
    <row r="289" spans="1:31" ht="56.85" customHeight="1" x14ac:dyDescent="0.4">
      <c r="A289" s="8">
        <v>29</v>
      </c>
      <c r="B289" s="8" t="s">
        <v>255</v>
      </c>
      <c r="C289" s="8"/>
      <c r="D289" s="36">
        <f t="shared" si="12"/>
        <v>16380903.24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>
        <v>15638645.640000001</v>
      </c>
      <c r="R289" s="7"/>
      <c r="S289" s="7"/>
      <c r="T289" s="7"/>
      <c r="U289" s="7">
        <v>742257.6</v>
      </c>
      <c r="V289" s="7"/>
      <c r="W289" s="7"/>
      <c r="X289" s="7"/>
      <c r="Y289" s="7"/>
      <c r="Z289" s="7"/>
      <c r="AA289" s="7">
        <v>16380903.24</v>
      </c>
      <c r="AB289" s="8">
        <v>2022</v>
      </c>
      <c r="AC289" s="8">
        <v>2022</v>
      </c>
      <c r="AD289" s="25"/>
      <c r="AE289" s="25"/>
    </row>
    <row r="290" spans="1:31" ht="56.85" customHeight="1" x14ac:dyDescent="0.4">
      <c r="A290" s="8">
        <v>30</v>
      </c>
      <c r="B290" s="8" t="s">
        <v>256</v>
      </c>
      <c r="C290" s="8"/>
      <c r="D290" s="36">
        <f t="shared" si="12"/>
        <v>18905711.969999999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>
        <v>18250467.23</v>
      </c>
      <c r="R290" s="7"/>
      <c r="S290" s="7"/>
      <c r="T290" s="7"/>
      <c r="U290" s="7">
        <v>655244.74</v>
      </c>
      <c r="V290" s="7"/>
      <c r="W290" s="7"/>
      <c r="X290" s="7"/>
      <c r="Y290" s="7"/>
      <c r="Z290" s="7"/>
      <c r="AA290" s="7">
        <v>18905711.969999999</v>
      </c>
      <c r="AB290" s="8">
        <v>2020</v>
      </c>
      <c r="AC290" s="8">
        <v>2022</v>
      </c>
      <c r="AD290" s="25"/>
      <c r="AE290" s="25"/>
    </row>
    <row r="291" spans="1:31" ht="56.85" customHeight="1" x14ac:dyDescent="0.4">
      <c r="A291" s="8">
        <v>31</v>
      </c>
      <c r="B291" s="8" t="s">
        <v>443</v>
      </c>
      <c r="C291" s="8"/>
      <c r="D291" s="36">
        <f t="shared" si="12"/>
        <v>10511496.299999999</v>
      </c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>
        <v>5039637.25</v>
      </c>
      <c r="R291" s="7"/>
      <c r="S291" s="7">
        <v>3866857.38</v>
      </c>
      <c r="T291" s="7">
        <v>833150.28</v>
      </c>
      <c r="U291" s="7">
        <v>629339.41</v>
      </c>
      <c r="V291" s="7">
        <v>142511.98000000001</v>
      </c>
      <c r="W291" s="7"/>
      <c r="X291" s="7"/>
      <c r="Y291" s="7">
        <v>10511496.300000001</v>
      </c>
      <c r="Z291" s="7"/>
      <c r="AA291" s="7"/>
      <c r="AB291" s="8">
        <v>2022</v>
      </c>
      <c r="AC291" s="8">
        <v>2023</v>
      </c>
      <c r="AD291" s="25"/>
      <c r="AE291" s="25"/>
    </row>
    <row r="292" spans="1:31" ht="56.85" customHeight="1" x14ac:dyDescent="0.4">
      <c r="A292" s="8">
        <v>32</v>
      </c>
      <c r="B292" s="8" t="s">
        <v>384</v>
      </c>
      <c r="C292" s="8"/>
      <c r="D292" s="36">
        <f t="shared" si="12"/>
        <v>2501151.2400000002</v>
      </c>
      <c r="E292" s="7"/>
      <c r="F292" s="7"/>
      <c r="G292" s="7"/>
      <c r="H292" s="7"/>
      <c r="I292" s="7"/>
      <c r="J292" s="7">
        <v>2377151.2400000002</v>
      </c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>
        <v>124000</v>
      </c>
      <c r="V292" s="7"/>
      <c r="W292" s="7"/>
      <c r="X292" s="7"/>
      <c r="Y292" s="7">
        <v>2501151.2400000002</v>
      </c>
      <c r="Z292" s="7"/>
      <c r="AA292" s="7"/>
      <c r="AB292" s="8">
        <v>2022</v>
      </c>
      <c r="AC292" s="8">
        <v>2022</v>
      </c>
      <c r="AD292" s="25"/>
      <c r="AE292" s="25"/>
    </row>
    <row r="293" spans="1:31" ht="56.85" customHeight="1" x14ac:dyDescent="0.4">
      <c r="A293" s="8">
        <v>33</v>
      </c>
      <c r="B293" s="8" t="s">
        <v>177</v>
      </c>
      <c r="C293" s="8"/>
      <c r="D293" s="36">
        <f t="shared" si="12"/>
        <v>11062969.149999999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>
        <v>10377091.949999999</v>
      </c>
      <c r="R293" s="7"/>
      <c r="S293" s="7"/>
      <c r="T293" s="7"/>
      <c r="U293" s="7">
        <v>685877.2</v>
      </c>
      <c r="V293" s="7"/>
      <c r="W293" s="7"/>
      <c r="X293" s="7"/>
      <c r="Y293" s="7"/>
      <c r="Z293" s="7"/>
      <c r="AA293" s="7">
        <v>11062969.149999999</v>
      </c>
      <c r="AB293" s="8">
        <v>2022</v>
      </c>
      <c r="AC293" s="8">
        <v>2022</v>
      </c>
      <c r="AD293" s="25"/>
      <c r="AE293" s="25"/>
    </row>
    <row r="294" spans="1:31" ht="56.85" customHeight="1" x14ac:dyDescent="0.4">
      <c r="A294" s="8">
        <v>34</v>
      </c>
      <c r="B294" s="8" t="s">
        <v>336</v>
      </c>
      <c r="C294" s="8"/>
      <c r="D294" s="36">
        <f t="shared" si="12"/>
        <v>2494125.16</v>
      </c>
      <c r="E294" s="7"/>
      <c r="F294" s="7"/>
      <c r="G294" s="7"/>
      <c r="H294" s="7"/>
      <c r="I294" s="7"/>
      <c r="J294" s="7">
        <v>2370125.16</v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>
        <v>124000</v>
      </c>
      <c r="V294" s="7"/>
      <c r="W294" s="7"/>
      <c r="X294" s="7"/>
      <c r="Y294" s="7">
        <v>2494125.16</v>
      </c>
      <c r="Z294" s="7"/>
      <c r="AA294" s="7"/>
      <c r="AB294" s="8">
        <v>2022</v>
      </c>
      <c r="AC294" s="8">
        <v>2022</v>
      </c>
      <c r="AD294" s="25"/>
      <c r="AE294" s="25"/>
    </row>
    <row r="295" spans="1:31" ht="56.85" customHeight="1" x14ac:dyDescent="0.4">
      <c r="A295" s="8">
        <v>35</v>
      </c>
      <c r="B295" s="8" t="s">
        <v>415</v>
      </c>
      <c r="C295" s="8"/>
      <c r="D295" s="36">
        <f t="shared" si="12"/>
        <v>2480073.04</v>
      </c>
      <c r="E295" s="7"/>
      <c r="F295" s="7"/>
      <c r="G295" s="7"/>
      <c r="H295" s="7"/>
      <c r="I295" s="7"/>
      <c r="J295" s="7">
        <v>2356073.04</v>
      </c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>
        <v>124000</v>
      </c>
      <c r="V295" s="7"/>
      <c r="W295" s="7"/>
      <c r="X295" s="7"/>
      <c r="Y295" s="7">
        <v>2480073.04</v>
      </c>
      <c r="Z295" s="7"/>
      <c r="AA295" s="7"/>
      <c r="AB295" s="8">
        <v>2022</v>
      </c>
      <c r="AC295" s="8">
        <v>2022</v>
      </c>
      <c r="AD295" s="25"/>
      <c r="AE295" s="25"/>
    </row>
    <row r="296" spans="1:31" ht="56.85" customHeight="1" x14ac:dyDescent="0.4">
      <c r="A296" s="8">
        <v>36</v>
      </c>
      <c r="B296" s="8" t="s">
        <v>418</v>
      </c>
      <c r="C296" s="8"/>
      <c r="D296" s="36">
        <f t="shared" si="12"/>
        <v>2501151.2400000002</v>
      </c>
      <c r="E296" s="7"/>
      <c r="F296" s="7"/>
      <c r="G296" s="7"/>
      <c r="H296" s="7"/>
      <c r="I296" s="7"/>
      <c r="J296" s="7">
        <v>2377151.2400000002</v>
      </c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>
        <v>124000</v>
      </c>
      <c r="V296" s="7"/>
      <c r="W296" s="7"/>
      <c r="X296" s="7"/>
      <c r="Y296" s="7">
        <v>2501151.2400000002</v>
      </c>
      <c r="Z296" s="7"/>
      <c r="AA296" s="7"/>
      <c r="AB296" s="8">
        <v>2022</v>
      </c>
      <c r="AC296" s="8">
        <v>2022</v>
      </c>
      <c r="AD296" s="25"/>
      <c r="AE296" s="25"/>
    </row>
    <row r="297" spans="1:31" ht="56.85" customHeight="1" x14ac:dyDescent="0.4">
      <c r="A297" s="8">
        <v>37</v>
      </c>
      <c r="B297" s="8" t="s">
        <v>416</v>
      </c>
      <c r="C297" s="8"/>
      <c r="D297" s="36">
        <f t="shared" si="12"/>
        <v>2480073.04</v>
      </c>
      <c r="E297" s="7"/>
      <c r="F297" s="7"/>
      <c r="G297" s="7"/>
      <c r="H297" s="7"/>
      <c r="I297" s="7"/>
      <c r="J297" s="7">
        <v>2356073.04</v>
      </c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>
        <v>124000</v>
      </c>
      <c r="V297" s="7"/>
      <c r="W297" s="7"/>
      <c r="X297" s="7"/>
      <c r="Y297" s="7">
        <v>2480073.04</v>
      </c>
      <c r="Z297" s="7"/>
      <c r="AA297" s="7"/>
      <c r="AB297" s="8">
        <v>2022</v>
      </c>
      <c r="AC297" s="8">
        <v>2022</v>
      </c>
      <c r="AD297" s="25"/>
      <c r="AE297" s="25"/>
    </row>
    <row r="298" spans="1:31" ht="56.85" customHeight="1" x14ac:dyDescent="0.4">
      <c r="A298" s="8">
        <v>38</v>
      </c>
      <c r="B298" s="8" t="s">
        <v>417</v>
      </c>
      <c r="C298" s="8"/>
      <c r="D298" s="36">
        <f t="shared" si="12"/>
        <v>2480073.04</v>
      </c>
      <c r="E298" s="7"/>
      <c r="F298" s="7"/>
      <c r="G298" s="7"/>
      <c r="H298" s="7"/>
      <c r="I298" s="7"/>
      <c r="J298" s="7">
        <v>2356073.04</v>
      </c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>
        <v>124000</v>
      </c>
      <c r="V298" s="7"/>
      <c r="W298" s="7"/>
      <c r="X298" s="7"/>
      <c r="Y298" s="7">
        <v>2480073.04</v>
      </c>
      <c r="Z298" s="7"/>
      <c r="AA298" s="7"/>
      <c r="AB298" s="8">
        <v>2022</v>
      </c>
      <c r="AC298" s="8">
        <v>2022</v>
      </c>
      <c r="AD298" s="25"/>
      <c r="AE298" s="25"/>
    </row>
    <row r="299" spans="1:31" ht="56.85" customHeight="1" x14ac:dyDescent="0.4">
      <c r="A299" s="8">
        <v>39</v>
      </c>
      <c r="B299" s="8" t="s">
        <v>337</v>
      </c>
      <c r="C299" s="8"/>
      <c r="D299" s="36">
        <f t="shared" si="12"/>
        <v>2480073.04</v>
      </c>
      <c r="E299" s="7"/>
      <c r="F299" s="7"/>
      <c r="G299" s="7"/>
      <c r="H299" s="7"/>
      <c r="I299" s="7"/>
      <c r="J299" s="7">
        <v>2356073.04</v>
      </c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>
        <v>124000</v>
      </c>
      <c r="V299" s="7"/>
      <c r="W299" s="7"/>
      <c r="X299" s="7"/>
      <c r="Y299" s="7">
        <v>2480073.04</v>
      </c>
      <c r="Z299" s="7"/>
      <c r="AA299" s="7"/>
      <c r="AB299" s="8">
        <v>2022</v>
      </c>
      <c r="AC299" s="8">
        <v>2022</v>
      </c>
      <c r="AD299" s="25"/>
      <c r="AE299" s="25"/>
    </row>
    <row r="300" spans="1:31" ht="56.85" customHeight="1" x14ac:dyDescent="0.4">
      <c r="A300" s="8">
        <v>40</v>
      </c>
      <c r="B300" s="8" t="s">
        <v>257</v>
      </c>
      <c r="C300" s="8"/>
      <c r="D300" s="36">
        <f t="shared" si="12"/>
        <v>20444081.359999999</v>
      </c>
      <c r="E300" s="7"/>
      <c r="F300" s="7"/>
      <c r="G300" s="7"/>
      <c r="H300" s="7"/>
      <c r="I300" s="7"/>
      <c r="J300" s="7">
        <v>2356073.04</v>
      </c>
      <c r="K300" s="7"/>
      <c r="L300" s="7"/>
      <c r="M300" s="7"/>
      <c r="N300" s="7"/>
      <c r="O300" s="7"/>
      <c r="P300" s="7"/>
      <c r="Q300" s="7">
        <v>17203759.719999999</v>
      </c>
      <c r="R300" s="7"/>
      <c r="S300" s="7"/>
      <c r="T300" s="7"/>
      <c r="U300" s="7">
        <v>884248.6</v>
      </c>
      <c r="V300" s="7"/>
      <c r="W300" s="7"/>
      <c r="X300" s="7"/>
      <c r="Y300" s="7">
        <v>2480073.04</v>
      </c>
      <c r="Z300" s="7"/>
      <c r="AA300" s="7">
        <v>17964008.32</v>
      </c>
      <c r="AB300" s="8">
        <v>2022</v>
      </c>
      <c r="AC300" s="8">
        <v>2022</v>
      </c>
      <c r="AD300" s="25"/>
      <c r="AE300" s="25"/>
    </row>
    <row r="301" spans="1:31" ht="56.85" customHeight="1" x14ac:dyDescent="0.4">
      <c r="A301" s="8">
        <v>41</v>
      </c>
      <c r="B301" s="8" t="s">
        <v>338</v>
      </c>
      <c r="C301" s="8"/>
      <c r="D301" s="36">
        <f t="shared" si="12"/>
        <v>2480073.04</v>
      </c>
      <c r="E301" s="7"/>
      <c r="F301" s="7"/>
      <c r="G301" s="7"/>
      <c r="H301" s="7"/>
      <c r="I301" s="7"/>
      <c r="J301" s="7">
        <v>2356073.04</v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>
        <v>124000</v>
      </c>
      <c r="V301" s="7"/>
      <c r="W301" s="7"/>
      <c r="X301" s="7"/>
      <c r="Y301" s="7">
        <v>2480073.04</v>
      </c>
      <c r="Z301" s="7"/>
      <c r="AA301" s="7"/>
      <c r="AB301" s="8">
        <v>2022</v>
      </c>
      <c r="AC301" s="8">
        <v>2022</v>
      </c>
      <c r="AD301" s="25"/>
      <c r="AE301" s="25"/>
    </row>
    <row r="302" spans="1:31" ht="56.85" customHeight="1" x14ac:dyDescent="0.4">
      <c r="A302" s="8">
        <v>42</v>
      </c>
      <c r="B302" s="8" t="s">
        <v>339</v>
      </c>
      <c r="C302" s="8"/>
      <c r="D302" s="36">
        <f t="shared" si="12"/>
        <v>2480073.04</v>
      </c>
      <c r="E302" s="7"/>
      <c r="F302" s="7"/>
      <c r="G302" s="7"/>
      <c r="H302" s="7"/>
      <c r="I302" s="7"/>
      <c r="J302" s="7">
        <v>2356073.04</v>
      </c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>
        <v>124000</v>
      </c>
      <c r="V302" s="7"/>
      <c r="W302" s="7"/>
      <c r="X302" s="7"/>
      <c r="Y302" s="7">
        <v>2480073.04</v>
      </c>
      <c r="Z302" s="7"/>
      <c r="AA302" s="7"/>
      <c r="AB302" s="8">
        <v>2022</v>
      </c>
      <c r="AC302" s="8">
        <v>2022</v>
      </c>
      <c r="AD302" s="25"/>
      <c r="AE302" s="25"/>
    </row>
    <row r="303" spans="1:31" ht="56.85" customHeight="1" x14ac:dyDescent="0.4">
      <c r="A303" s="8">
        <v>43</v>
      </c>
      <c r="B303" s="8" t="s">
        <v>346</v>
      </c>
      <c r="C303" s="8"/>
      <c r="D303" s="36">
        <f t="shared" si="12"/>
        <v>2480073.0499999998</v>
      </c>
      <c r="E303" s="7"/>
      <c r="F303" s="7"/>
      <c r="G303" s="7"/>
      <c r="H303" s="7"/>
      <c r="I303" s="7"/>
      <c r="J303" s="7">
        <v>2356073.0499999998</v>
      </c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>
        <v>124000</v>
      </c>
      <c r="V303" s="7"/>
      <c r="W303" s="7"/>
      <c r="X303" s="7"/>
      <c r="Y303" s="7">
        <v>2480073.0499999998</v>
      </c>
      <c r="Z303" s="7"/>
      <c r="AA303" s="7"/>
      <c r="AB303" s="8">
        <v>2022</v>
      </c>
      <c r="AC303" s="8">
        <v>2022</v>
      </c>
      <c r="AD303" s="25"/>
      <c r="AE303" s="25"/>
    </row>
    <row r="304" spans="1:31" ht="56.85" customHeight="1" x14ac:dyDescent="0.4">
      <c r="A304" s="8">
        <v>44</v>
      </c>
      <c r="B304" s="8" t="s">
        <v>419</v>
      </c>
      <c r="C304" s="8"/>
      <c r="D304" s="36">
        <f t="shared" si="12"/>
        <v>2480073.04</v>
      </c>
      <c r="E304" s="7"/>
      <c r="F304" s="7"/>
      <c r="G304" s="7"/>
      <c r="H304" s="7"/>
      <c r="I304" s="7"/>
      <c r="J304" s="7">
        <v>2356073.04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>
        <v>124000</v>
      </c>
      <c r="V304" s="7"/>
      <c r="W304" s="7"/>
      <c r="X304" s="7"/>
      <c r="Y304" s="7">
        <v>2480073.04</v>
      </c>
      <c r="Z304" s="7"/>
      <c r="AA304" s="7"/>
      <c r="AB304" s="8">
        <v>2022</v>
      </c>
      <c r="AC304" s="8">
        <v>2022</v>
      </c>
      <c r="AD304" s="25"/>
      <c r="AE304" s="25"/>
    </row>
    <row r="305" spans="1:31" ht="56.85" customHeight="1" x14ac:dyDescent="0.4">
      <c r="A305" s="8">
        <v>45</v>
      </c>
      <c r="B305" s="8" t="s">
        <v>340</v>
      </c>
      <c r="C305" s="8"/>
      <c r="D305" s="36">
        <f t="shared" si="12"/>
        <v>2480073.04</v>
      </c>
      <c r="E305" s="7"/>
      <c r="F305" s="7"/>
      <c r="G305" s="7"/>
      <c r="H305" s="7"/>
      <c r="I305" s="7"/>
      <c r="J305" s="7">
        <v>2356073.04</v>
      </c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>
        <v>124000</v>
      </c>
      <c r="V305" s="7"/>
      <c r="W305" s="7"/>
      <c r="X305" s="7"/>
      <c r="Y305" s="7">
        <v>2480073.04</v>
      </c>
      <c r="Z305" s="7"/>
      <c r="AA305" s="7"/>
      <c r="AB305" s="8">
        <v>2022</v>
      </c>
      <c r="AC305" s="8">
        <v>2022</v>
      </c>
      <c r="AD305" s="25"/>
      <c r="AE305" s="25"/>
    </row>
    <row r="306" spans="1:31" ht="56.85" customHeight="1" x14ac:dyDescent="0.4">
      <c r="A306" s="8">
        <v>46</v>
      </c>
      <c r="B306" s="8" t="s">
        <v>341</v>
      </c>
      <c r="C306" s="8"/>
      <c r="D306" s="36">
        <f t="shared" si="12"/>
        <v>2480073.0499999998</v>
      </c>
      <c r="E306" s="7"/>
      <c r="F306" s="7"/>
      <c r="G306" s="7"/>
      <c r="H306" s="7"/>
      <c r="I306" s="7"/>
      <c r="J306" s="7">
        <v>2356073.0499999998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>
        <v>124000</v>
      </c>
      <c r="V306" s="7"/>
      <c r="W306" s="7"/>
      <c r="X306" s="7"/>
      <c r="Y306" s="7">
        <v>2480073.0499999998</v>
      </c>
      <c r="Z306" s="7"/>
      <c r="AA306" s="7"/>
      <c r="AB306" s="8">
        <v>2022</v>
      </c>
      <c r="AC306" s="8">
        <v>2022</v>
      </c>
      <c r="AD306" s="25"/>
      <c r="AE306" s="25"/>
    </row>
    <row r="307" spans="1:31" ht="56.85" customHeight="1" x14ac:dyDescent="0.4">
      <c r="A307" s="8">
        <v>47</v>
      </c>
      <c r="B307" s="8" t="s">
        <v>342</v>
      </c>
      <c r="C307" s="8"/>
      <c r="D307" s="36">
        <f t="shared" si="12"/>
        <v>2480073.0499999998</v>
      </c>
      <c r="E307" s="7"/>
      <c r="F307" s="7"/>
      <c r="G307" s="7"/>
      <c r="H307" s="7"/>
      <c r="I307" s="7"/>
      <c r="J307" s="7">
        <v>2356073.0499999998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>
        <v>124000</v>
      </c>
      <c r="V307" s="7"/>
      <c r="W307" s="7"/>
      <c r="X307" s="7"/>
      <c r="Y307" s="7">
        <v>2480073.0499999998</v>
      </c>
      <c r="Z307" s="7"/>
      <c r="AA307" s="7"/>
      <c r="AB307" s="8">
        <v>2022</v>
      </c>
      <c r="AC307" s="8">
        <v>2022</v>
      </c>
      <c r="AD307" s="25"/>
      <c r="AE307" s="25"/>
    </row>
    <row r="308" spans="1:31" ht="56.85" customHeight="1" x14ac:dyDescent="0.4">
      <c r="A308" s="8">
        <v>48</v>
      </c>
      <c r="B308" s="8" t="s">
        <v>343</v>
      </c>
      <c r="C308" s="8"/>
      <c r="D308" s="36">
        <f t="shared" si="12"/>
        <v>2480073.0499999998</v>
      </c>
      <c r="E308" s="7"/>
      <c r="F308" s="7"/>
      <c r="G308" s="7"/>
      <c r="H308" s="7"/>
      <c r="I308" s="7"/>
      <c r="J308" s="7">
        <v>2356073.0499999998</v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>
        <v>124000</v>
      </c>
      <c r="V308" s="7"/>
      <c r="W308" s="7"/>
      <c r="X308" s="7"/>
      <c r="Y308" s="7">
        <v>2480073.0499999998</v>
      </c>
      <c r="Z308" s="7"/>
      <c r="AA308" s="7"/>
      <c r="AB308" s="8">
        <v>2022</v>
      </c>
      <c r="AC308" s="8">
        <v>2022</v>
      </c>
      <c r="AD308" s="25"/>
      <c r="AE308" s="25"/>
    </row>
    <row r="309" spans="1:31" ht="56.85" customHeight="1" x14ac:dyDescent="0.4">
      <c r="A309" s="8">
        <v>49</v>
      </c>
      <c r="B309" s="8" t="s">
        <v>344</v>
      </c>
      <c r="C309" s="8"/>
      <c r="D309" s="36">
        <f t="shared" si="12"/>
        <v>2480073.0499999998</v>
      </c>
      <c r="E309" s="7"/>
      <c r="F309" s="7"/>
      <c r="G309" s="7"/>
      <c r="H309" s="7"/>
      <c r="I309" s="7"/>
      <c r="J309" s="7">
        <v>2356073.0499999998</v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>
        <v>124000</v>
      </c>
      <c r="V309" s="7"/>
      <c r="W309" s="7"/>
      <c r="X309" s="7"/>
      <c r="Y309" s="7">
        <v>2480073.0499999998</v>
      </c>
      <c r="Z309" s="7"/>
      <c r="AA309" s="7"/>
      <c r="AB309" s="8">
        <v>2022</v>
      </c>
      <c r="AC309" s="8">
        <v>2022</v>
      </c>
      <c r="AD309" s="25"/>
      <c r="AE309" s="25"/>
    </row>
    <row r="310" spans="1:31" ht="56.85" customHeight="1" x14ac:dyDescent="0.4">
      <c r="A310" s="8">
        <v>50</v>
      </c>
      <c r="B310" s="8" t="s">
        <v>345</v>
      </c>
      <c r="C310" s="8"/>
      <c r="D310" s="36">
        <f t="shared" si="12"/>
        <v>2480073.0499999998</v>
      </c>
      <c r="E310" s="7"/>
      <c r="F310" s="7"/>
      <c r="G310" s="7"/>
      <c r="H310" s="7"/>
      <c r="I310" s="7"/>
      <c r="J310" s="7">
        <v>2356073.0499999998</v>
      </c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>
        <v>124000</v>
      </c>
      <c r="V310" s="7"/>
      <c r="W310" s="7"/>
      <c r="X310" s="7"/>
      <c r="Y310" s="7">
        <v>2480073.0499999998</v>
      </c>
      <c r="Z310" s="7"/>
      <c r="AA310" s="7"/>
      <c r="AB310" s="8">
        <v>2022</v>
      </c>
      <c r="AC310" s="8">
        <v>2022</v>
      </c>
      <c r="AD310" s="25"/>
      <c r="AE310" s="25"/>
    </row>
    <row r="311" spans="1:31" ht="56.85" customHeight="1" x14ac:dyDescent="0.4">
      <c r="A311" s="8">
        <v>51</v>
      </c>
      <c r="B311" s="8" t="s">
        <v>405</v>
      </c>
      <c r="C311" s="8"/>
      <c r="D311" s="36">
        <f t="shared" si="12"/>
        <v>4265788.74</v>
      </c>
      <c r="E311" s="7"/>
      <c r="F311" s="7"/>
      <c r="G311" s="7"/>
      <c r="H311" s="7"/>
      <c r="I311" s="7"/>
      <c r="J311" s="7"/>
      <c r="K311" s="7"/>
      <c r="L311" s="7"/>
      <c r="M311" s="7">
        <v>3990042.86</v>
      </c>
      <c r="N311" s="7"/>
      <c r="O311" s="7"/>
      <c r="P311" s="7"/>
      <c r="Q311" s="7"/>
      <c r="R311" s="7"/>
      <c r="S311" s="7"/>
      <c r="T311" s="7"/>
      <c r="U311" s="7">
        <v>275745.88</v>
      </c>
      <c r="V311" s="7"/>
      <c r="W311" s="7"/>
      <c r="X311" s="7"/>
      <c r="Y311" s="7">
        <v>4265788.74</v>
      </c>
      <c r="Z311" s="7"/>
      <c r="AA311" s="7"/>
      <c r="AB311" s="8">
        <v>2022</v>
      </c>
      <c r="AC311" s="8">
        <v>2023</v>
      </c>
      <c r="AD311" s="25"/>
      <c r="AE311" s="25"/>
    </row>
    <row r="312" spans="1:31" ht="56.85" customHeight="1" x14ac:dyDescent="0.4">
      <c r="A312" s="8">
        <v>52</v>
      </c>
      <c r="B312" s="8" t="s">
        <v>347</v>
      </c>
      <c r="C312" s="8"/>
      <c r="D312" s="36">
        <f t="shared" si="12"/>
        <v>2480073.0499999998</v>
      </c>
      <c r="E312" s="7"/>
      <c r="F312" s="7"/>
      <c r="G312" s="7"/>
      <c r="H312" s="7"/>
      <c r="I312" s="7"/>
      <c r="J312" s="7">
        <v>2356073.0499999998</v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>
        <v>124000</v>
      </c>
      <c r="V312" s="7"/>
      <c r="W312" s="7"/>
      <c r="X312" s="7"/>
      <c r="Y312" s="7">
        <v>2480073.0499999998</v>
      </c>
      <c r="Z312" s="7"/>
      <c r="AA312" s="7"/>
      <c r="AB312" s="8">
        <v>2022</v>
      </c>
      <c r="AC312" s="8">
        <v>2022</v>
      </c>
      <c r="AD312" s="25"/>
      <c r="AE312" s="25"/>
    </row>
    <row r="313" spans="1:31" ht="56.85" customHeight="1" x14ac:dyDescent="0.4">
      <c r="A313" s="8">
        <v>53</v>
      </c>
      <c r="B313" s="8" t="s">
        <v>348</v>
      </c>
      <c r="C313" s="8"/>
      <c r="D313" s="36">
        <f t="shared" si="12"/>
        <v>2480073.0499999998</v>
      </c>
      <c r="E313" s="7"/>
      <c r="F313" s="7"/>
      <c r="G313" s="7"/>
      <c r="H313" s="7"/>
      <c r="I313" s="7"/>
      <c r="J313" s="7">
        <v>2356073.0499999998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>
        <v>124000</v>
      </c>
      <c r="V313" s="7"/>
      <c r="W313" s="7"/>
      <c r="X313" s="7"/>
      <c r="Y313" s="7">
        <v>2480073.0499999998</v>
      </c>
      <c r="Z313" s="7"/>
      <c r="AA313" s="7"/>
      <c r="AB313" s="8">
        <v>2022</v>
      </c>
      <c r="AC313" s="8">
        <v>2022</v>
      </c>
      <c r="AD313" s="25"/>
      <c r="AE313" s="25"/>
    </row>
    <row r="314" spans="1:31" ht="56.85" customHeight="1" x14ac:dyDescent="0.4">
      <c r="A314" s="8">
        <v>54</v>
      </c>
      <c r="B314" s="8" t="s">
        <v>349</v>
      </c>
      <c r="C314" s="8"/>
      <c r="D314" s="36">
        <f t="shared" si="12"/>
        <v>2480073.0499999998</v>
      </c>
      <c r="E314" s="7"/>
      <c r="F314" s="7"/>
      <c r="G314" s="7"/>
      <c r="H314" s="7"/>
      <c r="I314" s="7"/>
      <c r="J314" s="7">
        <v>2356073.0499999998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>
        <v>124000</v>
      </c>
      <c r="V314" s="7"/>
      <c r="W314" s="7"/>
      <c r="X314" s="7"/>
      <c r="Y314" s="7">
        <v>2480073.0499999998</v>
      </c>
      <c r="Z314" s="7"/>
      <c r="AA314" s="7"/>
      <c r="AB314" s="8">
        <v>2022</v>
      </c>
      <c r="AC314" s="8">
        <v>2022</v>
      </c>
      <c r="AD314" s="25"/>
      <c r="AE314" s="25"/>
    </row>
    <row r="315" spans="1:31" ht="56.85" customHeight="1" x14ac:dyDescent="0.4">
      <c r="A315" s="8">
        <v>55</v>
      </c>
      <c r="B315" s="8" t="s">
        <v>350</v>
      </c>
      <c r="C315" s="8"/>
      <c r="D315" s="36">
        <f t="shared" si="12"/>
        <v>2480073.0499999998</v>
      </c>
      <c r="E315" s="7"/>
      <c r="F315" s="7"/>
      <c r="G315" s="7"/>
      <c r="H315" s="7"/>
      <c r="I315" s="7"/>
      <c r="J315" s="7">
        <v>2356073.0499999998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>
        <v>124000</v>
      </c>
      <c r="V315" s="7"/>
      <c r="W315" s="7"/>
      <c r="X315" s="7"/>
      <c r="Y315" s="7">
        <v>2480073.0499999998</v>
      </c>
      <c r="Z315" s="7"/>
      <c r="AA315" s="7"/>
      <c r="AB315" s="8">
        <v>2022</v>
      </c>
      <c r="AC315" s="8">
        <v>2022</v>
      </c>
      <c r="AD315" s="25"/>
      <c r="AE315" s="25"/>
    </row>
    <row r="316" spans="1:31" ht="56.85" customHeight="1" x14ac:dyDescent="0.4">
      <c r="A316" s="8">
        <v>56</v>
      </c>
      <c r="B316" s="8" t="s">
        <v>351</v>
      </c>
      <c r="C316" s="8"/>
      <c r="D316" s="36">
        <f t="shared" si="12"/>
        <v>2480073.0499999998</v>
      </c>
      <c r="E316" s="7"/>
      <c r="F316" s="7"/>
      <c r="G316" s="7"/>
      <c r="H316" s="7"/>
      <c r="I316" s="7"/>
      <c r="J316" s="7">
        <v>2356073.0499999998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>
        <v>124000</v>
      </c>
      <c r="V316" s="7"/>
      <c r="W316" s="7"/>
      <c r="X316" s="7"/>
      <c r="Y316" s="7">
        <v>2480073.0499999998</v>
      </c>
      <c r="Z316" s="7"/>
      <c r="AA316" s="7"/>
      <c r="AB316" s="8">
        <v>2022</v>
      </c>
      <c r="AC316" s="8">
        <v>2022</v>
      </c>
      <c r="AD316" s="25"/>
      <c r="AE316" s="25"/>
    </row>
    <row r="317" spans="1:31" ht="56.85" customHeight="1" x14ac:dyDescent="0.4">
      <c r="A317" s="8">
        <v>57</v>
      </c>
      <c r="B317" s="8" t="s">
        <v>352</v>
      </c>
      <c r="C317" s="8"/>
      <c r="D317" s="36">
        <f t="shared" si="12"/>
        <v>2480073.0499999998</v>
      </c>
      <c r="E317" s="7"/>
      <c r="F317" s="7"/>
      <c r="G317" s="7"/>
      <c r="H317" s="7"/>
      <c r="I317" s="7"/>
      <c r="J317" s="7">
        <v>2356073.0499999998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>
        <v>124000</v>
      </c>
      <c r="V317" s="7"/>
      <c r="W317" s="7"/>
      <c r="X317" s="7"/>
      <c r="Y317" s="7">
        <f>D317</f>
        <v>2480073.0499999998</v>
      </c>
      <c r="Z317" s="7"/>
      <c r="AA317" s="7"/>
      <c r="AB317" s="8">
        <v>2022</v>
      </c>
      <c r="AC317" s="8">
        <v>2022</v>
      </c>
      <c r="AD317" s="25"/>
      <c r="AE317" s="25"/>
    </row>
    <row r="318" spans="1:31" ht="56.85" customHeight="1" x14ac:dyDescent="0.4">
      <c r="A318" s="8">
        <v>58</v>
      </c>
      <c r="B318" s="8" t="s">
        <v>353</v>
      </c>
      <c r="C318" s="8"/>
      <c r="D318" s="36">
        <f t="shared" si="12"/>
        <v>2480073.0499999998</v>
      </c>
      <c r="E318" s="7"/>
      <c r="F318" s="7"/>
      <c r="G318" s="7"/>
      <c r="H318" s="7"/>
      <c r="I318" s="7"/>
      <c r="J318" s="7">
        <v>2356073.0499999998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>
        <v>124000</v>
      </c>
      <c r="V318" s="7"/>
      <c r="W318" s="7"/>
      <c r="X318" s="7"/>
      <c r="Y318" s="7">
        <v>2480073.0499999998</v>
      </c>
      <c r="Z318" s="7"/>
      <c r="AA318" s="7"/>
      <c r="AB318" s="8">
        <v>2022</v>
      </c>
      <c r="AC318" s="8">
        <v>2022</v>
      </c>
      <c r="AD318" s="25"/>
      <c r="AE318" s="25"/>
    </row>
    <row r="319" spans="1:31" ht="56.85" customHeight="1" x14ac:dyDescent="0.4">
      <c r="A319" s="8">
        <v>59</v>
      </c>
      <c r="B319" s="8" t="s">
        <v>178</v>
      </c>
      <c r="C319" s="8"/>
      <c r="D319" s="36">
        <f>SUM(E319:W319)</f>
        <v>5580893.4199999999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>
        <v>5498417.1600000001</v>
      </c>
      <c r="R319" s="7"/>
      <c r="S319" s="7"/>
      <c r="T319" s="7"/>
      <c r="U319" s="7"/>
      <c r="V319" s="7">
        <v>82476.259999999995</v>
      </c>
      <c r="W319" s="7"/>
      <c r="X319" s="7"/>
      <c r="Y319" s="7"/>
      <c r="Z319" s="7"/>
      <c r="AA319" s="7">
        <f>SUM(E319:W319)-(X319+Y319+Z319)</f>
        <v>5580893.4199999999</v>
      </c>
      <c r="AB319" s="8">
        <v>2021</v>
      </c>
      <c r="AC319" s="8">
        <v>2022</v>
      </c>
      <c r="AD319" s="25"/>
      <c r="AE319" s="25"/>
    </row>
    <row r="320" spans="1:31" ht="56.85" customHeight="1" x14ac:dyDescent="0.4">
      <c r="A320" s="8">
        <v>60</v>
      </c>
      <c r="B320" s="8" t="s">
        <v>406</v>
      </c>
      <c r="C320" s="8"/>
      <c r="D320" s="36">
        <f t="shared" si="12"/>
        <v>1290310.93</v>
      </c>
      <c r="E320" s="7"/>
      <c r="F320" s="7"/>
      <c r="G320" s="7">
        <v>1206908.6299999999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>
        <v>83402.3</v>
      </c>
      <c r="V320" s="7"/>
      <c r="W320" s="7"/>
      <c r="X320" s="7"/>
      <c r="Y320" s="7">
        <v>1290310.93</v>
      </c>
      <c r="Z320" s="7"/>
      <c r="AA320" s="7"/>
      <c r="AB320" s="8">
        <v>2022</v>
      </c>
      <c r="AC320" s="8">
        <v>2023</v>
      </c>
      <c r="AD320" s="25"/>
      <c r="AE320" s="25"/>
    </row>
    <row r="321" spans="1:38" ht="56.85" customHeight="1" x14ac:dyDescent="0.4">
      <c r="A321" s="8">
        <v>61</v>
      </c>
      <c r="B321" s="8" t="s">
        <v>450</v>
      </c>
      <c r="C321" s="8"/>
      <c r="D321" s="36">
        <f t="shared" si="12"/>
        <v>12102621.25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Q321" s="7">
        <v>11437740.800000001</v>
      </c>
      <c r="R321" s="7"/>
      <c r="S321" s="7"/>
      <c r="T321" s="7"/>
      <c r="U321" s="7">
        <v>664880.44999999995</v>
      </c>
      <c r="V321" s="7"/>
      <c r="W321" s="7"/>
      <c r="X321" s="7"/>
      <c r="Y321" s="7">
        <v>12102621.25</v>
      </c>
      <c r="Z321" s="7"/>
      <c r="AA321" s="7"/>
      <c r="AB321" s="8">
        <v>2022</v>
      </c>
      <c r="AC321" s="8">
        <v>2023</v>
      </c>
      <c r="AD321" s="25"/>
      <c r="AE321" s="25"/>
    </row>
    <row r="322" spans="1:38" ht="56.85" customHeight="1" x14ac:dyDescent="0.4">
      <c r="A322" s="8">
        <v>62</v>
      </c>
      <c r="B322" s="8" t="s">
        <v>179</v>
      </c>
      <c r="C322" s="8"/>
      <c r="D322" s="36">
        <f t="shared" si="12"/>
        <v>8950824.3399999999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11"/>
      <c r="Q322" s="7">
        <v>8818546.1500000004</v>
      </c>
      <c r="R322" s="7"/>
      <c r="S322" s="7"/>
      <c r="T322" s="7"/>
      <c r="U322" s="7"/>
      <c r="V322" s="7">
        <v>132278.19</v>
      </c>
      <c r="W322" s="7"/>
      <c r="X322" s="7"/>
      <c r="Y322" s="7"/>
      <c r="Z322" s="7"/>
      <c r="AA322" s="7">
        <v>8950824.3399999999</v>
      </c>
      <c r="AB322" s="8">
        <v>2021</v>
      </c>
      <c r="AC322" s="8">
        <v>2022</v>
      </c>
      <c r="AD322" s="25"/>
      <c r="AE322" s="25"/>
    </row>
    <row r="323" spans="1:38" ht="56.85" customHeight="1" x14ac:dyDescent="0.4">
      <c r="A323" s="8">
        <v>63</v>
      </c>
      <c r="B323" s="8" t="s">
        <v>394</v>
      </c>
      <c r="C323" s="8"/>
      <c r="D323" s="36">
        <f t="shared" si="12"/>
        <v>94512984.060000002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>
        <v>35895532.210000001</v>
      </c>
      <c r="R323" s="7"/>
      <c r="S323" s="7">
        <v>52488551.030000001</v>
      </c>
      <c r="T323" s="7"/>
      <c r="U323" s="7">
        <v>6128900.8200000003</v>
      </c>
      <c r="V323" s="7"/>
      <c r="W323" s="7"/>
      <c r="X323" s="7"/>
      <c r="Y323" s="7">
        <v>94512984.060000002</v>
      </c>
      <c r="Z323" s="7"/>
      <c r="AA323" s="7"/>
      <c r="AB323" s="8">
        <v>2022</v>
      </c>
      <c r="AC323" s="8">
        <v>2023</v>
      </c>
      <c r="AD323" s="25"/>
      <c r="AE323" s="25"/>
    </row>
    <row r="324" spans="1:38" ht="56.85" customHeight="1" x14ac:dyDescent="0.4">
      <c r="A324" s="8">
        <v>64</v>
      </c>
      <c r="B324" s="8" t="s">
        <v>395</v>
      </c>
      <c r="C324" s="8"/>
      <c r="D324" s="36">
        <f t="shared" ref="D324:D367" si="13">SUM(E324:W324)-(F324+K324+O324)</f>
        <v>59557548.189999998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>
        <v>22020859.199999999</v>
      </c>
      <c r="R324" s="7"/>
      <c r="S324" s="7">
        <v>34602135.850000001</v>
      </c>
      <c r="T324" s="7"/>
      <c r="U324" s="7">
        <v>2934553.14</v>
      </c>
      <c r="V324" s="7"/>
      <c r="W324" s="7"/>
      <c r="X324" s="7"/>
      <c r="Y324" s="7">
        <v>59557548.189999998</v>
      </c>
      <c r="Z324" s="7"/>
      <c r="AA324" s="7"/>
      <c r="AB324" s="8">
        <v>2022</v>
      </c>
      <c r="AC324" s="8">
        <v>2023</v>
      </c>
      <c r="AD324" s="25"/>
      <c r="AE324" s="25"/>
    </row>
    <row r="325" spans="1:38" ht="56.85" customHeight="1" x14ac:dyDescent="0.4">
      <c r="A325" s="8">
        <v>65</v>
      </c>
      <c r="B325" s="8" t="s">
        <v>180</v>
      </c>
      <c r="C325" s="8"/>
      <c r="D325" s="36">
        <f t="shared" si="13"/>
        <v>9528814.7899999991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>
        <v>9387994.8699999992</v>
      </c>
      <c r="R325" s="7"/>
      <c r="S325" s="7"/>
      <c r="T325" s="7"/>
      <c r="U325" s="7"/>
      <c r="V325" s="7">
        <v>140819.92000000001</v>
      </c>
      <c r="W325" s="7"/>
      <c r="X325" s="7"/>
      <c r="Y325" s="7"/>
      <c r="Z325" s="7"/>
      <c r="AA325" s="7">
        <v>9528814.7899999991</v>
      </c>
      <c r="AB325" s="8">
        <v>2021</v>
      </c>
      <c r="AC325" s="8">
        <v>2022</v>
      </c>
      <c r="AD325" s="25"/>
      <c r="AE325" s="25"/>
    </row>
    <row r="326" spans="1:38" ht="56.85" customHeight="1" x14ac:dyDescent="0.4">
      <c r="A326" s="8">
        <v>66</v>
      </c>
      <c r="B326" s="8" t="s">
        <v>181</v>
      </c>
      <c r="C326" s="8"/>
      <c r="D326" s="36">
        <f t="shared" si="13"/>
        <v>8420999.7599999998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>
        <v>8296551.4900000002</v>
      </c>
      <c r="R326" s="7"/>
      <c r="S326" s="7"/>
      <c r="T326" s="7"/>
      <c r="U326" s="7"/>
      <c r="V326" s="7">
        <v>124448.27</v>
      </c>
      <c r="W326" s="7"/>
      <c r="X326" s="7"/>
      <c r="Y326" s="7"/>
      <c r="Z326" s="7"/>
      <c r="AA326" s="7">
        <v>8420999.7599999998</v>
      </c>
      <c r="AB326" s="8">
        <v>2021</v>
      </c>
      <c r="AC326" s="8">
        <v>2022</v>
      </c>
      <c r="AD326" s="25"/>
      <c r="AE326" s="25"/>
    </row>
    <row r="327" spans="1:38" ht="56.85" customHeight="1" x14ac:dyDescent="0.4">
      <c r="A327" s="8">
        <v>67</v>
      </c>
      <c r="B327" s="8" t="s">
        <v>258</v>
      </c>
      <c r="C327" s="8"/>
      <c r="D327" s="36">
        <f t="shared" si="13"/>
        <v>64931595.130000003</v>
      </c>
      <c r="E327" s="7"/>
      <c r="F327" s="7"/>
      <c r="G327" s="7">
        <v>2758306.6</v>
      </c>
      <c r="H327" s="7"/>
      <c r="I327" s="7">
        <v>3372346.42</v>
      </c>
      <c r="J327" s="7">
        <v>16221481.800000001</v>
      </c>
      <c r="K327" s="7"/>
      <c r="L327" s="7"/>
      <c r="M327" s="7">
        <v>4849258.92</v>
      </c>
      <c r="N327" s="7"/>
      <c r="O327" s="7"/>
      <c r="P327" s="7"/>
      <c r="Q327" s="7">
        <v>18884217.879999999</v>
      </c>
      <c r="R327" s="7"/>
      <c r="S327" s="7">
        <v>17406327.41</v>
      </c>
      <c r="T327" s="7"/>
      <c r="U327" s="7">
        <v>1439656.1</v>
      </c>
      <c r="V327" s="7"/>
      <c r="W327" s="7"/>
      <c r="X327" s="7"/>
      <c r="Y327" s="7">
        <v>8050163.25</v>
      </c>
      <c r="Z327" s="7"/>
      <c r="AA327" s="7">
        <v>56881431.880000003</v>
      </c>
      <c r="AB327" s="8">
        <v>2022</v>
      </c>
      <c r="AC327" s="8">
        <v>2023</v>
      </c>
      <c r="AD327" s="25"/>
      <c r="AE327" s="25"/>
    </row>
    <row r="328" spans="1:38" ht="56.85" customHeight="1" x14ac:dyDescent="0.4">
      <c r="A328" s="8">
        <v>68</v>
      </c>
      <c r="B328" s="8" t="s">
        <v>396</v>
      </c>
      <c r="C328" s="8"/>
      <c r="D328" s="36">
        <f t="shared" si="13"/>
        <v>8869165.7300000004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>
        <v>8647436.5899999999</v>
      </c>
      <c r="Q328" s="7"/>
      <c r="R328" s="7"/>
      <c r="S328" s="7"/>
      <c r="T328" s="7"/>
      <c r="U328" s="7">
        <v>221729.14</v>
      </c>
      <c r="V328" s="7"/>
      <c r="W328" s="7"/>
      <c r="X328" s="7"/>
      <c r="Y328" s="7"/>
      <c r="Z328" s="7"/>
      <c r="AA328" s="7">
        <f t="shared" ref="AA328:AA332" si="14">SUM(P328+U328)</f>
        <v>8869165.7300000004</v>
      </c>
      <c r="AB328" s="8">
        <v>2022</v>
      </c>
      <c r="AC328" s="8">
        <v>2022</v>
      </c>
      <c r="AD328" s="25"/>
      <c r="AE328" s="25"/>
      <c r="AG328" s="111"/>
      <c r="AH328" s="111"/>
      <c r="AI328" s="111"/>
      <c r="AJ328" s="111"/>
      <c r="AK328" s="111"/>
      <c r="AL328" s="111"/>
    </row>
    <row r="329" spans="1:38" ht="56.85" customHeight="1" x14ac:dyDescent="0.4">
      <c r="A329" s="8">
        <v>69</v>
      </c>
      <c r="B329" s="8" t="s">
        <v>397</v>
      </c>
      <c r="C329" s="8"/>
      <c r="D329" s="36">
        <f t="shared" si="13"/>
        <v>4434582.8600000003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>
        <v>4323718.29</v>
      </c>
      <c r="Q329" s="7"/>
      <c r="R329" s="7"/>
      <c r="S329" s="7"/>
      <c r="T329" s="7"/>
      <c r="U329" s="7">
        <v>110864.57</v>
      </c>
      <c r="V329" s="7"/>
      <c r="W329" s="7"/>
      <c r="X329" s="7"/>
      <c r="Y329" s="7"/>
      <c r="Z329" s="7"/>
      <c r="AA329" s="7">
        <f t="shared" si="14"/>
        <v>4434582.8600000003</v>
      </c>
      <c r="AB329" s="8">
        <v>2022</v>
      </c>
      <c r="AC329" s="8">
        <v>2022</v>
      </c>
      <c r="AD329" s="25"/>
      <c r="AE329" s="25"/>
      <c r="AG329" s="111"/>
      <c r="AH329" s="111"/>
      <c r="AI329" s="111"/>
      <c r="AJ329" s="111"/>
      <c r="AK329" s="111"/>
      <c r="AL329" s="111"/>
    </row>
    <row r="330" spans="1:38" ht="56.85" customHeight="1" x14ac:dyDescent="0.4">
      <c r="A330" s="8">
        <v>70</v>
      </c>
      <c r="B330" s="8" t="s">
        <v>398</v>
      </c>
      <c r="C330" s="8"/>
      <c r="D330" s="36">
        <f t="shared" si="13"/>
        <v>2217291.4299999997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>
        <v>2161859.15</v>
      </c>
      <c r="Q330" s="7"/>
      <c r="R330" s="7"/>
      <c r="S330" s="7"/>
      <c r="T330" s="7"/>
      <c r="U330" s="7">
        <v>55432.28</v>
      </c>
      <c r="V330" s="7"/>
      <c r="W330" s="7"/>
      <c r="X330" s="7"/>
      <c r="Y330" s="7"/>
      <c r="Z330" s="7"/>
      <c r="AA330" s="7">
        <f t="shared" si="14"/>
        <v>2217291.4299999997</v>
      </c>
      <c r="AB330" s="8">
        <v>2022</v>
      </c>
      <c r="AC330" s="8">
        <v>2022</v>
      </c>
      <c r="AD330" s="25"/>
      <c r="AE330" s="25"/>
      <c r="AG330" s="111"/>
      <c r="AH330" s="111"/>
      <c r="AI330" s="111"/>
      <c r="AJ330" s="111"/>
      <c r="AK330" s="111"/>
      <c r="AL330" s="111"/>
    </row>
    <row r="331" spans="1:38" ht="56.85" customHeight="1" x14ac:dyDescent="0.4">
      <c r="A331" s="8">
        <v>71</v>
      </c>
      <c r="B331" s="8" t="s">
        <v>399</v>
      </c>
      <c r="C331" s="8"/>
      <c r="D331" s="36">
        <f t="shared" si="13"/>
        <v>13303748.590000002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>
        <v>12971154.880000001</v>
      </c>
      <c r="Q331" s="7"/>
      <c r="R331" s="7"/>
      <c r="S331" s="7"/>
      <c r="T331" s="7"/>
      <c r="U331" s="7">
        <v>332593.71000000002</v>
      </c>
      <c r="V331" s="7"/>
      <c r="W331" s="7"/>
      <c r="X331" s="7"/>
      <c r="Y331" s="7"/>
      <c r="Z331" s="7"/>
      <c r="AA331" s="7">
        <f t="shared" si="14"/>
        <v>13303748.590000002</v>
      </c>
      <c r="AB331" s="8">
        <v>2022</v>
      </c>
      <c r="AC331" s="8">
        <v>2022</v>
      </c>
      <c r="AD331" s="25"/>
      <c r="AE331" s="25"/>
      <c r="AG331" s="111"/>
      <c r="AH331" s="111"/>
      <c r="AI331" s="111"/>
      <c r="AJ331" s="111"/>
      <c r="AK331" s="111"/>
      <c r="AL331" s="111"/>
    </row>
    <row r="332" spans="1:38" ht="56.85" customHeight="1" x14ac:dyDescent="0.4">
      <c r="A332" s="8">
        <v>72</v>
      </c>
      <c r="B332" s="8" t="s">
        <v>317</v>
      </c>
      <c r="C332" s="8"/>
      <c r="D332" s="36">
        <f t="shared" si="13"/>
        <v>4434582.8600000003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>
        <v>4323718.29</v>
      </c>
      <c r="Q332" s="7"/>
      <c r="R332" s="7"/>
      <c r="S332" s="7"/>
      <c r="T332" s="7"/>
      <c r="U332" s="7">
        <v>110864.57</v>
      </c>
      <c r="V332" s="7"/>
      <c r="W332" s="7"/>
      <c r="X332" s="7"/>
      <c r="Y332" s="7"/>
      <c r="Z332" s="7"/>
      <c r="AA332" s="7">
        <f t="shared" si="14"/>
        <v>4434582.8600000003</v>
      </c>
      <c r="AB332" s="8">
        <v>2022</v>
      </c>
      <c r="AC332" s="8">
        <v>2022</v>
      </c>
      <c r="AD332" s="25"/>
      <c r="AE332" s="25"/>
      <c r="AG332" s="111"/>
      <c r="AH332" s="111"/>
      <c r="AI332" s="111"/>
      <c r="AJ332" s="111"/>
      <c r="AK332" s="111"/>
      <c r="AL332" s="111"/>
    </row>
    <row r="333" spans="1:38" ht="56.85" customHeight="1" x14ac:dyDescent="0.4">
      <c r="A333" s="8">
        <v>73</v>
      </c>
      <c r="B333" s="8" t="s">
        <v>318</v>
      </c>
      <c r="C333" s="8"/>
      <c r="D333" s="36">
        <f t="shared" si="13"/>
        <v>4434582.8600000003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>
        <v>4323718.29</v>
      </c>
      <c r="Q333" s="7"/>
      <c r="R333" s="7"/>
      <c r="S333" s="7"/>
      <c r="T333" s="7"/>
      <c r="U333" s="7">
        <v>110864.57</v>
      </c>
      <c r="V333" s="7"/>
      <c r="W333" s="7"/>
      <c r="X333" s="7"/>
      <c r="Y333" s="7"/>
      <c r="Z333" s="7"/>
      <c r="AA333" s="7">
        <f>SUM(P333+U333)</f>
        <v>4434582.8600000003</v>
      </c>
      <c r="AB333" s="8">
        <v>2022</v>
      </c>
      <c r="AC333" s="8">
        <v>2022</v>
      </c>
      <c r="AD333" s="25"/>
      <c r="AE333" s="25"/>
      <c r="AG333" s="111"/>
      <c r="AH333" s="111"/>
      <c r="AI333" s="111"/>
      <c r="AJ333" s="111"/>
      <c r="AK333" s="111"/>
      <c r="AL333" s="111"/>
    </row>
    <row r="334" spans="1:38" ht="56.85" customHeight="1" x14ac:dyDescent="0.4">
      <c r="A334" s="8">
        <v>74</v>
      </c>
      <c r="B334" s="8" t="s">
        <v>182</v>
      </c>
      <c r="C334" s="8"/>
      <c r="D334" s="36">
        <f t="shared" si="13"/>
        <v>1439410.51</v>
      </c>
      <c r="E334" s="7"/>
      <c r="F334" s="7"/>
      <c r="G334" s="7">
        <v>1197448.78</v>
      </c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>
        <v>224000</v>
      </c>
      <c r="V334" s="7">
        <v>17961.73</v>
      </c>
      <c r="W334" s="7"/>
      <c r="X334" s="7"/>
      <c r="Y334" s="7">
        <v>1439410.51</v>
      </c>
      <c r="Z334" s="7"/>
      <c r="AA334" s="7"/>
      <c r="AB334" s="8">
        <v>2021</v>
      </c>
      <c r="AC334" s="8">
        <v>2022</v>
      </c>
      <c r="AD334" s="25"/>
      <c r="AE334" s="25"/>
    </row>
    <row r="335" spans="1:38" ht="56.85" customHeight="1" x14ac:dyDescent="0.4">
      <c r="A335" s="8">
        <v>75</v>
      </c>
      <c r="B335" s="8" t="s">
        <v>420</v>
      </c>
      <c r="C335" s="8"/>
      <c r="D335" s="36">
        <f t="shared" si="13"/>
        <v>2482532.17</v>
      </c>
      <c r="E335" s="7"/>
      <c r="F335" s="7"/>
      <c r="G335" s="7"/>
      <c r="H335" s="7"/>
      <c r="I335" s="7"/>
      <c r="J335" s="7">
        <v>2358532.17</v>
      </c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>
        <v>124000</v>
      </c>
      <c r="V335" s="7"/>
      <c r="W335" s="7"/>
      <c r="X335" s="7"/>
      <c r="Y335" s="7">
        <v>2482532.17</v>
      </c>
      <c r="Z335" s="7"/>
      <c r="AA335" s="7"/>
      <c r="AB335" s="8">
        <v>2022</v>
      </c>
      <c r="AC335" s="8">
        <v>2022</v>
      </c>
      <c r="AD335" s="25"/>
      <c r="AE335" s="25"/>
    </row>
    <row r="336" spans="1:38" ht="56.85" customHeight="1" x14ac:dyDescent="0.4">
      <c r="A336" s="8">
        <v>76</v>
      </c>
      <c r="B336" s="8" t="s">
        <v>421</v>
      </c>
      <c r="C336" s="8"/>
      <c r="D336" s="36">
        <f t="shared" si="13"/>
        <v>2482532.17</v>
      </c>
      <c r="E336" s="7"/>
      <c r="F336" s="7"/>
      <c r="G336" s="7"/>
      <c r="H336" s="7"/>
      <c r="I336" s="7"/>
      <c r="J336" s="7">
        <v>2358532.17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>
        <v>124000</v>
      </c>
      <c r="V336" s="7"/>
      <c r="W336" s="7"/>
      <c r="X336" s="7"/>
      <c r="Y336" s="7">
        <v>2482532.17</v>
      </c>
      <c r="Z336" s="7"/>
      <c r="AA336" s="7"/>
      <c r="AB336" s="8">
        <v>2022</v>
      </c>
      <c r="AC336" s="8">
        <v>2022</v>
      </c>
      <c r="AD336" s="25"/>
      <c r="AE336" s="25"/>
    </row>
    <row r="337" spans="1:31" ht="56.85" customHeight="1" x14ac:dyDescent="0.4">
      <c r="A337" s="8">
        <v>77</v>
      </c>
      <c r="B337" s="8" t="s">
        <v>422</v>
      </c>
      <c r="C337" s="8"/>
      <c r="D337" s="36">
        <f t="shared" si="13"/>
        <v>4965064.33</v>
      </c>
      <c r="E337" s="7"/>
      <c r="F337" s="7"/>
      <c r="G337" s="7"/>
      <c r="H337" s="7"/>
      <c r="I337" s="7"/>
      <c r="J337" s="7">
        <v>4717064.33</v>
      </c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>
        <v>248000</v>
      </c>
      <c r="V337" s="7"/>
      <c r="W337" s="7"/>
      <c r="X337" s="7"/>
      <c r="Y337" s="7">
        <v>4965064.33</v>
      </c>
      <c r="Z337" s="7"/>
      <c r="AA337" s="7"/>
      <c r="AB337" s="8">
        <v>2022</v>
      </c>
      <c r="AC337" s="8">
        <v>2022</v>
      </c>
      <c r="AD337" s="25"/>
      <c r="AE337" s="25"/>
    </row>
    <row r="338" spans="1:31" ht="56.85" customHeight="1" x14ac:dyDescent="0.4">
      <c r="A338" s="8">
        <v>78</v>
      </c>
      <c r="B338" s="8" t="s">
        <v>423</v>
      </c>
      <c r="C338" s="8"/>
      <c r="D338" s="36">
        <f t="shared" si="13"/>
        <v>2482532.17</v>
      </c>
      <c r="E338" s="7"/>
      <c r="F338" s="7"/>
      <c r="G338" s="7"/>
      <c r="H338" s="7"/>
      <c r="I338" s="7"/>
      <c r="J338" s="7">
        <v>2358532.17</v>
      </c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>
        <v>124000</v>
      </c>
      <c r="V338" s="7"/>
      <c r="W338" s="7"/>
      <c r="X338" s="7"/>
      <c r="Y338" s="7">
        <v>2482532.17</v>
      </c>
      <c r="Z338" s="7"/>
      <c r="AA338" s="7"/>
      <c r="AB338" s="8">
        <v>2022</v>
      </c>
      <c r="AC338" s="8">
        <v>2022</v>
      </c>
      <c r="AD338" s="25"/>
      <c r="AE338" s="25"/>
    </row>
    <row r="339" spans="1:31" ht="56.85" customHeight="1" x14ac:dyDescent="0.4">
      <c r="A339" s="8">
        <v>79</v>
      </c>
      <c r="B339" s="8" t="s">
        <v>424</v>
      </c>
      <c r="C339" s="8"/>
      <c r="D339" s="36">
        <f t="shared" si="13"/>
        <v>2482532.17</v>
      </c>
      <c r="E339" s="7"/>
      <c r="F339" s="7"/>
      <c r="G339" s="7"/>
      <c r="H339" s="7"/>
      <c r="I339" s="7"/>
      <c r="J339" s="7">
        <v>2358532.17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>
        <v>124000</v>
      </c>
      <c r="V339" s="7"/>
      <c r="W339" s="7"/>
      <c r="X339" s="7"/>
      <c r="Y339" s="7">
        <v>2482532.17</v>
      </c>
      <c r="Z339" s="7"/>
      <c r="AA339" s="7"/>
      <c r="AB339" s="8">
        <v>2022</v>
      </c>
      <c r="AC339" s="8">
        <v>2022</v>
      </c>
      <c r="AD339" s="25"/>
      <c r="AE339" s="25"/>
    </row>
    <row r="340" spans="1:31" ht="56.85" customHeight="1" x14ac:dyDescent="0.4">
      <c r="A340" s="8">
        <v>80</v>
      </c>
      <c r="B340" s="8" t="s">
        <v>425</v>
      </c>
      <c r="C340" s="8"/>
      <c r="D340" s="36">
        <f t="shared" si="13"/>
        <v>2482532.17</v>
      </c>
      <c r="E340" s="7"/>
      <c r="F340" s="7"/>
      <c r="G340" s="7"/>
      <c r="H340" s="7"/>
      <c r="I340" s="7"/>
      <c r="J340" s="7">
        <v>2358532.17</v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>
        <v>124000</v>
      </c>
      <c r="V340" s="7"/>
      <c r="W340" s="7"/>
      <c r="X340" s="7"/>
      <c r="Y340" s="7">
        <v>2482532.17</v>
      </c>
      <c r="Z340" s="7"/>
      <c r="AA340" s="7"/>
      <c r="AB340" s="8">
        <v>2022</v>
      </c>
      <c r="AC340" s="8">
        <v>2022</v>
      </c>
      <c r="AD340" s="25"/>
      <c r="AE340" s="25"/>
    </row>
    <row r="341" spans="1:31" ht="56.85" customHeight="1" x14ac:dyDescent="0.4">
      <c r="A341" s="8">
        <v>81</v>
      </c>
      <c r="B341" s="8" t="s">
        <v>442</v>
      </c>
      <c r="C341" s="8"/>
      <c r="D341" s="36">
        <f t="shared" si="13"/>
        <v>2482532.17</v>
      </c>
      <c r="E341" s="7"/>
      <c r="F341" s="7"/>
      <c r="G341" s="7"/>
      <c r="H341" s="7"/>
      <c r="I341" s="7"/>
      <c r="J341" s="7">
        <v>2358532.17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>
        <v>124000</v>
      </c>
      <c r="V341" s="7"/>
      <c r="W341" s="7"/>
      <c r="X341" s="7"/>
      <c r="Y341" s="7">
        <v>2482532.17</v>
      </c>
      <c r="Z341" s="7"/>
      <c r="AA341" s="7"/>
      <c r="AB341" s="8">
        <v>2022</v>
      </c>
      <c r="AC341" s="8">
        <v>2022</v>
      </c>
      <c r="AD341" s="25"/>
      <c r="AE341" s="25"/>
    </row>
    <row r="342" spans="1:31" ht="56.85" customHeight="1" x14ac:dyDescent="0.4">
      <c r="A342" s="8">
        <v>82</v>
      </c>
      <c r="B342" s="8" t="s">
        <v>385</v>
      </c>
      <c r="C342" s="8"/>
      <c r="D342" s="36">
        <f t="shared" si="13"/>
        <v>2482532.17</v>
      </c>
      <c r="E342" s="7"/>
      <c r="F342" s="7"/>
      <c r="G342" s="7"/>
      <c r="H342" s="7"/>
      <c r="I342" s="7"/>
      <c r="J342" s="7">
        <v>2358532.17</v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>
        <v>124000</v>
      </c>
      <c r="V342" s="7"/>
      <c r="W342" s="7"/>
      <c r="X342" s="7"/>
      <c r="Y342" s="7">
        <v>2482532.17</v>
      </c>
      <c r="Z342" s="7"/>
      <c r="AA342" s="7"/>
      <c r="AB342" s="8">
        <v>2022</v>
      </c>
      <c r="AC342" s="8">
        <v>2022</v>
      </c>
      <c r="AD342" s="25"/>
      <c r="AE342" s="25"/>
    </row>
    <row r="343" spans="1:31" ht="56.85" customHeight="1" x14ac:dyDescent="0.4">
      <c r="A343" s="8">
        <v>83</v>
      </c>
      <c r="B343" s="8" t="s">
        <v>426</v>
      </c>
      <c r="C343" s="8"/>
      <c r="D343" s="36">
        <f t="shared" si="13"/>
        <v>2482532.17</v>
      </c>
      <c r="E343" s="7"/>
      <c r="F343" s="7"/>
      <c r="G343" s="7"/>
      <c r="H343" s="7"/>
      <c r="I343" s="7"/>
      <c r="J343" s="7">
        <v>2358532.17</v>
      </c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>
        <v>124000</v>
      </c>
      <c r="V343" s="7"/>
      <c r="W343" s="7"/>
      <c r="X343" s="7"/>
      <c r="Y343" s="7">
        <v>2482532.17</v>
      </c>
      <c r="Z343" s="7"/>
      <c r="AA343" s="7"/>
      <c r="AB343" s="8">
        <v>2022</v>
      </c>
      <c r="AC343" s="8">
        <v>2022</v>
      </c>
      <c r="AD343" s="25"/>
      <c r="AE343" s="25"/>
    </row>
    <row r="344" spans="1:31" ht="56.85" customHeight="1" x14ac:dyDescent="0.4">
      <c r="A344" s="8">
        <v>84</v>
      </c>
      <c r="B344" s="8" t="s">
        <v>427</v>
      </c>
      <c r="C344" s="8"/>
      <c r="D344" s="36">
        <f t="shared" si="13"/>
        <v>2482532.17</v>
      </c>
      <c r="E344" s="7"/>
      <c r="F344" s="7"/>
      <c r="G344" s="7"/>
      <c r="H344" s="7"/>
      <c r="I344" s="7"/>
      <c r="J344" s="7">
        <v>2358532.17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>
        <v>124000</v>
      </c>
      <c r="V344" s="7"/>
      <c r="W344" s="7"/>
      <c r="X344" s="7"/>
      <c r="Y344" s="7">
        <v>2482532.17</v>
      </c>
      <c r="Z344" s="7"/>
      <c r="AA344" s="7"/>
      <c r="AB344" s="8">
        <v>2022</v>
      </c>
      <c r="AC344" s="8">
        <v>2022</v>
      </c>
      <c r="AD344" s="25"/>
      <c r="AE344" s="25"/>
    </row>
    <row r="345" spans="1:31" ht="56.85" customHeight="1" x14ac:dyDescent="0.4">
      <c r="A345" s="8">
        <v>85</v>
      </c>
      <c r="B345" s="8" t="s">
        <v>428</v>
      </c>
      <c r="C345" s="8"/>
      <c r="D345" s="36">
        <f t="shared" si="13"/>
        <v>2482532.17</v>
      </c>
      <c r="E345" s="7"/>
      <c r="F345" s="7"/>
      <c r="G345" s="7"/>
      <c r="H345" s="7"/>
      <c r="I345" s="7"/>
      <c r="J345" s="7">
        <v>2358532.17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>
        <v>124000</v>
      </c>
      <c r="V345" s="7"/>
      <c r="W345" s="7"/>
      <c r="X345" s="7"/>
      <c r="Y345" s="7">
        <v>2482532.17</v>
      </c>
      <c r="Z345" s="7"/>
      <c r="AA345" s="7"/>
      <c r="AB345" s="8">
        <v>2022</v>
      </c>
      <c r="AC345" s="8">
        <v>2022</v>
      </c>
      <c r="AD345" s="25"/>
      <c r="AE345" s="25"/>
    </row>
    <row r="346" spans="1:31" ht="56.85" customHeight="1" x14ac:dyDescent="0.4">
      <c r="A346" s="8">
        <v>86</v>
      </c>
      <c r="B346" s="8" t="s">
        <v>386</v>
      </c>
      <c r="C346" s="8"/>
      <c r="D346" s="36">
        <f t="shared" si="13"/>
        <v>2482532.17</v>
      </c>
      <c r="E346" s="7"/>
      <c r="F346" s="7"/>
      <c r="G346" s="7"/>
      <c r="H346" s="7"/>
      <c r="I346" s="7"/>
      <c r="J346" s="7">
        <v>2358532.17</v>
      </c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>
        <v>124000</v>
      </c>
      <c r="V346" s="7"/>
      <c r="W346" s="7"/>
      <c r="X346" s="7"/>
      <c r="Y346" s="7">
        <v>2482532.17</v>
      </c>
      <c r="Z346" s="7"/>
      <c r="AA346" s="7"/>
      <c r="AB346" s="8">
        <v>2022</v>
      </c>
      <c r="AC346" s="8">
        <v>2022</v>
      </c>
      <c r="AD346" s="25"/>
      <c r="AE346" s="25"/>
    </row>
    <row r="347" spans="1:31" ht="56.85" customHeight="1" x14ac:dyDescent="0.4">
      <c r="A347" s="8">
        <v>87</v>
      </c>
      <c r="B347" s="8" t="s">
        <v>324</v>
      </c>
      <c r="C347" s="8"/>
      <c r="D347" s="36">
        <f t="shared" si="13"/>
        <v>2482532.17</v>
      </c>
      <c r="E347" s="7"/>
      <c r="F347" s="7"/>
      <c r="G347" s="7"/>
      <c r="H347" s="7"/>
      <c r="I347" s="7"/>
      <c r="J347" s="7">
        <v>2358532.17</v>
      </c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>
        <v>124000</v>
      </c>
      <c r="V347" s="7"/>
      <c r="W347" s="7"/>
      <c r="X347" s="7"/>
      <c r="Y347" s="7">
        <v>2482532.17</v>
      </c>
      <c r="Z347" s="7"/>
      <c r="AA347" s="7"/>
      <c r="AB347" s="8">
        <v>2022</v>
      </c>
      <c r="AC347" s="8">
        <v>2022</v>
      </c>
      <c r="AD347" s="25"/>
      <c r="AE347" s="25"/>
    </row>
    <row r="348" spans="1:31" ht="56.85" customHeight="1" x14ac:dyDescent="0.4">
      <c r="A348" s="8">
        <v>88</v>
      </c>
      <c r="B348" s="8" t="s">
        <v>429</v>
      </c>
      <c r="C348" s="8"/>
      <c r="D348" s="36">
        <f t="shared" si="13"/>
        <v>4965064.33</v>
      </c>
      <c r="E348" s="7"/>
      <c r="F348" s="7"/>
      <c r="G348" s="7"/>
      <c r="H348" s="7"/>
      <c r="I348" s="7"/>
      <c r="J348" s="7">
        <v>4717064.33</v>
      </c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>
        <v>248000</v>
      </c>
      <c r="V348" s="7"/>
      <c r="W348" s="7"/>
      <c r="X348" s="7"/>
      <c r="Y348" s="7">
        <v>4965064.33</v>
      </c>
      <c r="Z348" s="7"/>
      <c r="AA348" s="7"/>
      <c r="AB348" s="8">
        <v>2022</v>
      </c>
      <c r="AC348" s="8">
        <v>2022</v>
      </c>
      <c r="AD348" s="25"/>
      <c r="AE348" s="25"/>
    </row>
    <row r="349" spans="1:31" ht="56.85" customHeight="1" x14ac:dyDescent="0.4">
      <c r="A349" s="8">
        <v>89</v>
      </c>
      <c r="B349" s="8" t="s">
        <v>323</v>
      </c>
      <c r="C349" s="8"/>
      <c r="D349" s="36">
        <f t="shared" si="13"/>
        <v>7447596.4900000002</v>
      </c>
      <c r="E349" s="7"/>
      <c r="F349" s="7"/>
      <c r="G349" s="7"/>
      <c r="H349" s="7"/>
      <c r="I349" s="7"/>
      <c r="J349" s="7">
        <v>7075596.4900000002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>
        <v>372000</v>
      </c>
      <c r="V349" s="7"/>
      <c r="W349" s="7"/>
      <c r="X349" s="7"/>
      <c r="Y349" s="7">
        <v>7447596.4900000002</v>
      </c>
      <c r="Z349" s="7"/>
      <c r="AA349" s="7"/>
      <c r="AB349" s="8">
        <v>2022</v>
      </c>
      <c r="AC349" s="8">
        <v>2022</v>
      </c>
      <c r="AD349" s="25"/>
      <c r="AE349" s="25"/>
    </row>
    <row r="350" spans="1:31" ht="56.85" customHeight="1" x14ac:dyDescent="0.4">
      <c r="A350" s="8">
        <v>90</v>
      </c>
      <c r="B350" s="8" t="s">
        <v>259</v>
      </c>
      <c r="C350" s="8"/>
      <c r="D350" s="36">
        <f t="shared" si="13"/>
        <v>21639512.789999999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>
        <v>20897700.289999999</v>
      </c>
      <c r="R350" s="7"/>
      <c r="S350" s="7"/>
      <c r="T350" s="7"/>
      <c r="U350" s="7">
        <v>741812.5</v>
      </c>
      <c r="V350" s="7"/>
      <c r="W350" s="7"/>
      <c r="X350" s="7"/>
      <c r="Y350" s="7"/>
      <c r="Z350" s="7"/>
      <c r="AA350" s="7">
        <v>21639512.789999999</v>
      </c>
      <c r="AB350" s="8">
        <v>2022</v>
      </c>
      <c r="AC350" s="8">
        <v>2022</v>
      </c>
      <c r="AD350" s="25"/>
      <c r="AE350" s="25"/>
    </row>
    <row r="351" spans="1:31" ht="56.85" customHeight="1" x14ac:dyDescent="0.4">
      <c r="A351" s="8">
        <v>91</v>
      </c>
      <c r="B351" s="8" t="s">
        <v>260</v>
      </c>
      <c r="C351" s="8"/>
      <c r="D351" s="36">
        <f t="shared" si="13"/>
        <v>10303019.639999999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>
        <v>9632734.5399999991</v>
      </c>
      <c r="R351" s="7"/>
      <c r="S351" s="7"/>
      <c r="T351" s="7"/>
      <c r="U351" s="7">
        <v>670285.1</v>
      </c>
      <c r="V351" s="7"/>
      <c r="W351" s="7"/>
      <c r="X351" s="7"/>
      <c r="Y351" s="7"/>
      <c r="Z351" s="7"/>
      <c r="AA351" s="7">
        <v>10303019.639999999</v>
      </c>
      <c r="AB351" s="8">
        <v>2022</v>
      </c>
      <c r="AC351" s="8">
        <v>2023</v>
      </c>
      <c r="AD351" s="25"/>
      <c r="AE351" s="25"/>
    </row>
    <row r="352" spans="1:31" ht="56.85" customHeight="1" x14ac:dyDescent="0.4">
      <c r="A352" s="8">
        <v>92</v>
      </c>
      <c r="B352" s="8" t="s">
        <v>354</v>
      </c>
      <c r="C352" s="8"/>
      <c r="D352" s="36">
        <f t="shared" si="13"/>
        <v>2480073.0499999998</v>
      </c>
      <c r="E352" s="7"/>
      <c r="F352" s="7"/>
      <c r="G352" s="7"/>
      <c r="H352" s="7"/>
      <c r="I352" s="7"/>
      <c r="J352" s="7">
        <v>2356073.0499999998</v>
      </c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>
        <v>124000</v>
      </c>
      <c r="V352" s="7"/>
      <c r="W352" s="7"/>
      <c r="X352" s="7"/>
      <c r="Y352" s="7">
        <v>2480073.0499999998</v>
      </c>
      <c r="Z352" s="7"/>
      <c r="AA352" s="7"/>
      <c r="AB352" s="8">
        <v>2022</v>
      </c>
      <c r="AC352" s="8">
        <v>2022</v>
      </c>
      <c r="AD352" s="25"/>
      <c r="AE352" s="25"/>
    </row>
    <row r="353" spans="1:36" ht="56.85" customHeight="1" x14ac:dyDescent="0.4">
      <c r="A353" s="8">
        <v>93</v>
      </c>
      <c r="B353" s="8" t="s">
        <v>355</v>
      </c>
      <c r="C353" s="8"/>
      <c r="D353" s="36">
        <f t="shared" si="13"/>
        <v>2480073.0499999998</v>
      </c>
      <c r="E353" s="7"/>
      <c r="F353" s="7"/>
      <c r="G353" s="7"/>
      <c r="H353" s="7"/>
      <c r="I353" s="7"/>
      <c r="J353" s="7">
        <v>2356073.0499999998</v>
      </c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>
        <v>124000</v>
      </c>
      <c r="V353" s="7"/>
      <c r="W353" s="7"/>
      <c r="X353" s="7"/>
      <c r="Y353" s="7">
        <v>2480073.0499999998</v>
      </c>
      <c r="Z353" s="7"/>
      <c r="AA353" s="7"/>
      <c r="AB353" s="8">
        <v>2022</v>
      </c>
      <c r="AC353" s="8">
        <v>2022</v>
      </c>
      <c r="AD353" s="25"/>
      <c r="AE353" s="25"/>
    </row>
    <row r="354" spans="1:36" ht="56.85" customHeight="1" x14ac:dyDescent="0.4">
      <c r="A354" s="8">
        <v>94</v>
      </c>
      <c r="B354" s="8" t="s">
        <v>356</v>
      </c>
      <c r="C354" s="8"/>
      <c r="D354" s="36">
        <f t="shared" si="13"/>
        <v>2480073.0499999998</v>
      </c>
      <c r="E354" s="7"/>
      <c r="F354" s="7"/>
      <c r="G354" s="7"/>
      <c r="H354" s="7"/>
      <c r="I354" s="7"/>
      <c r="J354" s="7">
        <v>2356073.0499999998</v>
      </c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>
        <v>124000</v>
      </c>
      <c r="V354" s="7"/>
      <c r="W354" s="7"/>
      <c r="X354" s="7"/>
      <c r="Y354" s="7">
        <v>2480073.0499999998</v>
      </c>
      <c r="Z354" s="7"/>
      <c r="AA354" s="7"/>
      <c r="AB354" s="8">
        <v>2022</v>
      </c>
      <c r="AC354" s="8">
        <v>2022</v>
      </c>
      <c r="AD354" s="25"/>
      <c r="AE354" s="25"/>
    </row>
    <row r="355" spans="1:36" ht="56.85" customHeight="1" x14ac:dyDescent="0.4">
      <c r="A355" s="8">
        <v>95</v>
      </c>
      <c r="B355" s="8" t="s">
        <v>261</v>
      </c>
      <c r="C355" s="8"/>
      <c r="D355" s="36">
        <f t="shared" si="13"/>
        <v>34112889.021700002</v>
      </c>
      <c r="E355" s="7">
        <v>3823919.55</v>
      </c>
      <c r="F355" s="7"/>
      <c r="G355" s="7">
        <v>1215410.5116999999</v>
      </c>
      <c r="H355" s="7">
        <v>3866136.66</v>
      </c>
      <c r="I355" s="7">
        <v>3832541.35</v>
      </c>
      <c r="J355" s="7">
        <v>19917322.890000001</v>
      </c>
      <c r="K355" s="7"/>
      <c r="L355" s="7"/>
      <c r="M355" s="7"/>
      <c r="N355" s="11"/>
      <c r="O355" s="11"/>
      <c r="P355" s="7"/>
      <c r="Q355" s="7"/>
      <c r="R355" s="7"/>
      <c r="S355" s="7"/>
      <c r="T355" s="7"/>
      <c r="U355" s="7">
        <v>1457558.06</v>
      </c>
      <c r="V355" s="7"/>
      <c r="W355" s="7"/>
      <c r="X355" s="7"/>
      <c r="Y355" s="7"/>
      <c r="Z355" s="7"/>
      <c r="AA355" s="7">
        <v>34112889.021700002</v>
      </c>
      <c r="AB355" s="8">
        <v>2022</v>
      </c>
      <c r="AC355" s="8">
        <v>2023</v>
      </c>
      <c r="AD355" s="25"/>
      <c r="AE355" s="25"/>
    </row>
    <row r="356" spans="1:36" ht="56.85" customHeight="1" x14ac:dyDescent="0.4">
      <c r="A356" s="8">
        <v>96</v>
      </c>
      <c r="B356" s="50" t="s">
        <v>262</v>
      </c>
      <c r="C356" s="8"/>
      <c r="D356" s="36">
        <f t="shared" si="13"/>
        <v>486639.82</v>
      </c>
      <c r="E356" s="7"/>
      <c r="F356" s="7"/>
      <c r="G356" s="7"/>
      <c r="H356" s="7"/>
      <c r="I356" s="7"/>
      <c r="J356" s="7"/>
      <c r="K356" s="7"/>
      <c r="L356" s="7"/>
      <c r="M356" s="7"/>
      <c r="N356" s="51"/>
      <c r="O356" s="7"/>
      <c r="P356" s="7"/>
      <c r="Q356" s="7"/>
      <c r="R356" s="7"/>
      <c r="S356" s="7"/>
      <c r="T356" s="7"/>
      <c r="U356" s="7">
        <v>486639.82</v>
      </c>
      <c r="V356" s="7"/>
      <c r="W356" s="7"/>
      <c r="X356" s="7"/>
      <c r="Y356" s="7"/>
      <c r="Z356" s="7"/>
      <c r="AA356" s="7">
        <f>D356</f>
        <v>486639.82</v>
      </c>
      <c r="AB356" s="8" t="s">
        <v>544</v>
      </c>
      <c r="AC356" s="8" t="s">
        <v>545</v>
      </c>
      <c r="AD356" s="25"/>
      <c r="AE356" s="25"/>
    </row>
    <row r="357" spans="1:36" ht="56.85" customHeight="1" x14ac:dyDescent="0.4">
      <c r="A357" s="8">
        <v>97</v>
      </c>
      <c r="B357" s="8" t="s">
        <v>196</v>
      </c>
      <c r="C357" s="8"/>
      <c r="D357" s="36">
        <f t="shared" si="13"/>
        <v>1439410.51</v>
      </c>
      <c r="E357" s="7"/>
      <c r="F357" s="7"/>
      <c r="G357" s="7">
        <v>1197448.78</v>
      </c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>
        <v>224000</v>
      </c>
      <c r="V357" s="7">
        <v>17961.73</v>
      </c>
      <c r="W357" s="7"/>
      <c r="X357" s="7"/>
      <c r="Y357" s="7">
        <v>1439410.5116999999</v>
      </c>
      <c r="Z357" s="7"/>
      <c r="AA357" s="7"/>
      <c r="AB357" s="8">
        <v>2021</v>
      </c>
      <c r="AC357" s="8">
        <v>2022</v>
      </c>
      <c r="AD357" s="25"/>
      <c r="AE357" s="25"/>
    </row>
    <row r="358" spans="1:36" ht="56.85" customHeight="1" x14ac:dyDescent="0.4">
      <c r="A358" s="8">
        <v>98</v>
      </c>
      <c r="B358" s="8" t="s">
        <v>454</v>
      </c>
      <c r="C358" s="8"/>
      <c r="D358" s="36">
        <f t="shared" si="13"/>
        <v>2695115.53</v>
      </c>
      <c r="E358" s="7"/>
      <c r="F358" s="7"/>
      <c r="G358" s="7"/>
      <c r="H358" s="7"/>
      <c r="I358" s="7"/>
      <c r="J358" s="7">
        <v>2520910.34</v>
      </c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>
        <v>174205.19</v>
      </c>
      <c r="V358" s="7"/>
      <c r="W358" s="7"/>
      <c r="X358" s="7"/>
      <c r="Y358" s="7">
        <v>2695115.53</v>
      </c>
      <c r="Z358" s="7"/>
      <c r="AA358" s="7"/>
      <c r="AB358" s="8">
        <v>2022</v>
      </c>
      <c r="AC358" s="8">
        <v>2023</v>
      </c>
      <c r="AD358" s="25"/>
      <c r="AE358" s="25"/>
    </row>
    <row r="359" spans="1:36" ht="56.85" customHeight="1" x14ac:dyDescent="0.4">
      <c r="A359" s="8">
        <v>99</v>
      </c>
      <c r="B359" s="8" t="s">
        <v>311</v>
      </c>
      <c r="C359" s="8"/>
      <c r="D359" s="36">
        <f t="shared" si="13"/>
        <v>6651874.29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>
        <v>6485577.4400000004</v>
      </c>
      <c r="Q359" s="7"/>
      <c r="R359" s="7"/>
      <c r="S359" s="7"/>
      <c r="T359" s="7"/>
      <c r="U359" s="7">
        <v>166296.85</v>
      </c>
      <c r="V359" s="7"/>
      <c r="W359" s="7"/>
      <c r="X359" s="7"/>
      <c r="Y359" s="7"/>
      <c r="Z359" s="7"/>
      <c r="AA359" s="7">
        <f t="shared" ref="AA359:AA362" si="15">SUM(P359+U359)</f>
        <v>6651874.29</v>
      </c>
      <c r="AB359" s="8">
        <v>2022</v>
      </c>
      <c r="AC359" s="8">
        <v>2022</v>
      </c>
      <c r="AD359" s="25"/>
      <c r="AE359" s="25"/>
      <c r="AG359" s="111"/>
      <c r="AH359" s="111"/>
      <c r="AI359" s="111"/>
      <c r="AJ359" s="111"/>
    </row>
    <row r="360" spans="1:36" ht="56.85" customHeight="1" x14ac:dyDescent="0.4">
      <c r="A360" s="8">
        <v>100</v>
      </c>
      <c r="B360" s="8" t="s">
        <v>312</v>
      </c>
      <c r="C360" s="8"/>
      <c r="D360" s="36">
        <f t="shared" si="13"/>
        <v>8869165.7300000004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>
        <v>8647436.5899999999</v>
      </c>
      <c r="Q360" s="7"/>
      <c r="R360" s="7"/>
      <c r="S360" s="7"/>
      <c r="T360" s="7"/>
      <c r="U360" s="7">
        <v>221729.14</v>
      </c>
      <c r="V360" s="7"/>
      <c r="W360" s="7"/>
      <c r="X360" s="7"/>
      <c r="Y360" s="7"/>
      <c r="Z360" s="7"/>
      <c r="AA360" s="7">
        <f t="shared" si="15"/>
        <v>8869165.7300000004</v>
      </c>
      <c r="AB360" s="8">
        <v>2022</v>
      </c>
      <c r="AC360" s="8">
        <v>2022</v>
      </c>
      <c r="AD360" s="25"/>
      <c r="AE360" s="25"/>
      <c r="AG360" s="111"/>
      <c r="AH360" s="111"/>
      <c r="AI360" s="111"/>
      <c r="AJ360" s="111"/>
    </row>
    <row r="361" spans="1:36" ht="56.85" customHeight="1" x14ac:dyDescent="0.4">
      <c r="A361" s="8">
        <v>101</v>
      </c>
      <c r="B361" s="8" t="s">
        <v>313</v>
      </c>
      <c r="C361" s="8"/>
      <c r="D361" s="36">
        <f t="shared" si="13"/>
        <v>8869165.7300000004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>
        <v>8647436.5899999999</v>
      </c>
      <c r="Q361" s="7"/>
      <c r="R361" s="7"/>
      <c r="S361" s="7"/>
      <c r="T361" s="7"/>
      <c r="U361" s="7">
        <v>221729.14</v>
      </c>
      <c r="V361" s="7"/>
      <c r="W361" s="7"/>
      <c r="X361" s="7"/>
      <c r="Y361" s="7"/>
      <c r="Z361" s="7"/>
      <c r="AA361" s="7">
        <f t="shared" si="15"/>
        <v>8869165.7300000004</v>
      </c>
      <c r="AB361" s="8">
        <v>2022</v>
      </c>
      <c r="AC361" s="8">
        <v>2022</v>
      </c>
      <c r="AD361" s="25"/>
      <c r="AE361" s="25"/>
      <c r="AG361" s="111"/>
      <c r="AH361" s="111"/>
      <c r="AI361" s="111"/>
      <c r="AJ361" s="111"/>
    </row>
    <row r="362" spans="1:36" ht="56.85" customHeight="1" x14ac:dyDescent="0.4">
      <c r="A362" s="8">
        <v>102</v>
      </c>
      <c r="B362" s="8" t="s">
        <v>314</v>
      </c>
      <c r="C362" s="8"/>
      <c r="D362" s="36">
        <f t="shared" si="13"/>
        <v>4434582.8600000003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>
        <v>4323718.29</v>
      </c>
      <c r="Q362" s="7"/>
      <c r="R362" s="7"/>
      <c r="S362" s="7"/>
      <c r="T362" s="7"/>
      <c r="U362" s="7">
        <v>110864.57</v>
      </c>
      <c r="V362" s="7"/>
      <c r="W362" s="7"/>
      <c r="X362" s="7"/>
      <c r="Y362" s="7"/>
      <c r="Z362" s="7"/>
      <c r="AA362" s="7">
        <f t="shared" si="15"/>
        <v>4434582.8600000003</v>
      </c>
      <c r="AB362" s="8">
        <v>2022</v>
      </c>
      <c r="AC362" s="8">
        <v>2022</v>
      </c>
      <c r="AD362" s="25"/>
      <c r="AE362" s="25"/>
      <c r="AG362" s="111"/>
      <c r="AH362" s="111"/>
      <c r="AI362" s="111"/>
      <c r="AJ362" s="111"/>
    </row>
    <row r="363" spans="1:36" ht="56.85" customHeight="1" x14ac:dyDescent="0.4">
      <c r="A363" s="8">
        <v>103</v>
      </c>
      <c r="B363" s="8" t="s">
        <v>316</v>
      </c>
      <c r="C363" s="8"/>
      <c r="D363" s="36">
        <f t="shared" si="13"/>
        <v>8869165.7300000004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>
        <v>8647436.5899999999</v>
      </c>
      <c r="Q363" s="7"/>
      <c r="R363" s="7"/>
      <c r="S363" s="7"/>
      <c r="T363" s="7"/>
      <c r="U363" s="7">
        <v>221729.14</v>
      </c>
      <c r="V363" s="7"/>
      <c r="W363" s="7"/>
      <c r="X363" s="7"/>
      <c r="Y363" s="7"/>
      <c r="Z363" s="7"/>
      <c r="AA363" s="7">
        <f>SUM(P363+U363)</f>
        <v>8869165.7300000004</v>
      </c>
      <c r="AB363" s="8">
        <v>2022</v>
      </c>
      <c r="AC363" s="8">
        <v>2022</v>
      </c>
      <c r="AD363" s="25"/>
      <c r="AE363" s="25"/>
      <c r="AG363" s="111"/>
      <c r="AH363" s="111"/>
      <c r="AI363" s="111"/>
      <c r="AJ363" s="111"/>
    </row>
    <row r="364" spans="1:36" ht="56.85" customHeight="1" x14ac:dyDescent="0.4">
      <c r="A364" s="8">
        <v>104</v>
      </c>
      <c r="B364" s="8" t="s">
        <v>315</v>
      </c>
      <c r="C364" s="8"/>
      <c r="D364" s="36">
        <f t="shared" si="13"/>
        <v>6651874.29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>
        <v>6485577.4400000004</v>
      </c>
      <c r="Q364" s="7"/>
      <c r="R364" s="7"/>
      <c r="S364" s="7"/>
      <c r="T364" s="7"/>
      <c r="U364" s="7">
        <v>166296.85</v>
      </c>
      <c r="V364" s="7"/>
      <c r="W364" s="7"/>
      <c r="X364" s="7"/>
      <c r="Y364" s="7"/>
      <c r="Z364" s="7"/>
      <c r="AA364" s="7">
        <f>SUM(P364+U364)</f>
        <v>6651874.29</v>
      </c>
      <c r="AB364" s="8">
        <v>2022</v>
      </c>
      <c r="AC364" s="8">
        <v>2022</v>
      </c>
      <c r="AD364" s="25"/>
      <c r="AE364" s="25"/>
      <c r="AG364" s="111"/>
      <c r="AH364" s="111"/>
      <c r="AI364" s="111"/>
      <c r="AJ364" s="111"/>
    </row>
    <row r="365" spans="1:36" ht="56.85" customHeight="1" x14ac:dyDescent="0.4">
      <c r="A365" s="8">
        <v>105</v>
      </c>
      <c r="B365" s="8" t="s">
        <v>263</v>
      </c>
      <c r="C365" s="8"/>
      <c r="D365" s="36">
        <f t="shared" si="13"/>
        <v>3849952.0300000003</v>
      </c>
      <c r="E365" s="7"/>
      <c r="F365" s="7"/>
      <c r="G365" s="7"/>
      <c r="H365" s="7"/>
      <c r="I365" s="7"/>
      <c r="J365" s="7"/>
      <c r="K365" s="7"/>
      <c r="L365" s="7"/>
      <c r="M365" s="7">
        <v>3044590.83</v>
      </c>
      <c r="N365" s="7"/>
      <c r="O365" s="7"/>
      <c r="P365" s="7"/>
      <c r="Q365" s="7"/>
      <c r="R365" s="7"/>
      <c r="S365" s="7"/>
      <c r="T365" s="7"/>
      <c r="U365" s="7">
        <v>805361.2</v>
      </c>
      <c r="V365" s="7"/>
      <c r="W365" s="7"/>
      <c r="X365" s="7"/>
      <c r="Y365" s="7">
        <v>3849952.0300000003</v>
      </c>
      <c r="Z365" s="7"/>
      <c r="AA365" s="7"/>
      <c r="AB365" s="8">
        <v>2021</v>
      </c>
      <c r="AC365" s="8">
        <v>2022</v>
      </c>
      <c r="AD365" s="25"/>
      <c r="AE365" s="25"/>
    </row>
    <row r="366" spans="1:36" ht="56.85" customHeight="1" x14ac:dyDescent="0.4">
      <c r="A366" s="8">
        <v>106</v>
      </c>
      <c r="B366" s="8" t="s">
        <v>264</v>
      </c>
      <c r="C366" s="8"/>
      <c r="D366" s="36">
        <f t="shared" si="13"/>
        <v>11759286.5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>
        <v>11199405.039999999</v>
      </c>
      <c r="R366" s="7"/>
      <c r="S366" s="7"/>
      <c r="T366" s="7"/>
      <c r="U366" s="7">
        <v>559881.46</v>
      </c>
      <c r="V366" s="7"/>
      <c r="W366" s="7"/>
      <c r="X366" s="7"/>
      <c r="Y366" s="7"/>
      <c r="Z366" s="7"/>
      <c r="AA366" s="7">
        <v>11759286.5</v>
      </c>
      <c r="AB366" s="8">
        <v>2020</v>
      </c>
      <c r="AC366" s="8">
        <v>2022</v>
      </c>
      <c r="AD366" s="25"/>
      <c r="AE366" s="25"/>
    </row>
    <row r="367" spans="1:36" ht="56.85" customHeight="1" x14ac:dyDescent="0.4">
      <c r="A367" s="8">
        <v>107</v>
      </c>
      <c r="B367" s="8" t="s">
        <v>407</v>
      </c>
      <c r="C367" s="8"/>
      <c r="D367" s="36">
        <f t="shared" si="13"/>
        <v>2669745.71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>
        <v>2497444.4500000002</v>
      </c>
      <c r="Q367" s="7"/>
      <c r="R367" s="7"/>
      <c r="S367" s="7"/>
      <c r="T367" s="7"/>
      <c r="U367" s="7">
        <v>172301.26</v>
      </c>
      <c r="V367" s="7"/>
      <c r="W367" s="7"/>
      <c r="X367" s="7"/>
      <c r="Y367" s="7">
        <v>2669745.71</v>
      </c>
      <c r="Z367" s="7"/>
      <c r="AA367" s="7"/>
      <c r="AB367" s="8">
        <v>2022</v>
      </c>
      <c r="AC367" s="8">
        <v>2023</v>
      </c>
      <c r="AD367" s="25"/>
      <c r="AE367" s="25"/>
    </row>
    <row r="368" spans="1:36" ht="56.85" customHeight="1" x14ac:dyDescent="0.4">
      <c r="A368" s="8">
        <v>108</v>
      </c>
      <c r="B368" s="8" t="s">
        <v>206</v>
      </c>
      <c r="C368" s="8"/>
      <c r="D368" s="7">
        <f>SUM(E368:W368)-(F368+K368+O368)</f>
        <v>1439410.51</v>
      </c>
      <c r="E368" s="7"/>
      <c r="F368" s="7"/>
      <c r="G368" s="7">
        <v>1197448.78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>
        <v>224000</v>
      </c>
      <c r="V368" s="7">
        <v>17961.73</v>
      </c>
      <c r="W368" s="7"/>
      <c r="X368" s="7"/>
      <c r="Y368" s="7">
        <v>1439410.51</v>
      </c>
      <c r="Z368" s="7"/>
      <c r="AA368" s="7"/>
      <c r="AB368" s="8">
        <v>2021</v>
      </c>
      <c r="AC368" s="8">
        <v>2022</v>
      </c>
      <c r="AD368" s="25"/>
      <c r="AE368" s="25"/>
    </row>
    <row r="369" spans="1:32" ht="56.85" customHeight="1" x14ac:dyDescent="0.4">
      <c r="A369" s="8">
        <v>109</v>
      </c>
      <c r="B369" s="8" t="s">
        <v>265</v>
      </c>
      <c r="C369" s="8"/>
      <c r="D369" s="36">
        <f t="shared" ref="D369:D440" si="16">SUM(E369:W369)-(F369+K369+O369)</f>
        <v>4769255.4099999992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>
        <v>4612134.5599999996</v>
      </c>
      <c r="R369" s="7"/>
      <c r="S369" s="7"/>
      <c r="T369" s="7"/>
      <c r="U369" s="7">
        <v>157120.85</v>
      </c>
      <c r="V369" s="7"/>
      <c r="W369" s="7"/>
      <c r="X369" s="7"/>
      <c r="Y369" s="7"/>
      <c r="Z369" s="7"/>
      <c r="AA369" s="7">
        <v>4769255.4099999992</v>
      </c>
      <c r="AB369" s="8">
        <v>2020</v>
      </c>
      <c r="AC369" s="8">
        <v>2022</v>
      </c>
      <c r="AD369" s="25"/>
      <c r="AE369" s="25"/>
    </row>
    <row r="370" spans="1:32" ht="64.5" customHeight="1" x14ac:dyDescent="0.4">
      <c r="A370" s="8">
        <v>110</v>
      </c>
      <c r="B370" s="8" t="s">
        <v>266</v>
      </c>
      <c r="C370" s="8"/>
      <c r="D370" s="36">
        <f t="shared" si="16"/>
        <v>31544656.759999998</v>
      </c>
      <c r="E370" s="7">
        <v>1410603.64</v>
      </c>
      <c r="F370" s="7"/>
      <c r="G370" s="7"/>
      <c r="H370" s="7">
        <v>1426147.35</v>
      </c>
      <c r="I370" s="7">
        <v>2570092.67</v>
      </c>
      <c r="J370" s="7">
        <v>2084052.81</v>
      </c>
      <c r="K370" s="7"/>
      <c r="L370" s="7"/>
      <c r="M370" s="7">
        <v>1473663.28</v>
      </c>
      <c r="N370" s="7"/>
      <c r="O370" s="7"/>
      <c r="P370" s="7"/>
      <c r="Q370" s="7">
        <v>22022277.649999999</v>
      </c>
      <c r="R370" s="7"/>
      <c r="S370" s="7"/>
      <c r="T370" s="7"/>
      <c r="U370" s="7">
        <v>557819.36</v>
      </c>
      <c r="V370" s="7"/>
      <c r="W370" s="7"/>
      <c r="X370" s="7"/>
      <c r="Y370" s="7">
        <v>22022277.649999999</v>
      </c>
      <c r="Z370" s="7"/>
      <c r="AA370" s="7">
        <v>9522379.1099999994</v>
      </c>
      <c r="AB370" s="8" t="s">
        <v>513</v>
      </c>
      <c r="AC370" s="8" t="s">
        <v>514</v>
      </c>
      <c r="AD370" s="25"/>
      <c r="AE370" s="25"/>
    </row>
    <row r="371" spans="1:32" s="53" customFormat="1" ht="56.85" customHeight="1" x14ac:dyDescent="0.4">
      <c r="A371" s="8">
        <v>111</v>
      </c>
      <c r="B371" s="50" t="s">
        <v>208</v>
      </c>
      <c r="C371" s="50"/>
      <c r="D371" s="54">
        <f t="shared" si="16"/>
        <v>88362224.780000001</v>
      </c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>
        <v>35796058.93</v>
      </c>
      <c r="R371" s="51"/>
      <c r="S371" s="51">
        <v>50081129.649999999</v>
      </c>
      <c r="T371" s="51"/>
      <c r="U371" s="51">
        <v>2485036.2000000002</v>
      </c>
      <c r="V371" s="51"/>
      <c r="W371" s="51"/>
      <c r="X371" s="51"/>
      <c r="Y371" s="51">
        <v>88362224.780000001</v>
      </c>
      <c r="Z371" s="51"/>
      <c r="AA371" s="51"/>
      <c r="AB371" s="50">
        <v>2022</v>
      </c>
      <c r="AC371" s="50">
        <v>2023</v>
      </c>
      <c r="AD371" s="52"/>
      <c r="AE371" s="52"/>
      <c r="AF371" s="22"/>
    </row>
    <row r="372" spans="1:32" ht="56.85" customHeight="1" x14ac:dyDescent="0.4">
      <c r="A372" s="8">
        <v>112</v>
      </c>
      <c r="B372" s="8" t="s">
        <v>117</v>
      </c>
      <c r="C372" s="8"/>
      <c r="D372" s="36">
        <f t="shared" si="16"/>
        <v>33192548.18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>
        <v>31041278.91</v>
      </c>
      <c r="R372" s="7"/>
      <c r="S372" s="7"/>
      <c r="T372" s="7"/>
      <c r="U372" s="7">
        <v>2151269.27</v>
      </c>
      <c r="V372" s="7"/>
      <c r="W372" s="7"/>
      <c r="X372" s="7"/>
      <c r="Y372" s="7">
        <v>33192548.18</v>
      </c>
      <c r="Z372" s="7"/>
      <c r="AA372" s="7"/>
      <c r="AB372" s="8">
        <v>2022</v>
      </c>
      <c r="AC372" s="8">
        <v>2023</v>
      </c>
      <c r="AD372" s="25"/>
      <c r="AE372" s="25"/>
    </row>
    <row r="373" spans="1:32" ht="56.85" customHeight="1" x14ac:dyDescent="0.4">
      <c r="A373" s="8">
        <v>113</v>
      </c>
      <c r="B373" s="8" t="s">
        <v>118</v>
      </c>
      <c r="C373" s="8"/>
      <c r="D373" s="36">
        <f t="shared" si="16"/>
        <v>24947685.510000002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>
        <v>23329882.010000002</v>
      </c>
      <c r="R373" s="7"/>
      <c r="S373" s="7"/>
      <c r="T373" s="7"/>
      <c r="U373" s="7">
        <v>1617803.5</v>
      </c>
      <c r="V373" s="7"/>
      <c r="W373" s="7"/>
      <c r="X373" s="7"/>
      <c r="Y373" s="7">
        <v>24947685.510000002</v>
      </c>
      <c r="Z373" s="7"/>
      <c r="AA373" s="7"/>
      <c r="AB373" s="8">
        <v>2022</v>
      </c>
      <c r="AC373" s="8">
        <v>2023</v>
      </c>
      <c r="AD373" s="25"/>
      <c r="AE373" s="25"/>
    </row>
    <row r="374" spans="1:32" ht="56.85" customHeight="1" x14ac:dyDescent="0.4">
      <c r="A374" s="8">
        <v>114</v>
      </c>
      <c r="B374" s="8" t="s">
        <v>404</v>
      </c>
      <c r="C374" s="8"/>
      <c r="D374" s="36">
        <f t="shared" si="16"/>
        <v>1290310.93</v>
      </c>
      <c r="E374" s="7"/>
      <c r="F374" s="7"/>
      <c r="G374" s="7">
        <v>1206908.6299999999</v>
      </c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>
        <v>83402.3</v>
      </c>
      <c r="V374" s="7"/>
      <c r="W374" s="7"/>
      <c r="X374" s="7"/>
      <c r="Y374" s="7">
        <v>1290310.93</v>
      </c>
      <c r="Z374" s="7"/>
      <c r="AA374" s="7"/>
      <c r="AB374" s="8">
        <v>2022</v>
      </c>
      <c r="AC374" s="8">
        <v>2023</v>
      </c>
      <c r="AD374" s="25"/>
      <c r="AE374" s="25"/>
    </row>
    <row r="375" spans="1:32" ht="56.85" customHeight="1" x14ac:dyDescent="0.4">
      <c r="A375" s="8">
        <v>115</v>
      </c>
      <c r="B375" s="8" t="s">
        <v>388</v>
      </c>
      <c r="C375" s="8"/>
      <c r="D375" s="36">
        <f t="shared" si="16"/>
        <v>11824092.82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>
        <v>11057858.33</v>
      </c>
      <c r="R375" s="7"/>
      <c r="S375" s="7"/>
      <c r="T375" s="7"/>
      <c r="U375" s="7">
        <v>766234.49</v>
      </c>
      <c r="V375" s="7"/>
      <c r="W375" s="7"/>
      <c r="X375" s="7"/>
      <c r="Y375" s="7">
        <v>11824092.82</v>
      </c>
      <c r="Z375" s="7"/>
      <c r="AA375" s="7"/>
      <c r="AB375" s="8">
        <v>2022</v>
      </c>
      <c r="AC375" s="8">
        <v>2023</v>
      </c>
      <c r="AD375" s="25"/>
      <c r="AE375" s="25"/>
    </row>
    <row r="376" spans="1:32" ht="56.85" customHeight="1" x14ac:dyDescent="0.4">
      <c r="A376" s="8">
        <v>116</v>
      </c>
      <c r="B376" s="8" t="s">
        <v>389</v>
      </c>
      <c r="C376" s="8"/>
      <c r="D376" s="36">
        <f t="shared" si="16"/>
        <v>30284685.199999999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>
        <v>28321897.5</v>
      </c>
      <c r="R376" s="7"/>
      <c r="S376" s="7"/>
      <c r="T376" s="7"/>
      <c r="U376" s="7">
        <v>1962787.7</v>
      </c>
      <c r="V376" s="7"/>
      <c r="W376" s="7"/>
      <c r="X376" s="7"/>
      <c r="Y376" s="7">
        <v>30284685.199999999</v>
      </c>
      <c r="Z376" s="7"/>
      <c r="AA376" s="7"/>
      <c r="AB376" s="8">
        <v>2022</v>
      </c>
      <c r="AC376" s="8">
        <v>2023</v>
      </c>
      <c r="AD376" s="25"/>
      <c r="AE376" s="25"/>
    </row>
    <row r="377" spans="1:32" ht="56.85" customHeight="1" x14ac:dyDescent="0.4">
      <c r="A377" s="8">
        <v>117</v>
      </c>
      <c r="B377" s="8" t="s">
        <v>390</v>
      </c>
      <c r="C377" s="8"/>
      <c r="D377" s="36">
        <f t="shared" si="16"/>
        <v>59465627.140000001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>
        <v>21990653.399999999</v>
      </c>
      <c r="R377" s="7"/>
      <c r="S377" s="19">
        <v>34546186.710000001</v>
      </c>
      <c r="T377" s="7"/>
      <c r="U377" s="7">
        <v>2928787.03</v>
      </c>
      <c r="V377" s="7"/>
      <c r="W377" s="7"/>
      <c r="X377" s="7"/>
      <c r="Y377" s="7">
        <v>59465627.140000001</v>
      </c>
      <c r="Z377" s="7"/>
      <c r="AA377" s="7"/>
      <c r="AB377" s="8">
        <v>2022</v>
      </c>
      <c r="AC377" s="8">
        <v>2023</v>
      </c>
      <c r="AD377" s="25"/>
      <c r="AE377" s="25"/>
    </row>
    <row r="378" spans="1:32" ht="56.85" customHeight="1" x14ac:dyDescent="0.4">
      <c r="A378" s="8">
        <v>118</v>
      </c>
      <c r="B378" s="8" t="s">
        <v>391</v>
      </c>
      <c r="C378" s="8"/>
      <c r="D378" s="36">
        <f t="shared" si="16"/>
        <v>89899040.859999985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>
        <v>30238969.359999999</v>
      </c>
      <c r="R378" s="7"/>
      <c r="S378" s="7">
        <v>53824301.899999999</v>
      </c>
      <c r="T378" s="7"/>
      <c r="U378" s="7">
        <v>5835769.5999999996</v>
      </c>
      <c r="V378" s="7"/>
      <c r="W378" s="7"/>
      <c r="X378" s="7"/>
      <c r="Y378" s="7">
        <v>89899040.859999985</v>
      </c>
      <c r="Z378" s="7"/>
      <c r="AA378" s="7"/>
      <c r="AB378" s="8">
        <v>2022</v>
      </c>
      <c r="AC378" s="8">
        <v>2023</v>
      </c>
      <c r="AD378" s="25"/>
      <c r="AE378" s="25"/>
    </row>
    <row r="379" spans="1:32" ht="56.85" customHeight="1" x14ac:dyDescent="0.4">
      <c r="A379" s="8">
        <v>119</v>
      </c>
      <c r="B379" s="8" t="s">
        <v>392</v>
      </c>
      <c r="C379" s="8"/>
      <c r="D379" s="36">
        <f t="shared" si="16"/>
        <v>43517793.729999997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>
        <v>40695200.189999998</v>
      </c>
      <c r="R379" s="7"/>
      <c r="S379" s="7"/>
      <c r="T379" s="7"/>
      <c r="U379" s="7">
        <v>2822593.54</v>
      </c>
      <c r="V379" s="7"/>
      <c r="W379" s="7"/>
      <c r="X379" s="7"/>
      <c r="Y379" s="7">
        <v>43517793.729999997</v>
      </c>
      <c r="Z379" s="7"/>
      <c r="AA379" s="7"/>
      <c r="AB379" s="8">
        <v>2022</v>
      </c>
      <c r="AC379" s="8">
        <v>2023</v>
      </c>
      <c r="AD379" s="25"/>
      <c r="AE379" s="25"/>
    </row>
    <row r="380" spans="1:32" s="53" customFormat="1" ht="56.85" customHeight="1" x14ac:dyDescent="0.4">
      <c r="A380" s="8">
        <v>120</v>
      </c>
      <c r="B380" s="50" t="s">
        <v>210</v>
      </c>
      <c r="C380" s="50"/>
      <c r="D380" s="54">
        <f t="shared" si="16"/>
        <v>97620063.180000007</v>
      </c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5">
        <v>41355772.710000001</v>
      </c>
      <c r="R380" s="51"/>
      <c r="S380" s="51">
        <v>54277730.659999996</v>
      </c>
      <c r="T380" s="51"/>
      <c r="U380" s="51">
        <v>1986559.81</v>
      </c>
      <c r="V380" s="51"/>
      <c r="W380" s="51"/>
      <c r="X380" s="51"/>
      <c r="Y380" s="51">
        <v>97620063.180000007</v>
      </c>
      <c r="Z380" s="51"/>
      <c r="AA380" s="51"/>
      <c r="AB380" s="50">
        <v>2022</v>
      </c>
      <c r="AC380" s="50">
        <v>2023</v>
      </c>
      <c r="AD380" s="52"/>
      <c r="AE380" s="52"/>
      <c r="AF380" s="22"/>
    </row>
    <row r="381" spans="1:32" ht="56.85" customHeight="1" x14ac:dyDescent="0.4">
      <c r="A381" s="8">
        <v>121</v>
      </c>
      <c r="B381" s="8" t="s">
        <v>456</v>
      </c>
      <c r="C381" s="8"/>
      <c r="D381" s="36">
        <f t="shared" si="16"/>
        <v>60067477.670000002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55">
        <v>56786087.810000002</v>
      </c>
      <c r="R381" s="7"/>
      <c r="S381" s="7"/>
      <c r="T381" s="7"/>
      <c r="U381" s="7">
        <v>3281389.86</v>
      </c>
      <c r="V381" s="7"/>
      <c r="W381" s="7"/>
      <c r="X381" s="7"/>
      <c r="Y381" s="7">
        <v>56786087.810000002</v>
      </c>
      <c r="Z381" s="7"/>
      <c r="AA381" s="7">
        <v>3281389.86</v>
      </c>
      <c r="AB381" s="8">
        <v>2022</v>
      </c>
      <c r="AC381" s="8">
        <v>2023</v>
      </c>
      <c r="AD381" s="25"/>
      <c r="AE381" s="25"/>
    </row>
    <row r="382" spans="1:32" s="53" customFormat="1" ht="56.85" customHeight="1" x14ac:dyDescent="0.4">
      <c r="A382" s="8">
        <v>122</v>
      </c>
      <c r="B382" s="50" t="s">
        <v>212</v>
      </c>
      <c r="C382" s="50"/>
      <c r="D382" s="54">
        <f t="shared" si="16"/>
        <v>36410481.230000004</v>
      </c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>
        <v>17580873.170000002</v>
      </c>
      <c r="R382" s="51"/>
      <c r="S382" s="51">
        <v>18829608.059999999</v>
      </c>
      <c r="T382" s="51"/>
      <c r="U382" s="51">
        <v>0</v>
      </c>
      <c r="V382" s="51"/>
      <c r="W382" s="51"/>
      <c r="X382" s="51"/>
      <c r="Y382" s="51">
        <v>36410481.230000004</v>
      </c>
      <c r="Z382" s="51"/>
      <c r="AA382" s="51"/>
      <c r="AB382" s="50">
        <v>2022</v>
      </c>
      <c r="AC382" s="50">
        <v>2023</v>
      </c>
      <c r="AD382" s="52"/>
      <c r="AE382" s="52"/>
      <c r="AF382" s="22"/>
    </row>
    <row r="383" spans="1:32" ht="56.85" customHeight="1" x14ac:dyDescent="0.4">
      <c r="A383" s="8">
        <v>123</v>
      </c>
      <c r="B383" s="8" t="s">
        <v>121</v>
      </c>
      <c r="C383" s="8"/>
      <c r="D383" s="36">
        <f t="shared" si="16"/>
        <v>21968599.640000001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>
        <v>21968599.640000001</v>
      </c>
      <c r="T383" s="7"/>
      <c r="U383" s="7">
        <v>0</v>
      </c>
      <c r="V383" s="7"/>
      <c r="W383" s="7"/>
      <c r="X383" s="7"/>
      <c r="Y383" s="7">
        <v>21968599.640000001</v>
      </c>
      <c r="Z383" s="7"/>
      <c r="AA383" s="7"/>
      <c r="AB383" s="8">
        <v>2022</v>
      </c>
      <c r="AC383" s="8">
        <v>2023</v>
      </c>
      <c r="AD383" s="25"/>
      <c r="AE383" s="25"/>
    </row>
    <row r="384" spans="1:32" ht="56.85" customHeight="1" x14ac:dyDescent="0.4">
      <c r="A384" s="8">
        <v>124</v>
      </c>
      <c r="B384" s="8" t="s">
        <v>393</v>
      </c>
      <c r="C384" s="8"/>
      <c r="D384" s="36">
        <f t="shared" si="16"/>
        <v>28853095.370000001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>
        <v>26981664.09</v>
      </c>
      <c r="T384" s="7"/>
      <c r="U384" s="7">
        <v>1871431.28</v>
      </c>
      <c r="V384" s="7"/>
      <c r="W384" s="7"/>
      <c r="X384" s="7"/>
      <c r="Y384" s="7">
        <v>28853095.370000001</v>
      </c>
      <c r="Z384" s="7"/>
      <c r="AA384" s="7"/>
      <c r="AB384" s="8">
        <v>2022</v>
      </c>
      <c r="AC384" s="8">
        <v>2023</v>
      </c>
      <c r="AD384" s="25"/>
      <c r="AE384" s="25"/>
    </row>
    <row r="385" spans="1:36" ht="56.85" customHeight="1" x14ac:dyDescent="0.4">
      <c r="A385" s="8">
        <v>125</v>
      </c>
      <c r="B385" s="8" t="s">
        <v>122</v>
      </c>
      <c r="C385" s="8"/>
      <c r="D385" s="36">
        <f t="shared" si="16"/>
        <v>90891679.74000001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>
        <v>37072816.170000002</v>
      </c>
      <c r="R385" s="7"/>
      <c r="S385" s="7">
        <v>53818863.57</v>
      </c>
      <c r="T385" s="7"/>
      <c r="U385" s="7">
        <v>0</v>
      </c>
      <c r="V385" s="7"/>
      <c r="W385" s="7"/>
      <c r="X385" s="7"/>
      <c r="Y385" s="7">
        <v>90891679.74000001</v>
      </c>
      <c r="Z385" s="7"/>
      <c r="AA385" s="7"/>
      <c r="AB385" s="8">
        <v>2022</v>
      </c>
      <c r="AC385" s="8">
        <v>2023</v>
      </c>
      <c r="AD385" s="25"/>
      <c r="AE385" s="25"/>
    </row>
    <row r="386" spans="1:36" ht="56.85" customHeight="1" x14ac:dyDescent="0.4">
      <c r="A386" s="8">
        <v>126</v>
      </c>
      <c r="B386" s="8" t="s">
        <v>455</v>
      </c>
      <c r="C386" s="8"/>
      <c r="D386" s="36">
        <f t="shared" si="16"/>
        <v>2254943.0499999998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>
        <v>2254943.0499999998</v>
      </c>
      <c r="R386" s="7"/>
      <c r="S386" s="7"/>
      <c r="T386" s="7"/>
      <c r="U386" s="7">
        <v>0</v>
      </c>
      <c r="V386" s="7"/>
      <c r="W386" s="7"/>
      <c r="X386" s="7"/>
      <c r="Y386" s="7">
        <v>2254943.0499999998</v>
      </c>
      <c r="Z386" s="7"/>
      <c r="AA386" s="7"/>
      <c r="AB386" s="8">
        <v>2022</v>
      </c>
      <c r="AC386" s="8">
        <v>2023</v>
      </c>
      <c r="AD386" s="25"/>
      <c r="AE386" s="25"/>
    </row>
    <row r="387" spans="1:36" ht="56.85" customHeight="1" x14ac:dyDescent="0.4">
      <c r="A387" s="8">
        <v>127</v>
      </c>
      <c r="B387" s="8" t="s">
        <v>124</v>
      </c>
      <c r="C387" s="8"/>
      <c r="D387" s="36">
        <f t="shared" si="16"/>
        <v>1208229.3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>
        <v>1208229.3</v>
      </c>
      <c r="R387" s="7"/>
      <c r="S387" s="7"/>
      <c r="T387" s="7"/>
      <c r="U387" s="7">
        <v>0</v>
      </c>
      <c r="V387" s="7">
        <v>0</v>
      </c>
      <c r="W387" s="7"/>
      <c r="X387" s="7"/>
      <c r="Y387" s="7">
        <f>SUM(Q387+U387+V387)</f>
        <v>1208229.3</v>
      </c>
      <c r="Z387" s="7"/>
      <c r="AA387" s="7"/>
      <c r="AB387" s="8">
        <v>2022</v>
      </c>
      <c r="AC387" s="8">
        <v>2023</v>
      </c>
      <c r="AD387" s="25"/>
      <c r="AE387" s="25"/>
    </row>
    <row r="388" spans="1:36" ht="56.85" customHeight="1" x14ac:dyDescent="0.4">
      <c r="A388" s="8">
        <v>128</v>
      </c>
      <c r="B388" s="8" t="s">
        <v>357</v>
      </c>
      <c r="C388" s="8"/>
      <c r="D388" s="36">
        <f t="shared" si="16"/>
        <v>4959794.79</v>
      </c>
      <c r="E388" s="7"/>
      <c r="F388" s="7"/>
      <c r="G388" s="7"/>
      <c r="H388" s="7"/>
      <c r="I388" s="7"/>
      <c r="J388" s="7">
        <v>4711794.79</v>
      </c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>
        <v>248000</v>
      </c>
      <c r="V388" s="7"/>
      <c r="W388" s="7"/>
      <c r="X388" s="7"/>
      <c r="Y388" s="7">
        <v>4959794.79</v>
      </c>
      <c r="Z388" s="7"/>
      <c r="AA388" s="7"/>
      <c r="AB388" s="8">
        <v>2022</v>
      </c>
      <c r="AC388" s="8">
        <v>2022</v>
      </c>
      <c r="AD388" s="25"/>
      <c r="AE388" s="25"/>
    </row>
    <row r="389" spans="1:36" ht="56.85" customHeight="1" x14ac:dyDescent="0.4">
      <c r="A389" s="8">
        <v>129</v>
      </c>
      <c r="B389" s="8" t="s">
        <v>358</v>
      </c>
      <c r="C389" s="8"/>
      <c r="D389" s="36">
        <f t="shared" si="16"/>
        <v>2501151.2400000002</v>
      </c>
      <c r="E389" s="7"/>
      <c r="F389" s="7"/>
      <c r="G389" s="7"/>
      <c r="H389" s="7"/>
      <c r="I389" s="7"/>
      <c r="J389" s="7">
        <v>2377151.2400000002</v>
      </c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>
        <v>124000</v>
      </c>
      <c r="V389" s="7"/>
      <c r="W389" s="7"/>
      <c r="X389" s="7"/>
      <c r="Y389" s="7">
        <v>2501151.2400000002</v>
      </c>
      <c r="Z389" s="7"/>
      <c r="AA389" s="7"/>
      <c r="AB389" s="8">
        <v>2022</v>
      </c>
      <c r="AC389" s="8">
        <v>2022</v>
      </c>
      <c r="AD389" s="25"/>
      <c r="AE389" s="25"/>
    </row>
    <row r="390" spans="1:36" ht="56.85" customHeight="1" x14ac:dyDescent="0.4">
      <c r="A390" s="8">
        <v>130</v>
      </c>
      <c r="B390" s="8" t="s">
        <v>359</v>
      </c>
      <c r="C390" s="8"/>
      <c r="D390" s="36">
        <f t="shared" si="16"/>
        <v>2479897.41</v>
      </c>
      <c r="E390" s="7"/>
      <c r="F390" s="7"/>
      <c r="G390" s="7"/>
      <c r="H390" s="7"/>
      <c r="I390" s="7"/>
      <c r="J390" s="7">
        <v>2355897.41</v>
      </c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>
        <v>124000</v>
      </c>
      <c r="V390" s="7"/>
      <c r="W390" s="7"/>
      <c r="X390" s="7"/>
      <c r="Y390" s="7">
        <v>2479897.41</v>
      </c>
      <c r="Z390" s="7"/>
      <c r="AA390" s="7"/>
      <c r="AB390" s="8">
        <v>2022</v>
      </c>
      <c r="AC390" s="8">
        <v>2022</v>
      </c>
      <c r="AD390" s="25"/>
      <c r="AE390" s="25"/>
    </row>
    <row r="391" spans="1:36" ht="56.85" customHeight="1" x14ac:dyDescent="0.4">
      <c r="A391" s="8">
        <v>131</v>
      </c>
      <c r="B391" s="8" t="s">
        <v>319</v>
      </c>
      <c r="C391" s="8"/>
      <c r="D391" s="36">
        <f t="shared" si="16"/>
        <v>4434582.8600000003</v>
      </c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>
        <v>4323718.29</v>
      </c>
      <c r="Q391" s="7"/>
      <c r="R391" s="7"/>
      <c r="S391" s="7"/>
      <c r="T391" s="7"/>
      <c r="U391" s="7">
        <v>110864.57</v>
      </c>
      <c r="V391" s="7"/>
      <c r="W391" s="7"/>
      <c r="X391" s="7"/>
      <c r="Y391" s="7"/>
      <c r="Z391" s="7"/>
      <c r="AA391" s="7">
        <f>SUM(P391+U391)</f>
        <v>4434582.8600000003</v>
      </c>
      <c r="AB391" s="8">
        <v>2022</v>
      </c>
      <c r="AC391" s="8">
        <v>2022</v>
      </c>
      <c r="AD391" s="25"/>
      <c r="AE391" s="25"/>
      <c r="AG391" s="111"/>
      <c r="AH391" s="111"/>
      <c r="AI391" s="111"/>
      <c r="AJ391" s="111"/>
    </row>
    <row r="392" spans="1:36" ht="56.85" customHeight="1" x14ac:dyDescent="0.4">
      <c r="A392" s="8">
        <v>132</v>
      </c>
      <c r="B392" s="8" t="s">
        <v>320</v>
      </c>
      <c r="C392" s="8"/>
      <c r="D392" s="36">
        <f t="shared" si="16"/>
        <v>4434582.8600000003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>
        <v>4323718.29</v>
      </c>
      <c r="Q392" s="7"/>
      <c r="R392" s="7"/>
      <c r="S392" s="7"/>
      <c r="T392" s="7"/>
      <c r="U392" s="7">
        <v>110864.57</v>
      </c>
      <c r="V392" s="7"/>
      <c r="W392" s="7"/>
      <c r="X392" s="7"/>
      <c r="Y392" s="7"/>
      <c r="Z392" s="7"/>
      <c r="AA392" s="7">
        <f>SUM(P392+U392)</f>
        <v>4434582.8600000003</v>
      </c>
      <c r="AB392" s="8">
        <v>2022</v>
      </c>
      <c r="AC392" s="8">
        <v>2022</v>
      </c>
      <c r="AD392" s="25"/>
      <c r="AE392" s="25"/>
      <c r="AG392" s="111"/>
      <c r="AH392" s="111"/>
      <c r="AI392" s="111"/>
      <c r="AJ392" s="111"/>
    </row>
    <row r="393" spans="1:36" ht="56.85" customHeight="1" x14ac:dyDescent="0.4">
      <c r="A393" s="8">
        <v>133</v>
      </c>
      <c r="B393" s="8" t="s">
        <v>216</v>
      </c>
      <c r="C393" s="8"/>
      <c r="D393" s="36">
        <f t="shared" si="16"/>
        <v>8913564.9000000004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>
        <v>8781837.3399999999</v>
      </c>
      <c r="R393" s="7"/>
      <c r="S393" s="7"/>
      <c r="T393" s="7"/>
      <c r="U393" s="7"/>
      <c r="V393" s="7">
        <v>131727.56</v>
      </c>
      <c r="W393" s="7"/>
      <c r="X393" s="7"/>
      <c r="Y393" s="7"/>
      <c r="Z393" s="7"/>
      <c r="AA393" s="7">
        <v>8913564.9000000004</v>
      </c>
      <c r="AB393" s="8">
        <v>2021</v>
      </c>
      <c r="AC393" s="8">
        <v>2022</v>
      </c>
      <c r="AD393" s="25"/>
      <c r="AE393" s="25"/>
    </row>
    <row r="394" spans="1:36" ht="56.85" customHeight="1" x14ac:dyDescent="0.4">
      <c r="A394" s="8">
        <v>134</v>
      </c>
      <c r="B394" s="8" t="s">
        <v>129</v>
      </c>
      <c r="C394" s="8"/>
      <c r="D394" s="36">
        <f t="shared" si="16"/>
        <v>4797243.63</v>
      </c>
      <c r="E394" s="7">
        <v>1170661.08</v>
      </c>
      <c r="F394" s="7"/>
      <c r="G394" s="7"/>
      <c r="H394" s="7">
        <v>1183560.81</v>
      </c>
      <c r="I394" s="7">
        <v>2132921.96</v>
      </c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>
        <v>310099.78000000003</v>
      </c>
      <c r="V394" s="7"/>
      <c r="W394" s="7"/>
      <c r="X394" s="7"/>
      <c r="Y394" s="7">
        <v>4797243.63</v>
      </c>
      <c r="Z394" s="7"/>
      <c r="AA394" s="7"/>
      <c r="AB394" s="8">
        <v>2022</v>
      </c>
      <c r="AC394" s="8">
        <v>2023</v>
      </c>
      <c r="AD394" s="25"/>
      <c r="AE394" s="25"/>
    </row>
    <row r="395" spans="1:36" ht="56.85" customHeight="1" x14ac:dyDescent="0.4">
      <c r="A395" s="8">
        <v>135</v>
      </c>
      <c r="B395" s="8" t="s">
        <v>267</v>
      </c>
      <c r="C395" s="8"/>
      <c r="D395" s="36">
        <f t="shared" si="16"/>
        <v>9150439.1799999997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>
        <v>8644232.1899999995</v>
      </c>
      <c r="R395" s="7"/>
      <c r="S395" s="7"/>
      <c r="T395" s="7"/>
      <c r="U395" s="7">
        <v>506206.99</v>
      </c>
      <c r="V395" s="7"/>
      <c r="W395" s="7"/>
      <c r="X395" s="7"/>
      <c r="Y395" s="7"/>
      <c r="Z395" s="7"/>
      <c r="AA395" s="7">
        <v>9150439.1799999997</v>
      </c>
      <c r="AB395" s="8">
        <v>2020</v>
      </c>
      <c r="AC395" s="8">
        <v>2022</v>
      </c>
      <c r="AD395" s="25"/>
      <c r="AE395" s="25"/>
    </row>
    <row r="396" spans="1:36" ht="56.85" customHeight="1" x14ac:dyDescent="0.4">
      <c r="A396" s="8">
        <v>136</v>
      </c>
      <c r="B396" s="8" t="s">
        <v>268</v>
      </c>
      <c r="C396" s="8"/>
      <c r="D396" s="36">
        <f t="shared" si="16"/>
        <v>10119862.560000001</v>
      </c>
      <c r="E396" s="7"/>
      <c r="F396" s="7"/>
      <c r="G396" s="8"/>
      <c r="H396" s="7"/>
      <c r="I396" s="7"/>
      <c r="J396" s="7"/>
      <c r="K396" s="7"/>
      <c r="L396" s="7"/>
      <c r="M396" s="7">
        <v>581959.39</v>
      </c>
      <c r="N396" s="7"/>
      <c r="O396" s="7"/>
      <c r="P396" s="7"/>
      <c r="Q396" s="7">
        <v>8164250.3700000001</v>
      </c>
      <c r="R396" s="7"/>
      <c r="S396" s="7"/>
      <c r="T396" s="7"/>
      <c r="U396" s="7">
        <v>1373652.8</v>
      </c>
      <c r="V396" s="7"/>
      <c r="W396" s="7"/>
      <c r="X396" s="7"/>
      <c r="Y396" s="7"/>
      <c r="Z396" s="7"/>
      <c r="AA396" s="7">
        <v>10119862.560000001</v>
      </c>
      <c r="AB396" s="8">
        <v>2022</v>
      </c>
      <c r="AC396" s="8">
        <v>2022</v>
      </c>
      <c r="AD396" s="25"/>
      <c r="AE396" s="25"/>
    </row>
    <row r="397" spans="1:36" ht="56.85" customHeight="1" x14ac:dyDescent="0.4">
      <c r="A397" s="8">
        <v>137</v>
      </c>
      <c r="B397" s="8" t="s">
        <v>271</v>
      </c>
      <c r="C397" s="8"/>
      <c r="D397" s="36">
        <f t="shared" si="16"/>
        <v>7573223.9199999999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>
        <v>7204815.2199999997</v>
      </c>
      <c r="R397" s="7"/>
      <c r="S397" s="7"/>
      <c r="T397" s="7"/>
      <c r="U397" s="7">
        <v>368408.7</v>
      </c>
      <c r="V397" s="7"/>
      <c r="W397" s="7"/>
      <c r="X397" s="7"/>
      <c r="Y397" s="7"/>
      <c r="Z397" s="7"/>
      <c r="AA397" s="7">
        <v>7573223.9199999999</v>
      </c>
      <c r="AB397" s="8">
        <v>2020</v>
      </c>
      <c r="AC397" s="8">
        <v>2022</v>
      </c>
      <c r="AD397" s="25"/>
      <c r="AE397" s="25"/>
    </row>
    <row r="398" spans="1:36" ht="56.85" customHeight="1" x14ac:dyDescent="0.4">
      <c r="A398" s="8">
        <v>138</v>
      </c>
      <c r="B398" s="8" t="s">
        <v>218</v>
      </c>
      <c r="C398" s="8"/>
      <c r="D398" s="7">
        <f>SUM(E398:W398)-(F398+K398+O398)</f>
        <v>478525.98</v>
      </c>
      <c r="E398" s="7"/>
      <c r="F398" s="7"/>
      <c r="G398" s="7">
        <v>398086.82</v>
      </c>
      <c r="H398" s="7"/>
      <c r="I398" s="7"/>
      <c r="J398" s="7"/>
      <c r="K398" s="7"/>
      <c r="L398" s="7"/>
      <c r="M398" s="7"/>
      <c r="N398" s="11"/>
      <c r="O398" s="11"/>
      <c r="P398" s="7"/>
      <c r="Q398" s="7"/>
      <c r="R398" s="7"/>
      <c r="S398" s="7"/>
      <c r="T398" s="7"/>
      <c r="U398" s="7">
        <v>74467.86</v>
      </c>
      <c r="V398" s="7">
        <v>5971.3</v>
      </c>
      <c r="W398" s="7"/>
      <c r="X398" s="7"/>
      <c r="Y398" s="7">
        <v>478525.98</v>
      </c>
      <c r="Z398" s="7"/>
      <c r="AA398" s="7"/>
      <c r="AB398" s="8">
        <v>2020</v>
      </c>
      <c r="AC398" s="8">
        <v>2022</v>
      </c>
      <c r="AD398" s="25"/>
      <c r="AE398" s="25"/>
    </row>
    <row r="399" spans="1:36" ht="56.85" customHeight="1" x14ac:dyDescent="0.4">
      <c r="A399" s="8">
        <v>139</v>
      </c>
      <c r="B399" s="8" t="s">
        <v>219</v>
      </c>
      <c r="C399" s="8"/>
      <c r="D399" s="36">
        <f t="shared" si="16"/>
        <v>3939961.43</v>
      </c>
      <c r="E399" s="7"/>
      <c r="F399" s="7"/>
      <c r="G399" s="7">
        <v>401925.83</v>
      </c>
      <c r="H399" s="7"/>
      <c r="I399" s="7"/>
      <c r="J399" s="7"/>
      <c r="K399" s="7"/>
      <c r="L399" s="7"/>
      <c r="M399" s="7"/>
      <c r="N399" s="7"/>
      <c r="O399" s="7"/>
      <c r="P399" s="7"/>
      <c r="Q399" s="7">
        <v>3263881.88</v>
      </c>
      <c r="R399" s="7"/>
      <c r="S399" s="7"/>
      <c r="T399" s="7"/>
      <c r="U399" s="7">
        <v>268124.83</v>
      </c>
      <c r="V399" s="7">
        <v>6028.89</v>
      </c>
      <c r="W399" s="7"/>
      <c r="X399" s="7"/>
      <c r="Y399" s="7">
        <v>483140.72</v>
      </c>
      <c r="Z399" s="7"/>
      <c r="AA399" s="7">
        <v>3456820.71</v>
      </c>
      <c r="AB399" s="8">
        <v>2022</v>
      </c>
      <c r="AC399" s="8">
        <v>2022</v>
      </c>
      <c r="AD399" s="25"/>
      <c r="AE399" s="25"/>
    </row>
    <row r="400" spans="1:36" ht="56.85" customHeight="1" x14ac:dyDescent="0.4">
      <c r="A400" s="8">
        <v>140</v>
      </c>
      <c r="B400" s="8" t="s">
        <v>220</v>
      </c>
      <c r="C400" s="8"/>
      <c r="D400" s="36">
        <f t="shared" si="16"/>
        <v>477743.81</v>
      </c>
      <c r="E400" s="7"/>
      <c r="F400" s="7"/>
      <c r="G400" s="7">
        <v>397436.13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>
        <v>74346.14</v>
      </c>
      <c r="V400" s="7">
        <v>5961.54</v>
      </c>
      <c r="W400" s="7"/>
      <c r="X400" s="7"/>
      <c r="Y400" s="7">
        <f>SUM(G400+U400+V400)</f>
        <v>477743.81</v>
      </c>
      <c r="Z400" s="7"/>
      <c r="AA400" s="7"/>
      <c r="AB400" s="8">
        <v>2021</v>
      </c>
      <c r="AC400" s="8">
        <v>2022</v>
      </c>
      <c r="AD400" s="25"/>
      <c r="AE400" s="25"/>
    </row>
    <row r="401" spans="1:35" ht="56.85" customHeight="1" x14ac:dyDescent="0.4">
      <c r="A401" s="8">
        <v>141</v>
      </c>
      <c r="B401" s="8" t="s">
        <v>272</v>
      </c>
      <c r="C401" s="8"/>
      <c r="D401" s="36">
        <f t="shared" si="16"/>
        <v>10188143.459999999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>
        <v>9684612.0199999996</v>
      </c>
      <c r="R401" s="7"/>
      <c r="S401" s="7"/>
      <c r="T401" s="7"/>
      <c r="U401" s="7">
        <v>503531.44</v>
      </c>
      <c r="V401" s="7"/>
      <c r="W401" s="7"/>
      <c r="X401" s="7"/>
      <c r="Y401" s="7"/>
      <c r="Z401" s="7"/>
      <c r="AA401" s="7">
        <v>10188143.459999999</v>
      </c>
      <c r="AB401" s="8">
        <v>2020</v>
      </c>
      <c r="AC401" s="8">
        <v>2022</v>
      </c>
      <c r="AD401" s="25"/>
      <c r="AE401" s="25"/>
    </row>
    <row r="402" spans="1:35" ht="56.85" customHeight="1" x14ac:dyDescent="0.4">
      <c r="A402" s="8">
        <v>142</v>
      </c>
      <c r="B402" s="8" t="s">
        <v>273</v>
      </c>
      <c r="C402" s="8"/>
      <c r="D402" s="36">
        <f t="shared" si="16"/>
        <v>24861930.336729996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>
        <v>3650877.4073099997</v>
      </c>
      <c r="S402" s="7">
        <v>15149490.156989997</v>
      </c>
      <c r="T402" s="7">
        <v>5425923.4224299993</v>
      </c>
      <c r="U402" s="7">
        <v>635639.35</v>
      </c>
      <c r="V402" s="7"/>
      <c r="W402" s="7"/>
      <c r="X402" s="7"/>
      <c r="Y402" s="7"/>
      <c r="Z402" s="7"/>
      <c r="AA402" s="7">
        <v>24861930.336729996</v>
      </c>
      <c r="AB402" s="8">
        <v>2020</v>
      </c>
      <c r="AC402" s="8">
        <v>2022</v>
      </c>
      <c r="AD402" s="25"/>
      <c r="AE402" s="25"/>
    </row>
    <row r="403" spans="1:35" ht="56.85" customHeight="1" x14ac:dyDescent="0.4">
      <c r="A403" s="8">
        <v>143</v>
      </c>
      <c r="B403" s="8" t="s">
        <v>274</v>
      </c>
      <c r="C403" s="8"/>
      <c r="D403" s="36">
        <f t="shared" si="16"/>
        <v>58303848.399999999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>
        <v>23037236.949999999</v>
      </c>
      <c r="R403" s="7">
        <v>5003769.34</v>
      </c>
      <c r="S403" s="7">
        <v>20763379.859999999</v>
      </c>
      <c r="T403" s="7">
        <v>7436587.5</v>
      </c>
      <c r="U403" s="7">
        <v>2062874.75</v>
      </c>
      <c r="V403" s="7"/>
      <c r="W403" s="7"/>
      <c r="X403" s="7"/>
      <c r="Y403" s="7"/>
      <c r="Z403" s="7"/>
      <c r="AA403" s="7">
        <v>58303848.399999999</v>
      </c>
      <c r="AB403" s="8" t="s">
        <v>512</v>
      </c>
      <c r="AC403" s="8" t="s">
        <v>275</v>
      </c>
      <c r="AD403" s="25"/>
      <c r="AE403" s="25"/>
    </row>
    <row r="404" spans="1:35" ht="56.85" customHeight="1" x14ac:dyDescent="0.4">
      <c r="A404" s="8">
        <v>144</v>
      </c>
      <c r="B404" s="8" t="s">
        <v>133</v>
      </c>
      <c r="C404" s="8"/>
      <c r="D404" s="36">
        <f t="shared" si="16"/>
        <v>14151435.49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>
        <v>13942300.98</v>
      </c>
      <c r="R404" s="7"/>
      <c r="S404" s="7"/>
      <c r="T404" s="7"/>
      <c r="U404" s="7"/>
      <c r="V404" s="7">
        <v>209134.51</v>
      </c>
      <c r="W404" s="7"/>
      <c r="X404" s="7"/>
      <c r="Y404" s="7"/>
      <c r="Z404" s="7"/>
      <c r="AA404" s="7">
        <v>14151435.49</v>
      </c>
      <c r="AB404" s="8">
        <v>2021</v>
      </c>
      <c r="AC404" s="8">
        <v>2022</v>
      </c>
      <c r="AD404" s="25"/>
      <c r="AE404" s="25"/>
    </row>
    <row r="405" spans="1:35" ht="56.85" customHeight="1" x14ac:dyDescent="0.4">
      <c r="A405" s="8">
        <v>145</v>
      </c>
      <c r="B405" s="8" t="s">
        <v>222</v>
      </c>
      <c r="C405" s="8"/>
      <c r="D405" s="36">
        <f t="shared" si="16"/>
        <v>23899029.48</v>
      </c>
      <c r="E405" s="7"/>
      <c r="F405" s="7"/>
      <c r="G405" s="7"/>
      <c r="H405" s="7">
        <v>3181493.62</v>
      </c>
      <c r="I405" s="7">
        <v>3153847.61</v>
      </c>
      <c r="J405" s="7"/>
      <c r="K405" s="7"/>
      <c r="L405" s="7"/>
      <c r="M405" s="7"/>
      <c r="N405" s="7"/>
      <c r="O405" s="7"/>
      <c r="P405" s="7"/>
      <c r="Q405" s="7">
        <v>17210500.620000001</v>
      </c>
      <c r="R405" s="7"/>
      <c r="S405" s="7"/>
      <c r="T405" s="7"/>
      <c r="U405" s="7"/>
      <c r="V405" s="7">
        <v>353187.63</v>
      </c>
      <c r="W405" s="7"/>
      <c r="X405" s="7"/>
      <c r="Y405" s="7"/>
      <c r="Z405" s="7"/>
      <c r="AA405" s="7">
        <v>23899029.48</v>
      </c>
      <c r="AB405" s="8">
        <v>2021</v>
      </c>
      <c r="AC405" s="8">
        <v>2022</v>
      </c>
      <c r="AD405" s="25"/>
      <c r="AE405" s="25"/>
    </row>
    <row r="406" spans="1:35" ht="56.85" customHeight="1" x14ac:dyDescent="0.4">
      <c r="A406" s="8">
        <v>146</v>
      </c>
      <c r="B406" s="8" t="s">
        <v>223</v>
      </c>
      <c r="C406" s="8"/>
      <c r="D406" s="36">
        <f>SUM(E406:W406)</f>
        <v>17512212.870000001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>
        <v>17253411.690000001</v>
      </c>
      <c r="R406" s="7"/>
      <c r="S406" s="7"/>
      <c r="T406" s="7"/>
      <c r="U406" s="7"/>
      <c r="V406" s="7">
        <v>258801.18</v>
      </c>
      <c r="W406" s="7"/>
      <c r="X406" s="7"/>
      <c r="Y406" s="7"/>
      <c r="Z406" s="7"/>
      <c r="AA406" s="7">
        <f>SUM(Q406+V406)</f>
        <v>17512212.870000001</v>
      </c>
      <c r="AB406" s="8">
        <v>2021</v>
      </c>
      <c r="AC406" s="8">
        <v>2022</v>
      </c>
      <c r="AD406" s="25"/>
      <c r="AE406" s="25"/>
    </row>
    <row r="407" spans="1:35" ht="56.85" customHeight="1" x14ac:dyDescent="0.4">
      <c r="A407" s="8">
        <v>147</v>
      </c>
      <c r="B407" s="8" t="s">
        <v>430</v>
      </c>
      <c r="C407" s="8"/>
      <c r="D407" s="36">
        <f t="shared" si="16"/>
        <v>2482532.1700000004</v>
      </c>
      <c r="E407" s="7"/>
      <c r="F407" s="7"/>
      <c r="G407" s="7"/>
      <c r="H407" s="7"/>
      <c r="I407" s="7"/>
      <c r="J407" s="7">
        <v>2342020.9300000002</v>
      </c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>
        <v>124000</v>
      </c>
      <c r="V407" s="7">
        <v>16511.240000000002</v>
      </c>
      <c r="W407" s="7"/>
      <c r="X407" s="7"/>
      <c r="Y407" s="7">
        <v>2482532.17</v>
      </c>
      <c r="Z407" s="7"/>
      <c r="AA407" s="7"/>
      <c r="AB407" s="8">
        <v>2022</v>
      </c>
      <c r="AC407" s="8">
        <v>2022</v>
      </c>
      <c r="AD407" s="25"/>
      <c r="AE407" s="25"/>
    </row>
    <row r="408" spans="1:35" ht="56.85" customHeight="1" x14ac:dyDescent="0.4">
      <c r="A408" s="8">
        <v>148</v>
      </c>
      <c r="B408" s="8" t="s">
        <v>276</v>
      </c>
      <c r="C408" s="8"/>
      <c r="D408" s="36">
        <f t="shared" si="16"/>
        <v>13971707.48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>
        <v>13641914.42</v>
      </c>
      <c r="R408" s="7"/>
      <c r="S408" s="7"/>
      <c r="T408" s="7"/>
      <c r="U408" s="7">
        <v>329793.06</v>
      </c>
      <c r="V408" s="7"/>
      <c r="W408" s="7"/>
      <c r="X408" s="7"/>
      <c r="Y408" s="7"/>
      <c r="Z408" s="7"/>
      <c r="AA408" s="7">
        <v>13971707.48</v>
      </c>
      <c r="AB408" s="8">
        <v>2020</v>
      </c>
      <c r="AC408" s="8">
        <v>2022</v>
      </c>
      <c r="AD408" s="25"/>
      <c r="AE408" s="25"/>
    </row>
    <row r="409" spans="1:35" ht="56.85" customHeight="1" x14ac:dyDescent="0.4">
      <c r="A409" s="8">
        <v>149</v>
      </c>
      <c r="B409" s="8" t="s">
        <v>447</v>
      </c>
      <c r="C409" s="8"/>
      <c r="D409" s="36">
        <f t="shared" si="16"/>
        <v>12392718.629999999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>
        <v>11664267.1</v>
      </c>
      <c r="R409" s="7"/>
      <c r="S409" s="7"/>
      <c r="T409" s="7"/>
      <c r="U409" s="7">
        <v>583213.36</v>
      </c>
      <c r="V409" s="7">
        <v>145238.17000000001</v>
      </c>
      <c r="W409" s="7"/>
      <c r="X409" s="7"/>
      <c r="Y409" s="7">
        <f>SUM(Q409+U409+V409)</f>
        <v>12392718.629999999</v>
      </c>
      <c r="Z409" s="7"/>
      <c r="AA409" s="7"/>
      <c r="AB409" s="8">
        <v>2022</v>
      </c>
      <c r="AC409" s="8">
        <v>2023</v>
      </c>
      <c r="AD409" s="25"/>
      <c r="AE409" s="25"/>
    </row>
    <row r="410" spans="1:35" ht="56.85" customHeight="1" x14ac:dyDescent="0.4">
      <c r="A410" s="8">
        <v>150</v>
      </c>
      <c r="B410" s="8" t="s">
        <v>277</v>
      </c>
      <c r="C410" s="8"/>
      <c r="D410" s="36">
        <f t="shared" si="16"/>
        <v>5410776.21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>
        <v>5336071.21</v>
      </c>
      <c r="R410" s="7"/>
      <c r="S410" s="7"/>
      <c r="T410" s="7"/>
      <c r="U410" s="7">
        <v>74705</v>
      </c>
      <c r="V410" s="7"/>
      <c r="W410" s="7"/>
      <c r="X410" s="7"/>
      <c r="Y410" s="7"/>
      <c r="Z410" s="7"/>
      <c r="AA410" s="7">
        <v>5410776.21</v>
      </c>
      <c r="AB410" s="8">
        <v>2020</v>
      </c>
      <c r="AC410" s="8">
        <v>2022</v>
      </c>
      <c r="AD410" s="25"/>
      <c r="AE410" s="25"/>
    </row>
    <row r="411" spans="1:35" ht="56.85" customHeight="1" x14ac:dyDescent="0.4">
      <c r="A411" s="8">
        <v>151</v>
      </c>
      <c r="B411" s="8" t="s">
        <v>278</v>
      </c>
      <c r="C411" s="8"/>
      <c r="D411" s="36">
        <f t="shared" si="16"/>
        <v>10168016.1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>
        <v>9846462.4800000004</v>
      </c>
      <c r="R411" s="7"/>
      <c r="S411" s="7"/>
      <c r="T411" s="7"/>
      <c r="U411" s="7">
        <v>321553.62</v>
      </c>
      <c r="V411" s="7"/>
      <c r="W411" s="7"/>
      <c r="X411" s="7"/>
      <c r="Y411" s="7"/>
      <c r="Z411" s="7"/>
      <c r="AA411" s="7">
        <v>10168016.1</v>
      </c>
      <c r="AB411" s="8">
        <v>2020</v>
      </c>
      <c r="AC411" s="8">
        <v>2022</v>
      </c>
      <c r="AD411" s="25"/>
      <c r="AE411" s="25"/>
    </row>
    <row r="412" spans="1:35" ht="56.85" customHeight="1" x14ac:dyDescent="0.4">
      <c r="A412" s="8">
        <v>152</v>
      </c>
      <c r="B412" s="8" t="s">
        <v>279</v>
      </c>
      <c r="C412" s="8"/>
      <c r="D412" s="36">
        <f t="shared" si="16"/>
        <v>7263149.8300000001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>
        <v>6857764.7199999997</v>
      </c>
      <c r="R412" s="7"/>
      <c r="S412" s="7"/>
      <c r="T412" s="7"/>
      <c r="U412" s="7">
        <v>405385.11</v>
      </c>
      <c r="V412" s="7"/>
      <c r="W412" s="7"/>
      <c r="X412" s="7"/>
      <c r="Y412" s="7"/>
      <c r="Z412" s="7"/>
      <c r="AA412" s="7">
        <v>7263149.8300000001</v>
      </c>
      <c r="AB412" s="8">
        <v>2022</v>
      </c>
      <c r="AC412" s="8">
        <v>2022</v>
      </c>
      <c r="AD412" s="25"/>
      <c r="AE412" s="25"/>
    </row>
    <row r="413" spans="1:35" ht="56.85" customHeight="1" x14ac:dyDescent="0.4">
      <c r="A413" s="8">
        <v>153</v>
      </c>
      <c r="B413" s="8" t="s">
        <v>138</v>
      </c>
      <c r="C413" s="8"/>
      <c r="D413" s="36">
        <f t="shared" si="16"/>
        <v>3964710.6599999997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>
        <v>3708922.88</v>
      </c>
      <c r="R413" s="7"/>
      <c r="S413" s="7"/>
      <c r="T413" s="7"/>
      <c r="U413" s="7">
        <v>255787.78</v>
      </c>
      <c r="V413" s="7"/>
      <c r="W413" s="7"/>
      <c r="X413" s="7"/>
      <c r="Y413" s="7">
        <v>3964710.6599999997</v>
      </c>
      <c r="Z413" s="7"/>
      <c r="AA413" s="7"/>
      <c r="AB413" s="8">
        <v>2022</v>
      </c>
      <c r="AC413" s="8">
        <v>2023</v>
      </c>
      <c r="AD413" s="25"/>
      <c r="AE413" s="25"/>
    </row>
    <row r="414" spans="1:35" ht="56.85" customHeight="1" x14ac:dyDescent="0.4">
      <c r="A414" s="8">
        <v>154</v>
      </c>
      <c r="B414" s="8" t="s">
        <v>403</v>
      </c>
      <c r="C414" s="8"/>
      <c r="D414" s="36">
        <f t="shared" si="16"/>
        <v>4545170.68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>
        <v>4251648.71</v>
      </c>
      <c r="T414" s="7"/>
      <c r="U414" s="7">
        <v>293521.96999999997</v>
      </c>
      <c r="V414" s="7"/>
      <c r="W414" s="7"/>
      <c r="X414" s="7"/>
      <c r="Y414" s="7">
        <v>4545170.68</v>
      </c>
      <c r="Z414" s="7"/>
      <c r="AA414" s="7"/>
      <c r="AB414" s="8">
        <v>2022</v>
      </c>
      <c r="AC414" s="8">
        <v>2023</v>
      </c>
      <c r="AD414" s="25"/>
      <c r="AE414" s="25"/>
    </row>
    <row r="415" spans="1:35" ht="56.85" customHeight="1" x14ac:dyDescent="0.4">
      <c r="A415" s="8">
        <v>155</v>
      </c>
      <c r="B415" s="8" t="s">
        <v>226</v>
      </c>
      <c r="C415" s="8"/>
      <c r="D415" s="7">
        <f>SUM(E415:W415)-(F415+K415+O415)</f>
        <v>1439410.51</v>
      </c>
      <c r="E415" s="7"/>
      <c r="F415" s="7"/>
      <c r="G415" s="7">
        <v>1197448.78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>
        <v>224000</v>
      </c>
      <c r="V415" s="7">
        <v>17961.73</v>
      </c>
      <c r="W415" s="7"/>
      <c r="X415" s="7"/>
      <c r="Y415" s="7">
        <v>1439410.51</v>
      </c>
      <c r="Z415" s="7"/>
      <c r="AA415" s="7"/>
      <c r="AB415" s="8">
        <v>2021</v>
      </c>
      <c r="AC415" s="8">
        <v>2022</v>
      </c>
      <c r="AD415" s="25"/>
      <c r="AE415" s="25"/>
    </row>
    <row r="416" spans="1:35" ht="56.85" customHeight="1" x14ac:dyDescent="0.4">
      <c r="A416" s="8">
        <v>156</v>
      </c>
      <c r="B416" s="8" t="s">
        <v>303</v>
      </c>
      <c r="C416" s="8"/>
      <c r="D416" s="36">
        <f t="shared" si="16"/>
        <v>4434582.8600000003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>
        <v>4323718.29</v>
      </c>
      <c r="Q416" s="7"/>
      <c r="R416" s="7"/>
      <c r="S416" s="7"/>
      <c r="T416" s="7"/>
      <c r="U416" s="7">
        <v>110864.57</v>
      </c>
      <c r="V416" s="7"/>
      <c r="W416" s="7"/>
      <c r="X416" s="7"/>
      <c r="Y416" s="7"/>
      <c r="Z416" s="7"/>
      <c r="AA416" s="7">
        <f>SUM(P416+U416)</f>
        <v>4434582.8600000003</v>
      </c>
      <c r="AB416" s="8">
        <v>2022</v>
      </c>
      <c r="AC416" s="8">
        <v>2022</v>
      </c>
      <c r="AD416" s="25"/>
      <c r="AE416" s="25"/>
      <c r="AG416" s="111"/>
      <c r="AH416" s="111"/>
      <c r="AI416" s="111"/>
    </row>
    <row r="417" spans="1:35" ht="56.85" customHeight="1" x14ac:dyDescent="0.4">
      <c r="A417" s="8">
        <v>157</v>
      </c>
      <c r="B417" s="8" t="s">
        <v>229</v>
      </c>
      <c r="C417" s="8"/>
      <c r="D417" s="7">
        <f>SUM(E417:W417)-(F417+K417+O417)</f>
        <v>1439410.51</v>
      </c>
      <c r="E417" s="7"/>
      <c r="F417" s="7"/>
      <c r="G417" s="7">
        <v>1197448.78</v>
      </c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>
        <v>224000</v>
      </c>
      <c r="V417" s="7">
        <v>17961.73</v>
      </c>
      <c r="W417" s="7"/>
      <c r="X417" s="7"/>
      <c r="Y417" s="7">
        <v>1439410.51</v>
      </c>
      <c r="Z417" s="7"/>
      <c r="AA417" s="7"/>
      <c r="AB417" s="8">
        <v>2021</v>
      </c>
      <c r="AC417" s="8">
        <v>2022</v>
      </c>
      <c r="AD417" s="25"/>
      <c r="AE417" s="25"/>
    </row>
    <row r="418" spans="1:35" ht="56.85" customHeight="1" x14ac:dyDescent="0.4">
      <c r="A418" s="8">
        <v>158</v>
      </c>
      <c r="B418" s="8" t="s">
        <v>409</v>
      </c>
      <c r="C418" s="8"/>
      <c r="D418" s="7">
        <f>SUM(E418:W418)-(F418+K418+O418)</f>
        <v>1439410.51</v>
      </c>
      <c r="E418" s="7"/>
      <c r="F418" s="7"/>
      <c r="G418" s="7">
        <v>1197448.78</v>
      </c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>
        <v>224000</v>
      </c>
      <c r="V418" s="7">
        <v>17961.73</v>
      </c>
      <c r="W418" s="7"/>
      <c r="X418" s="7"/>
      <c r="Y418" s="7">
        <v>1439410.51</v>
      </c>
      <c r="Z418" s="7"/>
      <c r="AA418" s="7"/>
      <c r="AB418" s="8">
        <v>2021</v>
      </c>
      <c r="AC418" s="8">
        <v>2022</v>
      </c>
      <c r="AD418" s="25"/>
      <c r="AE418" s="25"/>
    </row>
    <row r="419" spans="1:35" ht="56.85" customHeight="1" x14ac:dyDescent="0.4">
      <c r="A419" s="8">
        <v>159</v>
      </c>
      <c r="B419" s="8" t="s">
        <v>304</v>
      </c>
      <c r="C419" s="8"/>
      <c r="D419" s="36">
        <f t="shared" si="16"/>
        <v>4434582.84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>
        <v>4323718.28</v>
      </c>
      <c r="Q419" s="7"/>
      <c r="R419" s="7"/>
      <c r="S419" s="7"/>
      <c r="T419" s="7"/>
      <c r="U419" s="7">
        <v>110864.56</v>
      </c>
      <c r="V419" s="7"/>
      <c r="W419" s="7"/>
      <c r="X419" s="7"/>
      <c r="Y419" s="7"/>
      <c r="Z419" s="7"/>
      <c r="AA419" s="7">
        <f>D419</f>
        <v>4434582.84</v>
      </c>
      <c r="AB419" s="8">
        <v>2022</v>
      </c>
      <c r="AC419" s="8">
        <v>2022</v>
      </c>
      <c r="AD419" s="25"/>
      <c r="AE419" s="25"/>
    </row>
    <row r="420" spans="1:35" ht="56.85" customHeight="1" x14ac:dyDescent="0.4">
      <c r="A420" s="8">
        <v>160</v>
      </c>
      <c r="B420" s="8" t="s">
        <v>230</v>
      </c>
      <c r="C420" s="8"/>
      <c r="D420" s="7">
        <f>SUM(E420:W420)-(F420+K420+O420)</f>
        <v>10259704.199999999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>
        <v>9522448.0399999991</v>
      </c>
      <c r="R420" s="7"/>
      <c r="S420" s="7"/>
      <c r="T420" s="7"/>
      <c r="U420" s="7">
        <v>594419.43999999994</v>
      </c>
      <c r="V420" s="7">
        <v>142836.72</v>
      </c>
      <c r="W420" s="7"/>
      <c r="X420" s="7"/>
      <c r="Y420" s="7"/>
      <c r="Z420" s="7"/>
      <c r="AA420" s="7">
        <v>10259704.199999999</v>
      </c>
      <c r="AB420" s="8">
        <v>2021</v>
      </c>
      <c r="AC420" s="8">
        <v>2022</v>
      </c>
      <c r="AD420" s="25"/>
      <c r="AE420" s="25"/>
    </row>
    <row r="421" spans="1:35" ht="56.85" customHeight="1" x14ac:dyDescent="0.4">
      <c r="A421" s="8">
        <v>161</v>
      </c>
      <c r="B421" s="8" t="s">
        <v>280</v>
      </c>
      <c r="C421" s="8"/>
      <c r="D421" s="36">
        <f t="shared" si="16"/>
        <v>4210137.7970199995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>
        <v>3798541.3470199998</v>
      </c>
      <c r="S421" s="7"/>
      <c r="T421" s="7"/>
      <c r="U421" s="7">
        <v>411596.45</v>
      </c>
      <c r="V421" s="7"/>
      <c r="W421" s="7"/>
      <c r="X421" s="7"/>
      <c r="Y421" s="7"/>
      <c r="Z421" s="7"/>
      <c r="AA421" s="7">
        <v>4210137.7970199995</v>
      </c>
      <c r="AB421" s="8">
        <v>2020</v>
      </c>
      <c r="AC421" s="8">
        <v>2022</v>
      </c>
      <c r="AD421" s="25"/>
      <c r="AE421" s="25"/>
    </row>
    <row r="422" spans="1:35" ht="56.85" customHeight="1" x14ac:dyDescent="0.4">
      <c r="A422" s="8">
        <v>162</v>
      </c>
      <c r="B422" s="8" t="s">
        <v>281</v>
      </c>
      <c r="C422" s="8"/>
      <c r="D422" s="36">
        <f t="shared" si="16"/>
        <v>43491005.579999998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>
        <v>41063600.619999997</v>
      </c>
      <c r="R422" s="7"/>
      <c r="S422" s="7"/>
      <c r="T422" s="7"/>
      <c r="U422" s="7">
        <v>2427404.96</v>
      </c>
      <c r="V422" s="7"/>
      <c r="W422" s="7"/>
      <c r="X422" s="11"/>
      <c r="Y422" s="7"/>
      <c r="Z422" s="7"/>
      <c r="AA422" s="7">
        <v>43491005.579999998</v>
      </c>
      <c r="AB422" s="8">
        <v>2022</v>
      </c>
      <c r="AC422" s="8">
        <v>2023</v>
      </c>
      <c r="AD422" s="25"/>
      <c r="AE422" s="25"/>
    </row>
    <row r="423" spans="1:35" ht="132.75" customHeight="1" x14ac:dyDescent="0.4">
      <c r="A423" s="8">
        <v>163</v>
      </c>
      <c r="B423" s="8" t="s">
        <v>507</v>
      </c>
      <c r="C423" s="8"/>
      <c r="D423" s="36">
        <f t="shared" si="16"/>
        <v>26433338.52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>
        <v>16566661.91</v>
      </c>
      <c r="R423" s="7"/>
      <c r="S423" s="7">
        <v>8301153.21</v>
      </c>
      <c r="T423" s="7"/>
      <c r="U423" s="7">
        <v>1369249.4</v>
      </c>
      <c r="V423" s="7">
        <v>196274</v>
      </c>
      <c r="W423" s="7"/>
      <c r="X423" s="11"/>
      <c r="Y423" s="7">
        <v>17591269</v>
      </c>
      <c r="Z423" s="7"/>
      <c r="AA423" s="7">
        <v>8842069.5199999996</v>
      </c>
      <c r="AB423" s="8" t="s">
        <v>275</v>
      </c>
      <c r="AC423" s="8" t="s">
        <v>448</v>
      </c>
      <c r="AD423" s="25"/>
      <c r="AE423" s="25"/>
      <c r="AG423" s="111"/>
      <c r="AH423" s="111"/>
      <c r="AI423" s="111"/>
    </row>
    <row r="424" spans="1:35" ht="56.85" customHeight="1" x14ac:dyDescent="0.4">
      <c r="A424" s="8">
        <v>164</v>
      </c>
      <c r="B424" s="8" t="s">
        <v>282</v>
      </c>
      <c r="C424" s="8"/>
      <c r="D424" s="36">
        <f t="shared" si="16"/>
        <v>13899717.609999999</v>
      </c>
      <c r="E424" s="7"/>
      <c r="F424" s="7"/>
      <c r="G424" s="7">
        <v>1215410.51</v>
      </c>
      <c r="H424" s="7"/>
      <c r="I424" s="7"/>
      <c r="J424" s="7"/>
      <c r="K424" s="7"/>
      <c r="L424" s="7"/>
      <c r="M424" s="7"/>
      <c r="N424" s="7"/>
      <c r="O424" s="7"/>
      <c r="P424" s="7"/>
      <c r="Q424" s="7">
        <v>12153149.59</v>
      </c>
      <c r="R424" s="7"/>
      <c r="S424" s="7"/>
      <c r="T424" s="7"/>
      <c r="U424" s="7">
        <v>531157.51</v>
      </c>
      <c r="V424" s="7"/>
      <c r="W424" s="7"/>
      <c r="X424" s="7"/>
      <c r="Y424" s="7"/>
      <c r="Z424" s="7"/>
      <c r="AA424" s="7">
        <v>13899717.609999999</v>
      </c>
      <c r="AB424" s="8" t="s">
        <v>283</v>
      </c>
      <c r="AC424" s="8" t="s">
        <v>269</v>
      </c>
      <c r="AD424" s="25"/>
      <c r="AE424" s="25"/>
    </row>
    <row r="425" spans="1:35" ht="56.85" customHeight="1" x14ac:dyDescent="0.4">
      <c r="A425" s="8">
        <v>165</v>
      </c>
      <c r="B425" s="8" t="s">
        <v>360</v>
      </c>
      <c r="C425" s="8"/>
      <c r="D425" s="36">
        <f t="shared" si="16"/>
        <v>9919589.6199999992</v>
      </c>
      <c r="E425" s="7"/>
      <c r="F425" s="7"/>
      <c r="G425" s="7"/>
      <c r="H425" s="7"/>
      <c r="I425" s="7"/>
      <c r="J425" s="7">
        <v>9423589.6199999992</v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>
        <v>496000</v>
      </c>
      <c r="V425" s="7"/>
      <c r="W425" s="7"/>
      <c r="X425" s="7"/>
      <c r="Y425" s="7">
        <v>9919589.6199999992</v>
      </c>
      <c r="Z425" s="7"/>
      <c r="AA425" s="7"/>
      <c r="AB425" s="8">
        <v>2022</v>
      </c>
      <c r="AC425" s="8">
        <v>2022</v>
      </c>
      <c r="AD425" s="25"/>
      <c r="AE425" s="25"/>
    </row>
    <row r="426" spans="1:35" ht="56.85" customHeight="1" x14ac:dyDescent="0.4">
      <c r="A426" s="8">
        <v>166</v>
      </c>
      <c r="B426" s="8" t="s">
        <v>361</v>
      </c>
      <c r="C426" s="8"/>
      <c r="D426" s="36">
        <f t="shared" si="16"/>
        <v>7439692.2199999997</v>
      </c>
      <c r="E426" s="7"/>
      <c r="F426" s="7"/>
      <c r="G426" s="7"/>
      <c r="H426" s="7"/>
      <c r="I426" s="7"/>
      <c r="J426" s="7">
        <v>7067692.2199999997</v>
      </c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>
        <v>372000</v>
      </c>
      <c r="V426" s="7"/>
      <c r="W426" s="7"/>
      <c r="X426" s="7"/>
      <c r="Y426" s="7">
        <v>7439692.2199999997</v>
      </c>
      <c r="Z426" s="7"/>
      <c r="AA426" s="7"/>
      <c r="AB426" s="8">
        <v>2022</v>
      </c>
      <c r="AC426" s="8">
        <v>2022</v>
      </c>
      <c r="AD426" s="25"/>
      <c r="AE426" s="25"/>
    </row>
    <row r="427" spans="1:35" ht="56.85" customHeight="1" x14ac:dyDescent="0.4">
      <c r="A427" s="8">
        <v>167</v>
      </c>
      <c r="B427" s="8" t="s">
        <v>362</v>
      </c>
      <c r="C427" s="8"/>
      <c r="D427" s="36">
        <f t="shared" si="16"/>
        <v>7439692.2199999997</v>
      </c>
      <c r="E427" s="7"/>
      <c r="F427" s="7"/>
      <c r="G427" s="7"/>
      <c r="H427" s="7"/>
      <c r="I427" s="7"/>
      <c r="J427" s="7">
        <v>7067692.2199999997</v>
      </c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>
        <v>372000</v>
      </c>
      <c r="V427" s="7"/>
      <c r="W427" s="7"/>
      <c r="X427" s="7"/>
      <c r="Y427" s="7">
        <v>7439692.2199999997</v>
      </c>
      <c r="Z427" s="7"/>
      <c r="AA427" s="7"/>
      <c r="AB427" s="8">
        <v>2022</v>
      </c>
      <c r="AC427" s="8">
        <v>2022</v>
      </c>
      <c r="AD427" s="25"/>
      <c r="AE427" s="25"/>
    </row>
    <row r="428" spans="1:35" ht="56.85" customHeight="1" x14ac:dyDescent="0.4">
      <c r="A428" s="8">
        <v>168</v>
      </c>
      <c r="B428" s="8" t="s">
        <v>479</v>
      </c>
      <c r="C428" s="8"/>
      <c r="D428" s="36">
        <f t="shared" si="16"/>
        <v>580972.06000000006</v>
      </c>
      <c r="E428" s="7">
        <v>139303.95000000001</v>
      </c>
      <c r="F428" s="7"/>
      <c r="G428" s="7"/>
      <c r="H428" s="7">
        <v>139303.95000000001</v>
      </c>
      <c r="I428" s="7">
        <v>230479.73</v>
      </c>
      <c r="J428" s="7"/>
      <c r="K428" s="7"/>
      <c r="L428" s="7"/>
      <c r="M428" s="7">
        <v>71884.429999999993</v>
      </c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>
        <v>580972.06000000006</v>
      </c>
      <c r="Z428" s="7"/>
      <c r="AA428" s="7"/>
      <c r="AB428" s="8">
        <v>2022</v>
      </c>
      <c r="AC428" s="8">
        <v>2023</v>
      </c>
      <c r="AD428" s="25"/>
      <c r="AE428" s="25"/>
    </row>
    <row r="429" spans="1:35" ht="56.85" customHeight="1" x14ac:dyDescent="0.4">
      <c r="A429" s="8">
        <v>169</v>
      </c>
      <c r="B429" s="8" t="s">
        <v>284</v>
      </c>
      <c r="C429" s="8"/>
      <c r="D429" s="36">
        <f t="shared" si="16"/>
        <v>22962910.140000001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>
        <v>15914460.880000001</v>
      </c>
      <c r="R429" s="7"/>
      <c r="S429" s="7">
        <v>6730160.04</v>
      </c>
      <c r="T429" s="7"/>
      <c r="U429" s="7">
        <v>318289.21999999997</v>
      </c>
      <c r="V429" s="7"/>
      <c r="W429" s="7"/>
      <c r="X429" s="7"/>
      <c r="Y429" s="7"/>
      <c r="Z429" s="7"/>
      <c r="AA429" s="7">
        <v>22962910.140000001</v>
      </c>
      <c r="AB429" s="8">
        <v>2020</v>
      </c>
      <c r="AC429" s="8">
        <v>2022</v>
      </c>
      <c r="AD429" s="25"/>
      <c r="AE429" s="25"/>
    </row>
    <row r="430" spans="1:35" ht="56.85" customHeight="1" x14ac:dyDescent="0.4">
      <c r="A430" s="8">
        <v>170</v>
      </c>
      <c r="B430" s="8" t="s">
        <v>239</v>
      </c>
      <c r="C430" s="8"/>
      <c r="D430" s="7">
        <f>SUM(E430:W430)-(F430+K430+O430)</f>
        <v>16089207.16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>
        <v>6548660.2800000003</v>
      </c>
      <c r="R430" s="7"/>
      <c r="S430" s="7">
        <v>8262943.8499999996</v>
      </c>
      <c r="T430" s="7"/>
      <c r="U430" s="7">
        <v>1055428.97</v>
      </c>
      <c r="V430" s="7">
        <v>222174.06</v>
      </c>
      <c r="W430" s="7"/>
      <c r="X430" s="11"/>
      <c r="Y430" s="7"/>
      <c r="Z430" s="7"/>
      <c r="AA430" s="7">
        <v>16089207.16</v>
      </c>
      <c r="AB430" s="8">
        <v>2021</v>
      </c>
      <c r="AC430" s="8">
        <v>2022</v>
      </c>
      <c r="AD430" s="25"/>
      <c r="AE430" s="25"/>
    </row>
    <row r="431" spans="1:35" ht="66" customHeight="1" x14ac:dyDescent="0.4">
      <c r="A431" s="8">
        <v>171</v>
      </c>
      <c r="B431" s="8" t="s">
        <v>285</v>
      </c>
      <c r="C431" s="8"/>
      <c r="D431" s="36">
        <f t="shared" si="16"/>
        <v>35178799.230000004</v>
      </c>
      <c r="E431" s="7">
        <v>2306283.9300000002</v>
      </c>
      <c r="F431" s="7"/>
      <c r="G431" s="7"/>
      <c r="H431" s="7">
        <v>2331745.94</v>
      </c>
      <c r="I431" s="7">
        <v>2311483.92</v>
      </c>
      <c r="J431" s="7">
        <v>12012543.99</v>
      </c>
      <c r="K431" s="7"/>
      <c r="L431" s="7"/>
      <c r="M431" s="7">
        <v>2209994.52</v>
      </c>
      <c r="N431" s="7"/>
      <c r="O431" s="7"/>
      <c r="P431" s="7"/>
      <c r="Q431" s="7">
        <v>12613734.23</v>
      </c>
      <c r="R431" s="7"/>
      <c r="S431" s="7"/>
      <c r="T431" s="7"/>
      <c r="U431" s="7">
        <v>1393012.7</v>
      </c>
      <c r="V431" s="7"/>
      <c r="W431" s="7"/>
      <c r="X431" s="7"/>
      <c r="Y431" s="7"/>
      <c r="Z431" s="7"/>
      <c r="AA431" s="7">
        <v>35178799.230000004</v>
      </c>
      <c r="AB431" s="8" t="s">
        <v>511</v>
      </c>
      <c r="AC431" s="8" t="s">
        <v>387</v>
      </c>
      <c r="AD431" s="25"/>
      <c r="AE431" s="25"/>
    </row>
    <row r="432" spans="1:35" ht="56.85" customHeight="1" x14ac:dyDescent="0.4">
      <c r="A432" s="8">
        <v>172</v>
      </c>
      <c r="B432" s="50" t="s">
        <v>506</v>
      </c>
      <c r="C432" s="8"/>
      <c r="D432" s="51">
        <f>SUM(E432:W432)-(F432+K432+O432)</f>
        <v>807934.19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51">
        <v>807934.19</v>
      </c>
      <c r="V432" s="7"/>
      <c r="W432" s="7"/>
      <c r="X432" s="7"/>
      <c r="Y432" s="7"/>
      <c r="Z432" s="7"/>
      <c r="AA432" s="7">
        <v>807934.19</v>
      </c>
      <c r="AB432" s="8" t="s">
        <v>509</v>
      </c>
      <c r="AC432" s="8" t="s">
        <v>510</v>
      </c>
      <c r="AD432" s="25"/>
      <c r="AE432" s="25"/>
    </row>
    <row r="433" spans="1:35" ht="56.85" customHeight="1" x14ac:dyDescent="0.4">
      <c r="A433" s="8">
        <v>173</v>
      </c>
      <c r="B433" s="8" t="s">
        <v>286</v>
      </c>
      <c r="C433" s="8"/>
      <c r="D433" s="36">
        <f t="shared" si="16"/>
        <v>9897556.5200000014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>
        <v>9582087.3100000005</v>
      </c>
      <c r="R433" s="7"/>
      <c r="S433" s="7"/>
      <c r="T433" s="7"/>
      <c r="U433" s="7">
        <v>315469.21000000002</v>
      </c>
      <c r="V433" s="7"/>
      <c r="W433" s="7"/>
      <c r="X433" s="7"/>
      <c r="Y433" s="7"/>
      <c r="Z433" s="7"/>
      <c r="AA433" s="7">
        <v>9897556.5200000014</v>
      </c>
      <c r="AB433" s="8">
        <v>2020</v>
      </c>
      <c r="AC433" s="8">
        <v>2022</v>
      </c>
      <c r="AD433" s="25"/>
      <c r="AE433" s="25"/>
    </row>
    <row r="434" spans="1:35" ht="56.85" customHeight="1" x14ac:dyDescent="0.4">
      <c r="A434" s="8">
        <v>174</v>
      </c>
      <c r="B434" s="8" t="s">
        <v>444</v>
      </c>
      <c r="C434" s="8"/>
      <c r="D434" s="36">
        <f t="shared" si="16"/>
        <v>2482532.17</v>
      </c>
      <c r="E434" s="7"/>
      <c r="F434" s="7"/>
      <c r="G434" s="7"/>
      <c r="H434" s="7"/>
      <c r="I434" s="7"/>
      <c r="J434" s="7">
        <v>2358532.17</v>
      </c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>
        <v>124000</v>
      </c>
      <c r="V434" s="7"/>
      <c r="W434" s="7"/>
      <c r="X434" s="7"/>
      <c r="Y434" s="7">
        <v>2482532.17</v>
      </c>
      <c r="Z434" s="7"/>
      <c r="AA434" s="7"/>
      <c r="AB434" s="8">
        <v>2022</v>
      </c>
      <c r="AC434" s="8">
        <v>2022</v>
      </c>
      <c r="AD434" s="25"/>
      <c r="AE434" s="25"/>
    </row>
    <row r="435" spans="1:35" ht="56.85" customHeight="1" x14ac:dyDescent="0.4">
      <c r="A435" s="8">
        <v>175</v>
      </c>
      <c r="B435" s="8" t="s">
        <v>431</v>
      </c>
      <c r="C435" s="8"/>
      <c r="D435" s="36">
        <f t="shared" si="16"/>
        <v>4965064.33</v>
      </c>
      <c r="E435" s="7"/>
      <c r="F435" s="7"/>
      <c r="G435" s="7"/>
      <c r="H435" s="7"/>
      <c r="I435" s="7"/>
      <c r="J435" s="7">
        <v>4717064.33</v>
      </c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>
        <v>248000</v>
      </c>
      <c r="V435" s="7"/>
      <c r="W435" s="7"/>
      <c r="X435" s="7"/>
      <c r="Y435" s="7">
        <v>4965064.33</v>
      </c>
      <c r="Z435" s="7"/>
      <c r="AA435" s="7"/>
      <c r="AB435" s="8">
        <v>2022</v>
      </c>
      <c r="AC435" s="8">
        <v>2022</v>
      </c>
      <c r="AD435" s="25"/>
      <c r="AE435" s="25"/>
    </row>
    <row r="436" spans="1:35" ht="56.85" customHeight="1" x14ac:dyDescent="0.4">
      <c r="A436" s="8">
        <v>176</v>
      </c>
      <c r="B436" s="8" t="s">
        <v>432</v>
      </c>
      <c r="C436" s="8"/>
      <c r="D436" s="36">
        <f t="shared" si="16"/>
        <v>2482532.17</v>
      </c>
      <c r="E436" s="7"/>
      <c r="F436" s="7"/>
      <c r="G436" s="7"/>
      <c r="H436" s="7"/>
      <c r="I436" s="7"/>
      <c r="J436" s="7">
        <v>2358532.17</v>
      </c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>
        <v>124000</v>
      </c>
      <c r="V436" s="7"/>
      <c r="W436" s="7"/>
      <c r="X436" s="7"/>
      <c r="Y436" s="7">
        <v>2482532.17</v>
      </c>
      <c r="Z436" s="7"/>
      <c r="AA436" s="7"/>
      <c r="AB436" s="8">
        <v>2022</v>
      </c>
      <c r="AC436" s="8">
        <v>2022</v>
      </c>
      <c r="AD436" s="25"/>
      <c r="AE436" s="25"/>
    </row>
    <row r="437" spans="1:35" ht="56.85" customHeight="1" x14ac:dyDescent="0.4">
      <c r="A437" s="8">
        <v>177</v>
      </c>
      <c r="B437" s="8" t="s">
        <v>433</v>
      </c>
      <c r="C437" s="8"/>
      <c r="D437" s="36">
        <f t="shared" si="16"/>
        <v>2482532.17</v>
      </c>
      <c r="E437" s="7"/>
      <c r="F437" s="7"/>
      <c r="G437" s="7"/>
      <c r="H437" s="7"/>
      <c r="I437" s="7"/>
      <c r="J437" s="7">
        <v>2358532.17</v>
      </c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>
        <v>124000</v>
      </c>
      <c r="V437" s="7"/>
      <c r="W437" s="7"/>
      <c r="X437" s="7"/>
      <c r="Y437" s="7">
        <v>2482532.17</v>
      </c>
      <c r="Z437" s="7"/>
      <c r="AA437" s="7"/>
      <c r="AB437" s="8">
        <v>2022</v>
      </c>
      <c r="AC437" s="8">
        <v>2022</v>
      </c>
      <c r="AD437" s="25"/>
      <c r="AE437" s="25"/>
    </row>
    <row r="438" spans="1:35" ht="56.85" customHeight="1" x14ac:dyDescent="0.4">
      <c r="A438" s="8">
        <v>178</v>
      </c>
      <c r="B438" s="8" t="s">
        <v>434</v>
      </c>
      <c r="C438" s="8"/>
      <c r="D438" s="36">
        <f t="shared" si="16"/>
        <v>2482532.17</v>
      </c>
      <c r="E438" s="7"/>
      <c r="F438" s="7"/>
      <c r="G438" s="7"/>
      <c r="H438" s="7"/>
      <c r="I438" s="7"/>
      <c r="J438" s="7">
        <v>2358532.17</v>
      </c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>
        <v>124000</v>
      </c>
      <c r="V438" s="7"/>
      <c r="W438" s="7"/>
      <c r="X438" s="7"/>
      <c r="Y438" s="7">
        <v>2482532.17</v>
      </c>
      <c r="Z438" s="7"/>
      <c r="AA438" s="7"/>
      <c r="AB438" s="8">
        <v>2022</v>
      </c>
      <c r="AC438" s="8">
        <v>2022</v>
      </c>
      <c r="AD438" s="25"/>
      <c r="AE438" s="25"/>
    </row>
    <row r="439" spans="1:35" ht="56.85" customHeight="1" x14ac:dyDescent="0.4">
      <c r="A439" s="8">
        <v>179</v>
      </c>
      <c r="B439" s="8" t="s">
        <v>287</v>
      </c>
      <c r="C439" s="8"/>
      <c r="D439" s="36">
        <f t="shared" si="16"/>
        <v>6065771.5700000003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>
        <v>5439511.8700000001</v>
      </c>
      <c r="R439" s="7"/>
      <c r="S439" s="7"/>
      <c r="T439" s="7"/>
      <c r="U439" s="7">
        <v>626259.69999999995</v>
      </c>
      <c r="V439" s="7"/>
      <c r="W439" s="7"/>
      <c r="X439" s="7"/>
      <c r="Y439" s="7"/>
      <c r="Z439" s="7"/>
      <c r="AA439" s="7">
        <v>6065771.5700000003</v>
      </c>
      <c r="AB439" s="8">
        <v>2022</v>
      </c>
      <c r="AC439" s="8">
        <v>2022</v>
      </c>
      <c r="AD439" s="25"/>
      <c r="AE439" s="25"/>
    </row>
    <row r="440" spans="1:35" ht="56.85" customHeight="1" x14ac:dyDescent="0.4">
      <c r="A440" s="8">
        <v>180</v>
      </c>
      <c r="B440" s="8" t="s">
        <v>305</v>
      </c>
      <c r="C440" s="8"/>
      <c r="D440" s="36">
        <f t="shared" si="16"/>
        <v>9399647.1900000013</v>
      </c>
      <c r="E440" s="7"/>
      <c r="F440" s="7"/>
      <c r="G440" s="7"/>
      <c r="H440" s="7"/>
      <c r="I440" s="7"/>
      <c r="J440" s="7">
        <v>4717064.33</v>
      </c>
      <c r="K440" s="7"/>
      <c r="L440" s="7"/>
      <c r="M440" s="7"/>
      <c r="N440" s="7"/>
      <c r="O440" s="7"/>
      <c r="P440" s="7">
        <v>4323718.29</v>
      </c>
      <c r="Q440" s="7"/>
      <c r="R440" s="7"/>
      <c r="S440" s="7"/>
      <c r="T440" s="7"/>
      <c r="U440" s="7">
        <v>358864.57</v>
      </c>
      <c r="V440" s="7"/>
      <c r="W440" s="7"/>
      <c r="X440" s="7"/>
      <c r="Y440" s="7">
        <v>4965064.33</v>
      </c>
      <c r="Z440" s="7"/>
      <c r="AA440" s="7">
        <v>4434582.8600000003</v>
      </c>
      <c r="AB440" s="8">
        <v>2022</v>
      </c>
      <c r="AC440" s="8">
        <v>2022</v>
      </c>
      <c r="AD440" s="25"/>
      <c r="AE440" s="25"/>
    </row>
    <row r="441" spans="1:35" ht="56.85" customHeight="1" x14ac:dyDescent="0.4">
      <c r="A441" s="8">
        <v>181</v>
      </c>
      <c r="B441" s="8" t="s">
        <v>306</v>
      </c>
      <c r="C441" s="8"/>
      <c r="D441" s="36">
        <f t="shared" ref="D441:D494" si="17">SUM(E441:W441)-(F441+K441+O441)</f>
        <v>9399647.1900000013</v>
      </c>
      <c r="E441" s="7"/>
      <c r="F441" s="7"/>
      <c r="G441" s="7"/>
      <c r="H441" s="7"/>
      <c r="I441" s="7"/>
      <c r="J441" s="7">
        <v>4717064.33</v>
      </c>
      <c r="K441" s="7"/>
      <c r="L441" s="7"/>
      <c r="M441" s="7"/>
      <c r="N441" s="7"/>
      <c r="O441" s="7"/>
      <c r="P441" s="7">
        <v>4323718.29</v>
      </c>
      <c r="Q441" s="7"/>
      <c r="R441" s="7"/>
      <c r="S441" s="7"/>
      <c r="T441" s="7"/>
      <c r="U441" s="7">
        <v>358864.57</v>
      </c>
      <c r="V441" s="7"/>
      <c r="W441" s="7"/>
      <c r="X441" s="7"/>
      <c r="Y441" s="7">
        <v>4965064.33</v>
      </c>
      <c r="Z441" s="7"/>
      <c r="AA441" s="7">
        <v>4434582.8600000003</v>
      </c>
      <c r="AB441" s="8">
        <v>2022</v>
      </c>
      <c r="AC441" s="8">
        <v>2022</v>
      </c>
      <c r="AD441" s="25"/>
      <c r="AE441" s="25"/>
    </row>
    <row r="442" spans="1:35" ht="56.85" customHeight="1" x14ac:dyDescent="0.4">
      <c r="A442" s="8">
        <v>182</v>
      </c>
      <c r="B442" s="8" t="s">
        <v>505</v>
      </c>
      <c r="C442" s="8"/>
      <c r="D442" s="36">
        <f t="shared" si="17"/>
        <v>4965064.33</v>
      </c>
      <c r="E442" s="7"/>
      <c r="F442" s="7"/>
      <c r="G442" s="7"/>
      <c r="H442" s="7"/>
      <c r="I442" s="7"/>
      <c r="J442" s="7">
        <v>4717064.33</v>
      </c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>
        <v>248000</v>
      </c>
      <c r="V442" s="7"/>
      <c r="W442" s="7"/>
      <c r="X442" s="7"/>
      <c r="Y442" s="7">
        <v>4965064.33</v>
      </c>
      <c r="Z442" s="7"/>
      <c r="AA442" s="7"/>
      <c r="AB442" s="8">
        <v>2022</v>
      </c>
      <c r="AC442" s="8">
        <v>2022</v>
      </c>
      <c r="AD442" s="25"/>
      <c r="AE442" s="25"/>
    </row>
    <row r="443" spans="1:35" ht="56.85" customHeight="1" x14ac:dyDescent="0.4">
      <c r="A443" s="8">
        <v>183</v>
      </c>
      <c r="B443" s="8" t="s">
        <v>307</v>
      </c>
      <c r="C443" s="8"/>
      <c r="D443" s="36">
        <f t="shared" si="17"/>
        <v>14099470.779999999</v>
      </c>
      <c r="E443" s="7"/>
      <c r="F443" s="7"/>
      <c r="G443" s="7"/>
      <c r="H443" s="7"/>
      <c r="I443" s="7"/>
      <c r="J443" s="7">
        <v>7075596.4900000002</v>
      </c>
      <c r="K443" s="7"/>
      <c r="L443" s="7"/>
      <c r="M443" s="7"/>
      <c r="N443" s="7"/>
      <c r="O443" s="7"/>
      <c r="P443" s="7">
        <v>6485577.4400000004</v>
      </c>
      <c r="Q443" s="7"/>
      <c r="R443" s="7"/>
      <c r="S443" s="7"/>
      <c r="T443" s="7"/>
      <c r="U443" s="7">
        <v>538296.85</v>
      </c>
      <c r="V443" s="7"/>
      <c r="W443" s="7"/>
      <c r="X443" s="7"/>
      <c r="Y443" s="7">
        <v>7447596.4900000002</v>
      </c>
      <c r="Z443" s="7"/>
      <c r="AA443" s="7">
        <f>SUM(P443+166296.85)</f>
        <v>6651874.29</v>
      </c>
      <c r="AB443" s="8">
        <v>2022</v>
      </c>
      <c r="AC443" s="8">
        <v>2022</v>
      </c>
      <c r="AD443" s="25"/>
      <c r="AE443" s="25"/>
      <c r="AG443" s="111"/>
      <c r="AH443" s="111"/>
      <c r="AI443" s="111"/>
    </row>
    <row r="444" spans="1:35" ht="56.85" customHeight="1" x14ac:dyDescent="0.4">
      <c r="A444" s="8">
        <v>184</v>
      </c>
      <c r="B444" s="8" t="s">
        <v>504</v>
      </c>
      <c r="C444" s="8"/>
      <c r="D444" s="36">
        <f t="shared" si="17"/>
        <v>12412660.810000001</v>
      </c>
      <c r="E444" s="7"/>
      <c r="F444" s="7"/>
      <c r="G444" s="7"/>
      <c r="H444" s="7"/>
      <c r="I444" s="7"/>
      <c r="J444" s="7">
        <v>11792660.810000001</v>
      </c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>
        <v>620000</v>
      </c>
      <c r="V444" s="7"/>
      <c r="W444" s="7"/>
      <c r="X444" s="7"/>
      <c r="Y444" s="7">
        <v>12412660.810000001</v>
      </c>
      <c r="Z444" s="7"/>
      <c r="AA444" s="7"/>
      <c r="AB444" s="8">
        <v>2022</v>
      </c>
      <c r="AC444" s="8">
        <v>2022</v>
      </c>
      <c r="AD444" s="25"/>
      <c r="AE444" s="25"/>
    </row>
    <row r="445" spans="1:35" ht="56.85" customHeight="1" x14ac:dyDescent="0.4">
      <c r="A445" s="8">
        <v>185</v>
      </c>
      <c r="B445" s="8" t="s">
        <v>503</v>
      </c>
      <c r="C445" s="8"/>
      <c r="D445" s="36">
        <f t="shared" si="17"/>
        <v>7447596.4900000002</v>
      </c>
      <c r="E445" s="7"/>
      <c r="F445" s="7"/>
      <c r="G445" s="7"/>
      <c r="H445" s="7"/>
      <c r="I445" s="7"/>
      <c r="J445" s="7">
        <v>7075596.4900000002</v>
      </c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>
        <v>372000</v>
      </c>
      <c r="V445" s="7"/>
      <c r="W445" s="7"/>
      <c r="X445" s="7"/>
      <c r="Y445" s="7">
        <v>7447596.4900000002</v>
      </c>
      <c r="Z445" s="7"/>
      <c r="AA445" s="7"/>
      <c r="AB445" s="8">
        <v>2022</v>
      </c>
      <c r="AC445" s="8">
        <v>2022</v>
      </c>
      <c r="AD445" s="25"/>
      <c r="AE445" s="25"/>
    </row>
    <row r="446" spans="1:35" ht="56.85" customHeight="1" x14ac:dyDescent="0.4">
      <c r="A446" s="8">
        <v>186</v>
      </c>
      <c r="B446" s="8" t="s">
        <v>152</v>
      </c>
      <c r="C446" s="8"/>
      <c r="D446" s="7">
        <f>SUM(E446:W446)-(F446+K446+O446)</f>
        <v>1981190.8</v>
      </c>
      <c r="E446" s="7"/>
      <c r="F446" s="7"/>
      <c r="G446" s="7"/>
      <c r="H446" s="7"/>
      <c r="I446" s="7"/>
      <c r="J446" s="7">
        <v>1832275.54</v>
      </c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>
        <v>111585.58</v>
      </c>
      <c r="V446" s="7">
        <v>37329.68</v>
      </c>
      <c r="W446" s="7"/>
      <c r="X446" s="7"/>
      <c r="Y446" s="10">
        <f>SUM(E446:W446)</f>
        <v>1981190.8</v>
      </c>
      <c r="Z446" s="11"/>
      <c r="AA446" s="11"/>
      <c r="AB446" s="8">
        <v>2020</v>
      </c>
      <c r="AC446" s="8">
        <v>2022</v>
      </c>
      <c r="AD446" s="25"/>
      <c r="AE446" s="25"/>
    </row>
    <row r="447" spans="1:35" ht="56.85" customHeight="1" x14ac:dyDescent="0.4">
      <c r="A447" s="8">
        <v>187</v>
      </c>
      <c r="B447" s="8" t="s">
        <v>453</v>
      </c>
      <c r="C447" s="8"/>
      <c r="D447" s="36">
        <f t="shared" si="17"/>
        <v>2669745.71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>
        <v>2497444.4500000002</v>
      </c>
      <c r="Q447" s="7"/>
      <c r="R447" s="7"/>
      <c r="S447" s="7"/>
      <c r="T447" s="7"/>
      <c r="U447" s="7">
        <v>172301.26</v>
      </c>
      <c r="V447" s="7"/>
      <c r="W447" s="7"/>
      <c r="X447" s="7"/>
      <c r="Y447" s="7">
        <v>2669745.71</v>
      </c>
      <c r="Z447" s="7"/>
      <c r="AA447" s="7"/>
      <c r="AB447" s="8">
        <v>2022</v>
      </c>
      <c r="AC447" s="8">
        <v>2023</v>
      </c>
      <c r="AD447" s="25"/>
      <c r="AE447" s="25"/>
    </row>
    <row r="448" spans="1:35" ht="56.85" customHeight="1" x14ac:dyDescent="0.4">
      <c r="A448" s="8">
        <v>188</v>
      </c>
      <c r="B448" s="8" t="s">
        <v>288</v>
      </c>
      <c r="C448" s="8"/>
      <c r="D448" s="36">
        <f t="shared" si="17"/>
        <v>9741020.8200000003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>
        <v>9197335.9399999995</v>
      </c>
      <c r="R448" s="7"/>
      <c r="S448" s="7"/>
      <c r="T448" s="7"/>
      <c r="U448" s="7">
        <v>543684.88</v>
      </c>
      <c r="V448" s="7"/>
      <c r="W448" s="7"/>
      <c r="X448" s="7"/>
      <c r="Y448" s="7"/>
      <c r="Z448" s="7"/>
      <c r="AA448" s="7">
        <v>9741020.8200000003</v>
      </c>
      <c r="AB448" s="8">
        <v>2022</v>
      </c>
      <c r="AC448" s="8">
        <v>2022</v>
      </c>
      <c r="AD448" s="25"/>
      <c r="AE448" s="25"/>
    </row>
    <row r="449" spans="1:31" ht="56.85" customHeight="1" x14ac:dyDescent="0.4">
      <c r="A449" s="8">
        <v>189</v>
      </c>
      <c r="B449" s="8" t="s">
        <v>243</v>
      </c>
      <c r="C449" s="8"/>
      <c r="D449" s="7">
        <f>SUM(E449:W449)-(F449+K449+O449)</f>
        <v>1287257.44</v>
      </c>
      <c r="E449" s="7"/>
      <c r="F449" s="7"/>
      <c r="G449" s="7">
        <v>1197448.78</v>
      </c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>
        <v>71846.929999999993</v>
      </c>
      <c r="V449" s="7">
        <v>17961.73</v>
      </c>
      <c r="W449" s="7"/>
      <c r="X449" s="7"/>
      <c r="Y449" s="7"/>
      <c r="Z449" s="7"/>
      <c r="AA449" s="7">
        <v>1287257.44</v>
      </c>
      <c r="AB449" s="8">
        <v>2021</v>
      </c>
      <c r="AC449" s="8">
        <v>2022</v>
      </c>
      <c r="AD449" s="25"/>
      <c r="AE449" s="25"/>
    </row>
    <row r="450" spans="1:31" ht="56.85" customHeight="1" x14ac:dyDescent="0.4">
      <c r="A450" s="8">
        <v>190</v>
      </c>
      <c r="B450" s="50" t="s">
        <v>289</v>
      </c>
      <c r="C450" s="8"/>
      <c r="D450" s="54">
        <f t="shared" si="17"/>
        <v>7014.9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51">
        <v>7014.9</v>
      </c>
      <c r="V450" s="7"/>
      <c r="W450" s="7"/>
      <c r="X450" s="7"/>
      <c r="Y450" s="7"/>
      <c r="Z450" s="7"/>
      <c r="AA450" s="51">
        <f>D450</f>
        <v>7014.9</v>
      </c>
      <c r="AB450" s="8">
        <v>2020</v>
      </c>
      <c r="AC450" s="8">
        <v>2022</v>
      </c>
      <c r="AD450" s="25"/>
      <c r="AE450" s="25"/>
    </row>
    <row r="451" spans="1:31" ht="56.85" customHeight="1" x14ac:dyDescent="0.4">
      <c r="A451" s="8">
        <v>191</v>
      </c>
      <c r="B451" s="8" t="s">
        <v>290</v>
      </c>
      <c r="C451" s="8"/>
      <c r="D451" s="36">
        <f t="shared" si="17"/>
        <v>7684135.0099999998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>
        <v>7373778.3099999996</v>
      </c>
      <c r="R451" s="7"/>
      <c r="S451" s="7"/>
      <c r="T451" s="7"/>
      <c r="U451" s="7">
        <v>310356.7</v>
      </c>
      <c r="V451" s="7"/>
      <c r="W451" s="7"/>
      <c r="X451" s="7"/>
      <c r="Y451" s="7"/>
      <c r="Z451" s="7"/>
      <c r="AA451" s="7">
        <v>7684135.0099999998</v>
      </c>
      <c r="AB451" s="8">
        <v>2022</v>
      </c>
      <c r="AC451" s="8">
        <v>2022</v>
      </c>
      <c r="AD451" s="25"/>
      <c r="AE451" s="25"/>
    </row>
    <row r="452" spans="1:31" ht="56.85" customHeight="1" x14ac:dyDescent="0.4">
      <c r="A452" s="8">
        <v>192</v>
      </c>
      <c r="B452" s="8" t="s">
        <v>244</v>
      </c>
      <c r="C452" s="8"/>
      <c r="D452" s="7">
        <f>SUM(E452:W452)-(F452+K452+O452)</f>
        <v>8310933.3400000008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>
        <v>7493063.8200000003</v>
      </c>
      <c r="R452" s="7"/>
      <c r="S452" s="7"/>
      <c r="T452" s="7"/>
      <c r="U452" s="7">
        <v>705473.56</v>
      </c>
      <c r="V452" s="7">
        <v>112395.96</v>
      </c>
      <c r="W452" s="7"/>
      <c r="X452" s="7"/>
      <c r="Y452" s="7"/>
      <c r="Z452" s="7"/>
      <c r="AA452" s="7">
        <v>8310933.3399999999</v>
      </c>
      <c r="AB452" s="8">
        <v>2021</v>
      </c>
      <c r="AC452" s="8">
        <v>2022</v>
      </c>
      <c r="AD452" s="25"/>
      <c r="AE452" s="25"/>
    </row>
    <row r="453" spans="1:31" ht="56.85" customHeight="1" x14ac:dyDescent="0.4">
      <c r="A453" s="8">
        <v>193</v>
      </c>
      <c r="B453" s="8" t="s">
        <v>435</v>
      </c>
      <c r="C453" s="8"/>
      <c r="D453" s="36">
        <f t="shared" si="17"/>
        <v>7447596.4900000002</v>
      </c>
      <c r="E453" s="7"/>
      <c r="F453" s="7"/>
      <c r="G453" s="7"/>
      <c r="H453" s="7"/>
      <c r="I453" s="7"/>
      <c r="J453" s="7">
        <v>7075596.4900000002</v>
      </c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>
        <v>372000</v>
      </c>
      <c r="V453" s="7"/>
      <c r="W453" s="7"/>
      <c r="X453" s="7"/>
      <c r="Y453" s="7">
        <v>7447596.4900000002</v>
      </c>
      <c r="Z453" s="7"/>
      <c r="AA453" s="7"/>
      <c r="AB453" s="8">
        <v>2022</v>
      </c>
      <c r="AC453" s="8">
        <v>2022</v>
      </c>
      <c r="AD453" s="25"/>
      <c r="AE453" s="25"/>
    </row>
    <row r="454" spans="1:31" ht="56.85" customHeight="1" x14ac:dyDescent="0.4">
      <c r="A454" s="8">
        <v>194</v>
      </c>
      <c r="B454" s="8" t="s">
        <v>291</v>
      </c>
      <c r="C454" s="8"/>
      <c r="D454" s="36">
        <f t="shared" si="17"/>
        <v>12130083.600000001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>
        <v>11643967.220000001</v>
      </c>
      <c r="R454" s="7"/>
      <c r="S454" s="7"/>
      <c r="T454" s="7"/>
      <c r="U454" s="7">
        <v>486116.38</v>
      </c>
      <c r="V454" s="7"/>
      <c r="W454" s="7"/>
      <c r="X454" s="7"/>
      <c r="Y454" s="7"/>
      <c r="Z454" s="7"/>
      <c r="AA454" s="7">
        <v>12130083.600000001</v>
      </c>
      <c r="AB454" s="8">
        <v>2020</v>
      </c>
      <c r="AC454" s="8">
        <v>2022</v>
      </c>
      <c r="AD454" s="25"/>
      <c r="AE454" s="25"/>
    </row>
    <row r="455" spans="1:31" ht="56.85" customHeight="1" x14ac:dyDescent="0.4">
      <c r="A455" s="8">
        <v>195</v>
      </c>
      <c r="B455" s="8" t="s">
        <v>292</v>
      </c>
      <c r="C455" s="8"/>
      <c r="D455" s="36">
        <f t="shared" si="17"/>
        <v>42889970.43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>
        <v>40562734.329999998</v>
      </c>
      <c r="R455" s="7"/>
      <c r="S455" s="7"/>
      <c r="T455" s="7"/>
      <c r="U455" s="7">
        <v>2327236.1</v>
      </c>
      <c r="V455" s="7"/>
      <c r="W455" s="7"/>
      <c r="X455" s="7"/>
      <c r="Y455" s="7"/>
      <c r="Z455" s="7"/>
      <c r="AA455" s="7">
        <v>42889970.43</v>
      </c>
      <c r="AB455" s="8">
        <v>2022</v>
      </c>
      <c r="AC455" s="8">
        <v>2023</v>
      </c>
      <c r="AD455" s="25"/>
      <c r="AE455" s="25"/>
    </row>
    <row r="456" spans="1:31" ht="56.85" customHeight="1" x14ac:dyDescent="0.4">
      <c r="A456" s="8">
        <v>196</v>
      </c>
      <c r="B456" s="8" t="s">
        <v>245</v>
      </c>
      <c r="C456" s="8"/>
      <c r="D456" s="36">
        <f t="shared" si="17"/>
        <v>16255030.98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>
        <v>8254541.9900000002</v>
      </c>
      <c r="R456" s="7"/>
      <c r="S456" s="7">
        <v>6280782.7699999996</v>
      </c>
      <c r="T456" s="7">
        <v>1353252.89</v>
      </c>
      <c r="U456" s="7">
        <v>242635.2</v>
      </c>
      <c r="V456" s="7">
        <v>123818.13</v>
      </c>
      <c r="W456" s="7"/>
      <c r="X456" s="7"/>
      <c r="Y456" s="7">
        <v>1595888.09</v>
      </c>
      <c r="Z456" s="7"/>
      <c r="AA456" s="7">
        <v>14659142.890000001</v>
      </c>
      <c r="AB456" s="8" t="s">
        <v>269</v>
      </c>
      <c r="AC456" s="8" t="s">
        <v>299</v>
      </c>
      <c r="AD456" s="25"/>
      <c r="AE456" s="25"/>
    </row>
    <row r="457" spans="1:31" ht="56.85" customHeight="1" x14ac:dyDescent="0.4">
      <c r="A457" s="8">
        <v>197</v>
      </c>
      <c r="B457" s="8" t="s">
        <v>155</v>
      </c>
      <c r="C457" s="8"/>
      <c r="D457" s="36">
        <f t="shared" si="17"/>
        <v>10675374.059999999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>
        <v>7432827.1299999999</v>
      </c>
      <c r="T457" s="7">
        <v>2196437.59</v>
      </c>
      <c r="U457" s="7">
        <v>1046109.34</v>
      </c>
      <c r="V457" s="7"/>
      <c r="W457" s="7"/>
      <c r="X457" s="7"/>
      <c r="Y457" s="7">
        <v>2622711.19</v>
      </c>
      <c r="Z457" s="7"/>
      <c r="AA457" s="7">
        <v>8052662.8700000001</v>
      </c>
      <c r="AB457" s="8">
        <v>2022</v>
      </c>
      <c r="AC457" s="8">
        <v>2023</v>
      </c>
      <c r="AD457" s="25"/>
      <c r="AE457" s="25"/>
    </row>
    <row r="458" spans="1:31" ht="56.85" customHeight="1" x14ac:dyDescent="0.4">
      <c r="A458" s="8">
        <v>198</v>
      </c>
      <c r="B458" s="8" t="s">
        <v>293</v>
      </c>
      <c r="C458" s="8"/>
      <c r="D458" s="36">
        <f t="shared" si="17"/>
        <v>16059022.689999999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>
        <v>15206067.59</v>
      </c>
      <c r="R458" s="7"/>
      <c r="S458" s="7"/>
      <c r="T458" s="7"/>
      <c r="U458" s="7">
        <v>852955.1</v>
      </c>
      <c r="V458" s="7"/>
      <c r="W458" s="7"/>
      <c r="X458" s="7"/>
      <c r="Y458" s="7"/>
      <c r="Z458" s="7"/>
      <c r="AA458" s="7">
        <v>16059022.689999999</v>
      </c>
      <c r="AB458" s="8">
        <v>2022</v>
      </c>
      <c r="AC458" s="8">
        <v>2022</v>
      </c>
      <c r="AD458" s="25"/>
      <c r="AE458" s="25"/>
    </row>
    <row r="459" spans="1:31" ht="56.85" customHeight="1" x14ac:dyDescent="0.4">
      <c r="A459" s="8">
        <v>199</v>
      </c>
      <c r="B459" s="8" t="s">
        <v>294</v>
      </c>
      <c r="C459" s="8"/>
      <c r="D459" s="36">
        <f t="shared" si="17"/>
        <v>4628156.51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>
        <v>4369840.8</v>
      </c>
      <c r="T459" s="7"/>
      <c r="U459" s="7">
        <v>258315.71</v>
      </c>
      <c r="V459" s="7"/>
      <c r="W459" s="7"/>
      <c r="X459" s="7"/>
      <c r="Y459" s="7"/>
      <c r="Z459" s="7"/>
      <c r="AA459" s="7">
        <v>4628156.51</v>
      </c>
      <c r="AB459" s="8">
        <v>2022</v>
      </c>
      <c r="AC459" s="8">
        <v>2022</v>
      </c>
      <c r="AD459" s="25"/>
      <c r="AE459" s="25"/>
    </row>
    <row r="460" spans="1:31" ht="56.85" customHeight="1" x14ac:dyDescent="0.4">
      <c r="A460" s="8">
        <v>200</v>
      </c>
      <c r="B460" s="8" t="s">
        <v>363</v>
      </c>
      <c r="C460" s="8"/>
      <c r="D460" s="36">
        <f t="shared" si="17"/>
        <v>40321588.439999998</v>
      </c>
      <c r="E460" s="7"/>
      <c r="F460" s="7"/>
      <c r="G460" s="7"/>
      <c r="H460" s="7"/>
      <c r="I460" s="7"/>
      <c r="J460" s="7">
        <v>2356073.0499999998</v>
      </c>
      <c r="K460" s="7"/>
      <c r="L460" s="7"/>
      <c r="M460" s="7"/>
      <c r="N460" s="7"/>
      <c r="O460" s="7"/>
      <c r="P460" s="7"/>
      <c r="Q460" s="7">
        <v>15015079.529999999</v>
      </c>
      <c r="R460" s="7"/>
      <c r="S460" s="7">
        <v>20378836.43</v>
      </c>
      <c r="T460" s="7"/>
      <c r="U460" s="7">
        <v>2571599.4300000002</v>
      </c>
      <c r="V460" s="7"/>
      <c r="W460" s="7"/>
      <c r="X460" s="7"/>
      <c r="Y460" s="7">
        <v>40321588.439999998</v>
      </c>
      <c r="Z460" s="7"/>
      <c r="AA460" s="7"/>
      <c r="AB460" s="8" t="s">
        <v>401</v>
      </c>
      <c r="AC460" s="8" t="s">
        <v>402</v>
      </c>
      <c r="AD460" s="25"/>
      <c r="AE460" s="25"/>
    </row>
    <row r="461" spans="1:31" ht="56.85" customHeight="1" x14ac:dyDescent="0.4">
      <c r="A461" s="8">
        <v>201</v>
      </c>
      <c r="B461" s="8" t="s">
        <v>364</v>
      </c>
      <c r="C461" s="8"/>
      <c r="D461" s="36">
        <f t="shared" si="17"/>
        <v>35717040.460000001</v>
      </c>
      <c r="E461" s="7"/>
      <c r="F461" s="7"/>
      <c r="G461" s="7"/>
      <c r="H461" s="7"/>
      <c r="I461" s="7"/>
      <c r="J461" s="7">
        <v>2356073.0499999998</v>
      </c>
      <c r="K461" s="7"/>
      <c r="L461" s="7"/>
      <c r="M461" s="7"/>
      <c r="N461" s="7"/>
      <c r="O461" s="7"/>
      <c r="P461" s="7"/>
      <c r="Q461" s="7">
        <v>12705067.289999999</v>
      </c>
      <c r="R461" s="7"/>
      <c r="S461" s="7">
        <v>18382125.989999998</v>
      </c>
      <c r="T461" s="7"/>
      <c r="U461" s="7">
        <v>2273774.13</v>
      </c>
      <c r="V461" s="7"/>
      <c r="W461" s="7"/>
      <c r="X461" s="7"/>
      <c r="Y461" s="7">
        <v>35717040.460000001</v>
      </c>
      <c r="Z461" s="7"/>
      <c r="AA461" s="7"/>
      <c r="AB461" s="8" t="s">
        <v>401</v>
      </c>
      <c r="AC461" s="8" t="s">
        <v>402</v>
      </c>
      <c r="AD461" s="25"/>
      <c r="AE461" s="25"/>
    </row>
    <row r="462" spans="1:31" ht="56.85" customHeight="1" x14ac:dyDescent="0.4">
      <c r="A462" s="8">
        <v>202</v>
      </c>
      <c r="B462" s="8" t="s">
        <v>400</v>
      </c>
      <c r="C462" s="8"/>
      <c r="D462" s="36">
        <f t="shared" si="17"/>
        <v>28867927.890000001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>
        <v>11414646.66</v>
      </c>
      <c r="R462" s="7"/>
      <c r="S462" s="7">
        <v>15586096.02</v>
      </c>
      <c r="T462" s="7"/>
      <c r="U462" s="7">
        <v>1867185.21</v>
      </c>
      <c r="V462" s="7"/>
      <c r="W462" s="7"/>
      <c r="X462" s="7"/>
      <c r="Y462" s="7">
        <v>28867927.890000001</v>
      </c>
      <c r="Z462" s="7"/>
      <c r="AA462" s="7"/>
      <c r="AB462" s="8">
        <v>2022</v>
      </c>
      <c r="AC462" s="8">
        <v>2023</v>
      </c>
      <c r="AD462" s="25"/>
      <c r="AE462" s="25"/>
    </row>
    <row r="463" spans="1:31" ht="56.85" customHeight="1" x14ac:dyDescent="0.4">
      <c r="A463" s="8">
        <v>203</v>
      </c>
      <c r="B463" s="8" t="s">
        <v>365</v>
      </c>
      <c r="C463" s="8"/>
      <c r="D463" s="36">
        <f t="shared" si="17"/>
        <v>2479897.41</v>
      </c>
      <c r="E463" s="7"/>
      <c r="F463" s="7"/>
      <c r="G463" s="7"/>
      <c r="H463" s="7"/>
      <c r="I463" s="7"/>
      <c r="J463" s="7">
        <v>2355897.41</v>
      </c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>
        <v>124000</v>
      </c>
      <c r="V463" s="7"/>
      <c r="W463" s="7"/>
      <c r="X463" s="7"/>
      <c r="Y463" s="7">
        <v>2479897.41</v>
      </c>
      <c r="Z463" s="7"/>
      <c r="AA463" s="7"/>
      <c r="AB463" s="8">
        <v>2022</v>
      </c>
      <c r="AC463" s="8">
        <v>2022</v>
      </c>
      <c r="AD463" s="25"/>
      <c r="AE463" s="25"/>
    </row>
    <row r="464" spans="1:31" ht="56.85" customHeight="1" x14ac:dyDescent="0.4">
      <c r="A464" s="8">
        <v>204</v>
      </c>
      <c r="B464" s="8" t="s">
        <v>366</v>
      </c>
      <c r="C464" s="8"/>
      <c r="D464" s="36">
        <f t="shared" si="17"/>
        <v>2479897.41</v>
      </c>
      <c r="E464" s="7"/>
      <c r="F464" s="7"/>
      <c r="G464" s="7"/>
      <c r="H464" s="7"/>
      <c r="I464" s="7"/>
      <c r="J464" s="7">
        <v>2355897.41</v>
      </c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>
        <v>124000</v>
      </c>
      <c r="V464" s="7"/>
      <c r="W464" s="7"/>
      <c r="X464" s="7"/>
      <c r="Y464" s="7">
        <v>2479897.41</v>
      </c>
      <c r="Z464" s="7"/>
      <c r="AA464" s="7"/>
      <c r="AB464" s="8">
        <v>2022</v>
      </c>
      <c r="AC464" s="8">
        <v>2022</v>
      </c>
      <c r="AD464" s="25"/>
      <c r="AE464" s="25"/>
    </row>
    <row r="465" spans="1:31" ht="56.85" customHeight="1" x14ac:dyDescent="0.4">
      <c r="A465" s="8">
        <v>205</v>
      </c>
      <c r="B465" s="8" t="s">
        <v>367</v>
      </c>
      <c r="C465" s="8"/>
      <c r="D465" s="36">
        <f t="shared" si="17"/>
        <v>36300076.510000005</v>
      </c>
      <c r="E465" s="7"/>
      <c r="F465" s="7"/>
      <c r="G465" s="7"/>
      <c r="H465" s="7"/>
      <c r="I465" s="7"/>
      <c r="J465" s="7">
        <v>2355897.41</v>
      </c>
      <c r="K465" s="7"/>
      <c r="L465" s="7"/>
      <c r="M465" s="7"/>
      <c r="N465" s="7"/>
      <c r="O465" s="7"/>
      <c r="P465" s="7"/>
      <c r="Q465" s="7">
        <v>12193648.91</v>
      </c>
      <c r="R465" s="7"/>
      <c r="S465" s="7">
        <v>19443019.739999998</v>
      </c>
      <c r="T465" s="7"/>
      <c r="U465" s="7">
        <v>2307510.4500000002</v>
      </c>
      <c r="V465" s="7"/>
      <c r="W465" s="7"/>
      <c r="X465" s="7"/>
      <c r="Y465" s="7">
        <v>36300076.510000005</v>
      </c>
      <c r="Z465" s="7"/>
      <c r="AA465" s="7"/>
      <c r="AB465" s="8" t="s">
        <v>401</v>
      </c>
      <c r="AC465" s="8" t="s">
        <v>402</v>
      </c>
      <c r="AD465" s="25"/>
      <c r="AE465" s="25"/>
    </row>
    <row r="466" spans="1:31" ht="56.85" customHeight="1" x14ac:dyDescent="0.4">
      <c r="A466" s="8">
        <v>206</v>
      </c>
      <c r="B466" s="8" t="s">
        <v>368</v>
      </c>
      <c r="C466" s="8"/>
      <c r="D466" s="36">
        <f t="shared" si="17"/>
        <v>2479897.41</v>
      </c>
      <c r="E466" s="7"/>
      <c r="F466" s="7"/>
      <c r="G466" s="7"/>
      <c r="H466" s="7"/>
      <c r="I466" s="7"/>
      <c r="J466" s="7">
        <v>2355897.41</v>
      </c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>
        <v>124000</v>
      </c>
      <c r="V466" s="7"/>
      <c r="W466" s="7"/>
      <c r="X466" s="7"/>
      <c r="Y466" s="7">
        <v>2479897.41</v>
      </c>
      <c r="Z466" s="7"/>
      <c r="AA466" s="7"/>
      <c r="AB466" s="8">
        <v>2022</v>
      </c>
      <c r="AC466" s="8">
        <v>2022</v>
      </c>
      <c r="AD466" s="25"/>
      <c r="AE466" s="25"/>
    </row>
    <row r="467" spans="1:31" ht="56.85" customHeight="1" x14ac:dyDescent="0.4">
      <c r="A467" s="8">
        <v>207</v>
      </c>
      <c r="B467" s="8" t="s">
        <v>369</v>
      </c>
      <c r="C467" s="8"/>
      <c r="D467" s="36">
        <f t="shared" si="17"/>
        <v>2479897.41</v>
      </c>
      <c r="E467" s="7"/>
      <c r="F467" s="7"/>
      <c r="G467" s="7"/>
      <c r="H467" s="7"/>
      <c r="I467" s="7"/>
      <c r="J467" s="7">
        <v>2355897.41</v>
      </c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>
        <v>124000</v>
      </c>
      <c r="V467" s="7"/>
      <c r="W467" s="7"/>
      <c r="X467" s="7"/>
      <c r="Y467" s="7">
        <v>2479897.41</v>
      </c>
      <c r="Z467" s="7"/>
      <c r="AA467" s="7"/>
      <c r="AB467" s="8">
        <v>2022</v>
      </c>
      <c r="AC467" s="8">
        <v>2022</v>
      </c>
      <c r="AD467" s="25"/>
      <c r="AE467" s="25"/>
    </row>
    <row r="468" spans="1:31" ht="56.85" customHeight="1" x14ac:dyDescent="0.4">
      <c r="A468" s="8">
        <v>208</v>
      </c>
      <c r="B468" s="8" t="s">
        <v>370</v>
      </c>
      <c r="C468" s="8"/>
      <c r="D468" s="36">
        <f t="shared" si="17"/>
        <v>2479897.41</v>
      </c>
      <c r="E468" s="7"/>
      <c r="F468" s="7"/>
      <c r="G468" s="7"/>
      <c r="H468" s="7"/>
      <c r="I468" s="7"/>
      <c r="J468" s="7">
        <v>2355897.41</v>
      </c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>
        <v>124000</v>
      </c>
      <c r="V468" s="7"/>
      <c r="W468" s="7"/>
      <c r="X468" s="7"/>
      <c r="Y468" s="7">
        <v>2479897.41</v>
      </c>
      <c r="Z468" s="7"/>
      <c r="AA468" s="7"/>
      <c r="AB468" s="8">
        <v>2022</v>
      </c>
      <c r="AC468" s="8">
        <v>2022</v>
      </c>
      <c r="AD468" s="25"/>
      <c r="AE468" s="25"/>
    </row>
    <row r="469" spans="1:31" ht="56.85" customHeight="1" x14ac:dyDescent="0.4">
      <c r="A469" s="8">
        <v>209</v>
      </c>
      <c r="B469" s="8" t="s">
        <v>371</v>
      </c>
      <c r="C469" s="8"/>
      <c r="D469" s="36">
        <f t="shared" si="17"/>
        <v>25551313.699999999</v>
      </c>
      <c r="E469" s="7"/>
      <c r="F469" s="7"/>
      <c r="G469" s="7"/>
      <c r="H469" s="7"/>
      <c r="I469" s="7"/>
      <c r="J469" s="7">
        <v>2342020.9300000002</v>
      </c>
      <c r="K469" s="7"/>
      <c r="L469" s="7"/>
      <c r="M469" s="7"/>
      <c r="N469" s="7"/>
      <c r="O469" s="7"/>
      <c r="P469" s="7"/>
      <c r="Q469" s="7">
        <v>10873169.720000001</v>
      </c>
      <c r="R469" s="7"/>
      <c r="S469" s="7">
        <v>10355718.26</v>
      </c>
      <c r="T469" s="7"/>
      <c r="U469" s="7">
        <v>1610022.16</v>
      </c>
      <c r="V469" s="7">
        <v>370382.63</v>
      </c>
      <c r="W469" s="7"/>
      <c r="X469" s="7"/>
      <c r="Y469" s="7">
        <v>25551313.699999999</v>
      </c>
      <c r="Z469" s="7"/>
      <c r="AA469" s="7"/>
      <c r="AB469" s="8" t="s">
        <v>401</v>
      </c>
      <c r="AC469" s="8" t="s">
        <v>402</v>
      </c>
      <c r="AD469" s="25"/>
      <c r="AE469" s="25"/>
    </row>
    <row r="470" spans="1:31" ht="56.85" customHeight="1" x14ac:dyDescent="0.4">
      <c r="A470" s="8">
        <v>210</v>
      </c>
      <c r="B470" s="8" t="s">
        <v>372</v>
      </c>
      <c r="C470" s="8"/>
      <c r="D470" s="36">
        <f t="shared" si="17"/>
        <v>2479897.41</v>
      </c>
      <c r="E470" s="7"/>
      <c r="F470" s="7"/>
      <c r="G470" s="7"/>
      <c r="H470" s="7"/>
      <c r="I470" s="7"/>
      <c r="J470" s="7">
        <v>2355897.41</v>
      </c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>
        <v>124000</v>
      </c>
      <c r="V470" s="7"/>
      <c r="W470" s="7"/>
      <c r="X470" s="7"/>
      <c r="Y470" s="7">
        <v>2479897.41</v>
      </c>
      <c r="Z470" s="7"/>
      <c r="AA470" s="7"/>
      <c r="AB470" s="8">
        <v>2022</v>
      </c>
      <c r="AC470" s="8">
        <v>2022</v>
      </c>
      <c r="AD470" s="25"/>
      <c r="AE470" s="25"/>
    </row>
    <row r="471" spans="1:31" ht="56.85" customHeight="1" x14ac:dyDescent="0.4">
      <c r="A471" s="8">
        <v>211</v>
      </c>
      <c r="B471" s="8" t="s">
        <v>249</v>
      </c>
      <c r="C471" s="8"/>
      <c r="D471" s="36">
        <f t="shared" si="17"/>
        <v>22914076.629999999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>
        <v>8452543.7400000002</v>
      </c>
      <c r="R471" s="7"/>
      <c r="S471" s="7">
        <v>12985810.48</v>
      </c>
      <c r="T471" s="7"/>
      <c r="U471" s="7">
        <v>1475722.41</v>
      </c>
      <c r="V471" s="7"/>
      <c r="W471" s="7"/>
      <c r="X471" s="7"/>
      <c r="Y471" s="7">
        <v>22914076.629999999</v>
      </c>
      <c r="Z471" s="7"/>
      <c r="AA471" s="7"/>
      <c r="AB471" s="8">
        <v>2022</v>
      </c>
      <c r="AC471" s="8">
        <v>2023</v>
      </c>
      <c r="AD471" s="25"/>
      <c r="AE471" s="25"/>
    </row>
    <row r="472" spans="1:31" ht="56.85" customHeight="1" x14ac:dyDescent="0.4">
      <c r="A472" s="8">
        <v>212</v>
      </c>
      <c r="B472" s="8" t="s">
        <v>452</v>
      </c>
      <c r="C472" s="8"/>
      <c r="D472" s="36">
        <f t="shared" si="17"/>
        <v>2479897.41</v>
      </c>
      <c r="E472" s="7"/>
      <c r="F472" s="7"/>
      <c r="G472" s="7"/>
      <c r="H472" s="7"/>
      <c r="I472" s="7"/>
      <c r="J472" s="7">
        <v>2355897.41</v>
      </c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>
        <v>124000</v>
      </c>
      <c r="V472" s="7"/>
      <c r="W472" s="7"/>
      <c r="X472" s="7"/>
      <c r="Y472" s="7">
        <v>2479897.41</v>
      </c>
      <c r="Z472" s="7"/>
      <c r="AA472" s="7"/>
      <c r="AB472" s="8">
        <v>2022</v>
      </c>
      <c r="AC472" s="8">
        <v>2022</v>
      </c>
      <c r="AD472" s="25"/>
      <c r="AE472" s="25"/>
    </row>
    <row r="473" spans="1:31" ht="56.85" customHeight="1" x14ac:dyDescent="0.4">
      <c r="A473" s="8">
        <v>213</v>
      </c>
      <c r="B473" s="8" t="s">
        <v>373</v>
      </c>
      <c r="C473" s="8"/>
      <c r="D473" s="36">
        <f t="shared" si="17"/>
        <v>2479897.41</v>
      </c>
      <c r="E473" s="7"/>
      <c r="F473" s="7"/>
      <c r="G473" s="7"/>
      <c r="H473" s="7"/>
      <c r="I473" s="7"/>
      <c r="J473" s="7">
        <v>2355897.41</v>
      </c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>
        <v>124000</v>
      </c>
      <c r="V473" s="7"/>
      <c r="W473" s="7"/>
      <c r="X473" s="7"/>
      <c r="Y473" s="7">
        <v>2479897.41</v>
      </c>
      <c r="Z473" s="7"/>
      <c r="AA473" s="7"/>
      <c r="AB473" s="8">
        <v>2022</v>
      </c>
      <c r="AC473" s="8">
        <v>2022</v>
      </c>
      <c r="AD473" s="25"/>
      <c r="AE473" s="25"/>
    </row>
    <row r="474" spans="1:31" ht="56.85" customHeight="1" x14ac:dyDescent="0.4">
      <c r="A474" s="8">
        <v>214</v>
      </c>
      <c r="B474" s="8" t="s">
        <v>374</v>
      </c>
      <c r="C474" s="8"/>
      <c r="D474" s="36">
        <f t="shared" si="17"/>
        <v>2479897.41</v>
      </c>
      <c r="E474" s="7"/>
      <c r="F474" s="7"/>
      <c r="G474" s="7"/>
      <c r="H474" s="7"/>
      <c r="I474" s="7"/>
      <c r="J474" s="7">
        <v>2355897.41</v>
      </c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>
        <v>124000</v>
      </c>
      <c r="V474" s="7"/>
      <c r="W474" s="7"/>
      <c r="X474" s="7"/>
      <c r="Y474" s="7">
        <v>2479897.41</v>
      </c>
      <c r="Z474" s="7"/>
      <c r="AA474" s="7"/>
      <c r="AB474" s="8">
        <v>2022</v>
      </c>
      <c r="AC474" s="8">
        <v>2022</v>
      </c>
      <c r="AD474" s="25"/>
      <c r="AE474" s="25"/>
    </row>
    <row r="475" spans="1:31" ht="56.85" customHeight="1" x14ac:dyDescent="0.4">
      <c r="A475" s="8">
        <v>215</v>
      </c>
      <c r="B475" s="8" t="s">
        <v>436</v>
      </c>
      <c r="C475" s="8"/>
      <c r="D475" s="36">
        <f t="shared" si="17"/>
        <v>2479897.41</v>
      </c>
      <c r="E475" s="7"/>
      <c r="F475" s="7"/>
      <c r="G475" s="7"/>
      <c r="H475" s="7"/>
      <c r="I475" s="7"/>
      <c r="J475" s="7">
        <v>2355897.41</v>
      </c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>
        <v>124000</v>
      </c>
      <c r="V475" s="7"/>
      <c r="W475" s="7"/>
      <c r="X475" s="7"/>
      <c r="Y475" s="7">
        <v>2479897.41</v>
      </c>
      <c r="Z475" s="7"/>
      <c r="AA475" s="7"/>
      <c r="AB475" s="8">
        <v>2022</v>
      </c>
      <c r="AC475" s="8">
        <v>2022</v>
      </c>
      <c r="AD475" s="25"/>
      <c r="AE475" s="25"/>
    </row>
    <row r="476" spans="1:31" ht="56.85" customHeight="1" x14ac:dyDescent="0.4">
      <c r="A476" s="8">
        <v>216</v>
      </c>
      <c r="B476" s="8" t="s">
        <v>437</v>
      </c>
      <c r="C476" s="8"/>
      <c r="D476" s="36">
        <f t="shared" si="17"/>
        <v>2479897.41</v>
      </c>
      <c r="E476" s="7"/>
      <c r="F476" s="7"/>
      <c r="G476" s="7"/>
      <c r="H476" s="7"/>
      <c r="I476" s="7"/>
      <c r="J476" s="7">
        <v>2355897.41</v>
      </c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>
        <v>124000</v>
      </c>
      <c r="V476" s="7"/>
      <c r="W476" s="7"/>
      <c r="X476" s="7"/>
      <c r="Y476" s="7">
        <v>2479897.41</v>
      </c>
      <c r="Z476" s="7"/>
      <c r="AA476" s="7"/>
      <c r="AB476" s="8">
        <v>2022</v>
      </c>
      <c r="AC476" s="8">
        <v>2022</v>
      </c>
      <c r="AD476" s="25"/>
      <c r="AE476" s="25"/>
    </row>
    <row r="477" spans="1:31" ht="56.85" customHeight="1" x14ac:dyDescent="0.4">
      <c r="A477" s="8">
        <v>217</v>
      </c>
      <c r="B477" s="8" t="s">
        <v>438</v>
      </c>
      <c r="C477" s="8"/>
      <c r="D477" s="36">
        <f t="shared" si="17"/>
        <v>2479897.4</v>
      </c>
      <c r="E477" s="7"/>
      <c r="F477" s="7"/>
      <c r="G477" s="7"/>
      <c r="H477" s="7"/>
      <c r="I477" s="7"/>
      <c r="J477" s="7">
        <v>2355897.4</v>
      </c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>
        <v>124000</v>
      </c>
      <c r="V477" s="7"/>
      <c r="W477" s="7"/>
      <c r="X477" s="7"/>
      <c r="Y477" s="7">
        <v>2479897.4</v>
      </c>
      <c r="Z477" s="7"/>
      <c r="AA477" s="7"/>
      <c r="AB477" s="8">
        <v>2022</v>
      </c>
      <c r="AC477" s="8">
        <v>2022</v>
      </c>
      <c r="AD477" s="25"/>
      <c r="AE477" s="25"/>
    </row>
    <row r="478" spans="1:31" ht="56.85" customHeight="1" x14ac:dyDescent="0.4">
      <c r="A478" s="8">
        <v>218</v>
      </c>
      <c r="B478" s="8" t="s">
        <v>375</v>
      </c>
      <c r="C478" s="8"/>
      <c r="D478" s="36">
        <f t="shared" si="17"/>
        <v>2479897.41</v>
      </c>
      <c r="E478" s="7"/>
      <c r="F478" s="7"/>
      <c r="G478" s="7"/>
      <c r="H478" s="7"/>
      <c r="I478" s="7"/>
      <c r="J478" s="7">
        <v>2355897.41</v>
      </c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>
        <v>124000</v>
      </c>
      <c r="V478" s="7"/>
      <c r="W478" s="7"/>
      <c r="X478" s="7"/>
      <c r="Y478" s="7">
        <v>2479897.41</v>
      </c>
      <c r="Z478" s="7"/>
      <c r="AA478" s="7"/>
      <c r="AB478" s="8">
        <v>2022</v>
      </c>
      <c r="AC478" s="8">
        <v>2022</v>
      </c>
      <c r="AD478" s="25"/>
      <c r="AE478" s="25"/>
    </row>
    <row r="479" spans="1:31" ht="56.85" customHeight="1" x14ac:dyDescent="0.4">
      <c r="A479" s="8">
        <v>219</v>
      </c>
      <c r="B479" s="8" t="s">
        <v>439</v>
      </c>
      <c r="C479" s="8"/>
      <c r="D479" s="36">
        <f t="shared" si="17"/>
        <v>2479897.4</v>
      </c>
      <c r="E479" s="7"/>
      <c r="F479" s="7"/>
      <c r="G479" s="7"/>
      <c r="H479" s="7"/>
      <c r="I479" s="7"/>
      <c r="J479" s="7">
        <v>2355897.4</v>
      </c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>
        <v>124000</v>
      </c>
      <c r="V479" s="7"/>
      <c r="W479" s="7"/>
      <c r="X479" s="7"/>
      <c r="Y479" s="7">
        <v>2479897.4</v>
      </c>
      <c r="Z479" s="7"/>
      <c r="AA479" s="7"/>
      <c r="AB479" s="8">
        <v>2022</v>
      </c>
      <c r="AC479" s="8">
        <v>2022</v>
      </c>
      <c r="AD479" s="25"/>
      <c r="AE479" s="25"/>
    </row>
    <row r="480" spans="1:31" ht="56.85" customHeight="1" x14ac:dyDescent="0.4">
      <c r="A480" s="8">
        <v>220</v>
      </c>
      <c r="B480" s="8" t="s">
        <v>440</v>
      </c>
      <c r="C480" s="8"/>
      <c r="D480" s="36">
        <f t="shared" si="17"/>
        <v>2479897.4</v>
      </c>
      <c r="E480" s="7"/>
      <c r="F480" s="7"/>
      <c r="G480" s="7"/>
      <c r="H480" s="7"/>
      <c r="I480" s="7"/>
      <c r="J480" s="7">
        <v>2355897.4</v>
      </c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>
        <v>124000</v>
      </c>
      <c r="V480" s="7"/>
      <c r="W480" s="7"/>
      <c r="X480" s="7"/>
      <c r="Y480" s="7">
        <v>2479897.4</v>
      </c>
      <c r="Z480" s="7"/>
      <c r="AA480" s="7"/>
      <c r="AB480" s="8">
        <v>2022</v>
      </c>
      <c r="AC480" s="8">
        <v>2022</v>
      </c>
      <c r="AD480" s="25"/>
      <c r="AE480" s="25"/>
    </row>
    <row r="481" spans="1:31" ht="56.85" customHeight="1" x14ac:dyDescent="0.4">
      <c r="A481" s="8">
        <v>221</v>
      </c>
      <c r="B481" s="8" t="s">
        <v>441</v>
      </c>
      <c r="C481" s="8"/>
      <c r="D481" s="36">
        <f t="shared" si="17"/>
        <v>4959794.79</v>
      </c>
      <c r="E481" s="7"/>
      <c r="F481" s="7"/>
      <c r="G481" s="7"/>
      <c r="H481" s="7"/>
      <c r="I481" s="7"/>
      <c r="J481" s="7">
        <v>4711794.79</v>
      </c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>
        <v>248000</v>
      </c>
      <c r="V481" s="7"/>
      <c r="W481" s="7"/>
      <c r="X481" s="7"/>
      <c r="Y481" s="7">
        <v>4959794.79</v>
      </c>
      <c r="Z481" s="7"/>
      <c r="AA481" s="7"/>
      <c r="AB481" s="8">
        <v>2022</v>
      </c>
      <c r="AC481" s="8">
        <v>2022</v>
      </c>
      <c r="AD481" s="25"/>
      <c r="AE481" s="25"/>
    </row>
    <row r="482" spans="1:31" ht="63" customHeight="1" x14ac:dyDescent="0.4">
      <c r="A482" s="8">
        <v>222</v>
      </c>
      <c r="B482" s="8" t="s">
        <v>295</v>
      </c>
      <c r="C482" s="8"/>
      <c r="D482" s="36">
        <f t="shared" si="17"/>
        <v>27419420.710000001</v>
      </c>
      <c r="E482" s="7">
        <v>1781018.83</v>
      </c>
      <c r="F482" s="7"/>
      <c r="G482" s="7"/>
      <c r="H482" s="7">
        <v>1800681.76</v>
      </c>
      <c r="I482" s="7">
        <v>1785034.5</v>
      </c>
      <c r="J482" s="7">
        <v>9276640.5199999996</v>
      </c>
      <c r="K482" s="7"/>
      <c r="L482" s="7"/>
      <c r="M482" s="7">
        <v>1706659.7</v>
      </c>
      <c r="N482" s="7"/>
      <c r="O482" s="7"/>
      <c r="P482" s="7"/>
      <c r="Q482" s="7">
        <v>9740630.4000000004</v>
      </c>
      <c r="R482" s="7"/>
      <c r="S482" s="7"/>
      <c r="T482" s="7"/>
      <c r="U482" s="7">
        <v>1328755</v>
      </c>
      <c r="V482" s="7"/>
      <c r="W482" s="7"/>
      <c r="X482" s="7"/>
      <c r="Y482" s="7"/>
      <c r="Z482" s="7"/>
      <c r="AA482" s="7">
        <v>27419420.710000001</v>
      </c>
      <c r="AB482" s="8" t="s">
        <v>508</v>
      </c>
      <c r="AC482" s="8" t="s">
        <v>270</v>
      </c>
      <c r="AD482" s="25"/>
      <c r="AE482" s="25"/>
    </row>
    <row r="483" spans="1:31" ht="56.85" customHeight="1" x14ac:dyDescent="0.4">
      <c r="A483" s="8">
        <v>223</v>
      </c>
      <c r="B483" s="8" t="s">
        <v>296</v>
      </c>
      <c r="C483" s="8"/>
      <c r="D483" s="36">
        <f t="shared" si="17"/>
        <v>9371520.8300000001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>
        <v>8432162.1600000001</v>
      </c>
      <c r="R483" s="7"/>
      <c r="S483" s="7"/>
      <c r="T483" s="7"/>
      <c r="U483" s="7">
        <v>939358.67</v>
      </c>
      <c r="V483" s="7"/>
      <c r="W483" s="7"/>
      <c r="X483" s="7"/>
      <c r="Y483" s="7"/>
      <c r="Z483" s="7"/>
      <c r="AA483" s="7">
        <v>9371520.8300000001</v>
      </c>
      <c r="AB483" s="8">
        <v>2022</v>
      </c>
      <c r="AC483" s="8">
        <v>2023</v>
      </c>
      <c r="AD483" s="25"/>
      <c r="AE483" s="25"/>
    </row>
    <row r="484" spans="1:31" ht="56.85" customHeight="1" x14ac:dyDescent="0.4">
      <c r="A484" s="8">
        <v>224</v>
      </c>
      <c r="B484" s="8" t="s">
        <v>297</v>
      </c>
      <c r="C484" s="8"/>
      <c r="D484" s="36">
        <f t="shared" si="17"/>
        <v>11540815.629999999</v>
      </c>
      <c r="E484" s="7"/>
      <c r="F484" s="7"/>
      <c r="G484" s="10">
        <v>1197448.78</v>
      </c>
      <c r="H484" s="7"/>
      <c r="I484" s="7"/>
      <c r="J484" s="7">
        <v>8287188.2999999998</v>
      </c>
      <c r="K484" s="7"/>
      <c r="L484" s="7"/>
      <c r="M484" s="7">
        <v>1233933.94</v>
      </c>
      <c r="N484" s="7"/>
      <c r="O484" s="7"/>
      <c r="P484" s="7"/>
      <c r="Q484" s="7"/>
      <c r="R484" s="7"/>
      <c r="S484" s="7"/>
      <c r="T484" s="7"/>
      <c r="U484" s="7">
        <v>679427.78</v>
      </c>
      <c r="V484" s="7">
        <v>142816.82999999999</v>
      </c>
      <c r="W484" s="7"/>
      <c r="X484" s="7"/>
      <c r="Y484" s="7"/>
      <c r="Z484" s="7"/>
      <c r="AA484" s="7">
        <f>SUM(G484+J484+M484+U484+V484)</f>
        <v>11540815.629999999</v>
      </c>
      <c r="AB484" s="8">
        <v>2020</v>
      </c>
      <c r="AC484" s="8">
        <v>2022</v>
      </c>
      <c r="AD484" s="25"/>
      <c r="AE484" s="25"/>
    </row>
    <row r="485" spans="1:31" ht="56.85" customHeight="1" x14ac:dyDescent="0.4">
      <c r="A485" s="8">
        <v>225</v>
      </c>
      <c r="B485" s="8" t="s">
        <v>298</v>
      </c>
      <c r="C485" s="8"/>
      <c r="D485" s="36">
        <f t="shared" si="17"/>
        <v>17109574.030000001</v>
      </c>
      <c r="E485" s="7"/>
      <c r="F485" s="7"/>
      <c r="G485" s="10"/>
      <c r="H485" s="7"/>
      <c r="I485" s="7"/>
      <c r="J485" s="7"/>
      <c r="K485" s="7"/>
      <c r="L485" s="7"/>
      <c r="M485" s="7"/>
      <c r="N485" s="7"/>
      <c r="O485" s="7"/>
      <c r="P485" s="7"/>
      <c r="Q485" s="7">
        <v>6807443.0899999999</v>
      </c>
      <c r="R485" s="7"/>
      <c r="S485" s="7">
        <v>9207396.9000000004</v>
      </c>
      <c r="T485" s="7"/>
      <c r="U485" s="7">
        <v>1094734.04</v>
      </c>
      <c r="V485" s="7"/>
      <c r="W485" s="7"/>
      <c r="X485" s="7"/>
      <c r="Y485" s="7"/>
      <c r="Z485" s="7"/>
      <c r="AA485" s="7">
        <f>SUM(Q485+S485+U485)</f>
        <v>17109574.030000001</v>
      </c>
      <c r="AB485" s="8" t="s">
        <v>269</v>
      </c>
      <c r="AC485" s="8" t="s">
        <v>299</v>
      </c>
      <c r="AD485" s="25"/>
      <c r="AE485" s="25"/>
    </row>
    <row r="486" spans="1:31" ht="56.85" customHeight="1" x14ac:dyDescent="0.4">
      <c r="A486" s="8">
        <v>226</v>
      </c>
      <c r="B486" s="8" t="s">
        <v>376</v>
      </c>
      <c r="C486" s="8"/>
      <c r="D486" s="36">
        <f t="shared" si="17"/>
        <v>2482532.17</v>
      </c>
      <c r="E486" s="7"/>
      <c r="F486" s="7"/>
      <c r="G486" s="7"/>
      <c r="H486" s="7"/>
      <c r="I486" s="7"/>
      <c r="J486" s="7">
        <v>2358532.17</v>
      </c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>
        <v>124000</v>
      </c>
      <c r="V486" s="7"/>
      <c r="W486" s="7"/>
      <c r="X486" s="7"/>
      <c r="Y486" s="7">
        <f t="shared" ref="Y486:Y487" si="18">SUM(J486+U486)</f>
        <v>2482532.17</v>
      </c>
      <c r="Z486" s="7"/>
      <c r="AA486" s="7"/>
      <c r="AB486" s="8">
        <v>2022</v>
      </c>
      <c r="AC486" s="8">
        <v>2022</v>
      </c>
      <c r="AD486" s="25"/>
      <c r="AE486" s="25"/>
    </row>
    <row r="487" spans="1:31" ht="56.85" customHeight="1" x14ac:dyDescent="0.4">
      <c r="A487" s="8">
        <v>227</v>
      </c>
      <c r="B487" s="8" t="s">
        <v>377</v>
      </c>
      <c r="C487" s="8"/>
      <c r="D487" s="36">
        <f t="shared" si="17"/>
        <v>2482532.17</v>
      </c>
      <c r="E487" s="7"/>
      <c r="F487" s="7"/>
      <c r="G487" s="7"/>
      <c r="H487" s="7"/>
      <c r="I487" s="7"/>
      <c r="J487" s="7">
        <v>2358532.17</v>
      </c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>
        <v>124000</v>
      </c>
      <c r="V487" s="7"/>
      <c r="W487" s="7"/>
      <c r="X487" s="7"/>
      <c r="Y487" s="7">
        <f t="shared" si="18"/>
        <v>2482532.17</v>
      </c>
      <c r="Z487" s="7"/>
      <c r="AA487" s="7"/>
      <c r="AB487" s="8">
        <v>2022</v>
      </c>
      <c r="AC487" s="8">
        <v>2022</v>
      </c>
      <c r="AD487" s="25"/>
      <c r="AE487" s="25"/>
    </row>
    <row r="488" spans="1:31" ht="56.85" customHeight="1" x14ac:dyDescent="0.4">
      <c r="A488" s="8">
        <v>228</v>
      </c>
      <c r="B488" s="8" t="s">
        <v>378</v>
      </c>
      <c r="C488" s="8"/>
      <c r="D488" s="36">
        <f t="shared" si="17"/>
        <v>2480073.0499999998</v>
      </c>
      <c r="E488" s="7"/>
      <c r="F488" s="7"/>
      <c r="G488" s="7"/>
      <c r="H488" s="7"/>
      <c r="I488" s="7"/>
      <c r="J488" s="7">
        <v>2356073.0499999998</v>
      </c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>
        <v>124000</v>
      </c>
      <c r="V488" s="7"/>
      <c r="W488" s="7"/>
      <c r="X488" s="7"/>
      <c r="Y488" s="7">
        <f>SUM(J488+U488)</f>
        <v>2480073.0499999998</v>
      </c>
      <c r="Z488" s="7"/>
      <c r="AA488" s="7"/>
      <c r="AB488" s="8">
        <v>2022</v>
      </c>
      <c r="AC488" s="8">
        <v>2022</v>
      </c>
      <c r="AD488" s="25"/>
      <c r="AE488" s="25"/>
    </row>
    <row r="489" spans="1:31" ht="56.85" customHeight="1" x14ac:dyDescent="0.4">
      <c r="A489" s="8">
        <v>229</v>
      </c>
      <c r="B489" s="8" t="s">
        <v>449</v>
      </c>
      <c r="C489" s="8"/>
      <c r="D489" s="36">
        <f t="shared" si="17"/>
        <v>16239097.15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Q489" s="7">
        <v>15477581.58</v>
      </c>
      <c r="R489" s="7"/>
      <c r="S489" s="7"/>
      <c r="T489" s="7"/>
      <c r="U489" s="7">
        <v>761515.57</v>
      </c>
      <c r="V489" s="7"/>
      <c r="W489" s="7"/>
      <c r="X489" s="7"/>
      <c r="Y489" s="7">
        <f>SUM(Q489+U489)</f>
        <v>16239097.15</v>
      </c>
      <c r="Z489" s="7"/>
      <c r="AA489" s="7"/>
      <c r="AB489" s="8">
        <v>2022</v>
      </c>
      <c r="AC489" s="8">
        <v>2023</v>
      </c>
      <c r="AD489" s="25"/>
      <c r="AE489" s="25"/>
    </row>
    <row r="490" spans="1:31" ht="56.85" customHeight="1" x14ac:dyDescent="0.4">
      <c r="A490" s="8">
        <v>230</v>
      </c>
      <c r="B490" s="8" t="s">
        <v>308</v>
      </c>
      <c r="C490" s="8"/>
      <c r="D490" s="36">
        <f t="shared" si="17"/>
        <v>4434582.8600000003</v>
      </c>
      <c r="E490" s="7"/>
      <c r="F490" s="7"/>
      <c r="G490" s="10"/>
      <c r="H490" s="7"/>
      <c r="I490" s="7"/>
      <c r="J490" s="7"/>
      <c r="K490" s="7"/>
      <c r="L490" s="7"/>
      <c r="M490" s="7"/>
      <c r="N490" s="7"/>
      <c r="O490" s="7"/>
      <c r="P490" s="7">
        <v>4323718.29</v>
      </c>
      <c r="Q490" s="7"/>
      <c r="R490" s="7"/>
      <c r="S490" s="7"/>
      <c r="T490" s="7"/>
      <c r="U490" s="7">
        <v>110864.57</v>
      </c>
      <c r="V490" s="7"/>
      <c r="W490" s="7"/>
      <c r="X490" s="7"/>
      <c r="Y490" s="7"/>
      <c r="Z490" s="7"/>
      <c r="AA490" s="7">
        <f t="shared" ref="AA490:AA491" si="19">P490+U490</f>
        <v>4434582.8600000003</v>
      </c>
      <c r="AB490" s="8">
        <v>2022</v>
      </c>
      <c r="AC490" s="8">
        <v>2022</v>
      </c>
      <c r="AD490" s="25"/>
      <c r="AE490" s="25"/>
    </row>
    <row r="491" spans="1:31" ht="56.85" customHeight="1" x14ac:dyDescent="0.4">
      <c r="A491" s="8">
        <v>231</v>
      </c>
      <c r="B491" s="8" t="s">
        <v>309</v>
      </c>
      <c r="C491" s="8"/>
      <c r="D491" s="36">
        <f t="shared" si="17"/>
        <v>8869165.7300000004</v>
      </c>
      <c r="E491" s="7"/>
      <c r="F491" s="7"/>
      <c r="G491" s="10"/>
      <c r="H491" s="7"/>
      <c r="I491" s="7"/>
      <c r="J491" s="7"/>
      <c r="K491" s="7"/>
      <c r="L491" s="7"/>
      <c r="M491" s="7"/>
      <c r="N491" s="7"/>
      <c r="O491" s="7"/>
      <c r="P491" s="7">
        <v>8647436.5899999999</v>
      </c>
      <c r="Q491" s="7"/>
      <c r="R491" s="7"/>
      <c r="S491" s="7"/>
      <c r="T491" s="7"/>
      <c r="U491" s="7">
        <v>221729.14</v>
      </c>
      <c r="V491" s="7"/>
      <c r="W491" s="7"/>
      <c r="X491" s="7"/>
      <c r="Y491" s="7"/>
      <c r="Z491" s="7"/>
      <c r="AA491" s="7">
        <f t="shared" si="19"/>
        <v>8869165.7300000004</v>
      </c>
      <c r="AB491" s="8">
        <v>2022</v>
      </c>
      <c r="AC491" s="8">
        <v>2022</v>
      </c>
      <c r="AD491" s="25"/>
      <c r="AE491" s="25"/>
    </row>
    <row r="492" spans="1:31" ht="56.85" customHeight="1" x14ac:dyDescent="0.4">
      <c r="A492" s="8">
        <v>232</v>
      </c>
      <c r="B492" s="8" t="s">
        <v>310</v>
      </c>
      <c r="C492" s="8"/>
      <c r="D492" s="36">
        <f t="shared" si="17"/>
        <v>11086457.15</v>
      </c>
      <c r="E492" s="7"/>
      <c r="F492" s="7"/>
      <c r="G492" s="10"/>
      <c r="H492" s="7"/>
      <c r="I492" s="7"/>
      <c r="J492" s="7"/>
      <c r="K492" s="7"/>
      <c r="L492" s="7"/>
      <c r="M492" s="7"/>
      <c r="N492" s="7"/>
      <c r="O492" s="7"/>
      <c r="P492" s="7">
        <v>10809295.73</v>
      </c>
      <c r="Q492" s="7"/>
      <c r="R492" s="7"/>
      <c r="S492" s="7"/>
      <c r="T492" s="7"/>
      <c r="U492" s="7">
        <v>277161.42</v>
      </c>
      <c r="V492" s="7"/>
      <c r="W492" s="7"/>
      <c r="X492" s="7"/>
      <c r="Y492" s="7"/>
      <c r="Z492" s="7"/>
      <c r="AA492" s="7">
        <f>P492+U492</f>
        <v>11086457.15</v>
      </c>
      <c r="AB492" s="8">
        <v>2022</v>
      </c>
      <c r="AC492" s="8">
        <v>2022</v>
      </c>
      <c r="AD492" s="25"/>
      <c r="AE492" s="25"/>
    </row>
    <row r="493" spans="1:31" ht="56.85" customHeight="1" x14ac:dyDescent="0.4">
      <c r="A493" s="8">
        <v>233</v>
      </c>
      <c r="B493" s="8" t="s">
        <v>322</v>
      </c>
      <c r="C493" s="8"/>
      <c r="D493" s="36">
        <f t="shared" si="17"/>
        <v>2217291.4299999997</v>
      </c>
      <c r="E493" s="7"/>
      <c r="F493" s="7"/>
      <c r="G493" s="10"/>
      <c r="H493" s="7"/>
      <c r="I493" s="7"/>
      <c r="J493" s="7"/>
      <c r="K493" s="7"/>
      <c r="L493" s="7"/>
      <c r="M493" s="7"/>
      <c r="N493" s="7"/>
      <c r="O493" s="7"/>
      <c r="P493" s="7">
        <v>2161859.15</v>
      </c>
      <c r="Q493" s="7"/>
      <c r="R493" s="7"/>
      <c r="S493" s="7"/>
      <c r="T493" s="7"/>
      <c r="U493" s="7">
        <v>55432.28</v>
      </c>
      <c r="V493" s="7"/>
      <c r="W493" s="7"/>
      <c r="X493" s="7"/>
      <c r="Y493" s="7"/>
      <c r="Z493" s="7"/>
      <c r="AA493" s="7">
        <f>P493+U493</f>
        <v>2217291.4299999997</v>
      </c>
      <c r="AB493" s="8">
        <v>2022</v>
      </c>
      <c r="AC493" s="8">
        <v>2022</v>
      </c>
      <c r="AD493" s="25"/>
      <c r="AE493" s="25"/>
    </row>
    <row r="494" spans="1:31" ht="56.85" customHeight="1" x14ac:dyDescent="0.4">
      <c r="A494" s="184" t="s">
        <v>478</v>
      </c>
      <c r="B494" s="185"/>
      <c r="C494" s="185"/>
      <c r="D494" s="36">
        <f t="shared" si="17"/>
        <v>2567538908.3054509</v>
      </c>
      <c r="E494" s="7">
        <f t="shared" ref="E494:AA494" si="20">SUM(E261:E493)</f>
        <v>11095555.17</v>
      </c>
      <c r="F494" s="7">
        <f t="shared" si="20"/>
        <v>0</v>
      </c>
      <c r="G494" s="7">
        <f t="shared" si="20"/>
        <v>19801432.681699999</v>
      </c>
      <c r="H494" s="7">
        <f t="shared" si="20"/>
        <v>14270753.210000001</v>
      </c>
      <c r="I494" s="7">
        <f t="shared" si="20"/>
        <v>20087902.420000002</v>
      </c>
      <c r="J494" s="7">
        <f t="shared" si="20"/>
        <v>391163940.95000029</v>
      </c>
      <c r="K494" s="7">
        <f t="shared" si="20"/>
        <v>0</v>
      </c>
      <c r="L494" s="7">
        <f t="shared" si="20"/>
        <v>0</v>
      </c>
      <c r="M494" s="7">
        <f t="shared" si="20"/>
        <v>19555867.530000001</v>
      </c>
      <c r="N494" s="7">
        <f t="shared" si="20"/>
        <v>0</v>
      </c>
      <c r="O494" s="7">
        <f t="shared" si="20"/>
        <v>0</v>
      </c>
      <c r="P494" s="7">
        <f t="shared" si="20"/>
        <v>162810606.59000003</v>
      </c>
      <c r="Q494" s="7">
        <f t="shared" si="20"/>
        <v>1168891284.9300005</v>
      </c>
      <c r="R494" s="7">
        <f t="shared" si="20"/>
        <v>12453188.09433</v>
      </c>
      <c r="S494" s="7">
        <f t="shared" si="20"/>
        <v>613182854.20698988</v>
      </c>
      <c r="T494" s="7">
        <f t="shared" si="20"/>
        <v>17245351.682429999</v>
      </c>
      <c r="U494" s="7">
        <f t="shared" si="20"/>
        <v>113751314.08</v>
      </c>
      <c r="V494" s="7">
        <f t="shared" si="20"/>
        <v>3228856.76</v>
      </c>
      <c r="W494" s="7">
        <f t="shared" si="20"/>
        <v>0</v>
      </c>
      <c r="X494" s="7">
        <f t="shared" si="20"/>
        <v>0</v>
      </c>
      <c r="Y494" s="51">
        <f t="shared" si="20"/>
        <v>1559133907.3417022</v>
      </c>
      <c r="Z494" s="7">
        <f t="shared" si="20"/>
        <v>0</v>
      </c>
      <c r="AA494" s="51">
        <f t="shared" si="20"/>
        <v>1008405000.9654505</v>
      </c>
      <c r="AB494" s="38"/>
      <c r="AC494" s="38"/>
      <c r="AD494" s="25"/>
      <c r="AE494" s="25"/>
    </row>
    <row r="495" spans="1:31" ht="54" customHeight="1" x14ac:dyDescent="0.35">
      <c r="A495" s="39"/>
      <c r="B495" s="39"/>
      <c r="C495" s="39"/>
      <c r="D495" s="40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41"/>
      <c r="AC495" s="41"/>
    </row>
    <row r="496" spans="1:31" s="43" customFormat="1" ht="39.75" customHeight="1" x14ac:dyDescent="0.35">
      <c r="A496" s="161" t="s">
        <v>492</v>
      </c>
      <c r="B496" s="162"/>
      <c r="C496" s="162"/>
      <c r="D496" s="162"/>
      <c r="E496" s="162"/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  <c r="AA496" s="162"/>
      <c r="AB496" s="162"/>
      <c r="AC496" s="172"/>
      <c r="AD496" s="42"/>
      <c r="AE496" s="42"/>
    </row>
    <row r="497" spans="1:44" s="43" customFormat="1" ht="38.25" customHeight="1" x14ac:dyDescent="0.35">
      <c r="A497" s="186" t="s">
        <v>497</v>
      </c>
      <c r="B497" s="187"/>
      <c r="C497" s="188"/>
      <c r="D497" s="161" t="s">
        <v>480</v>
      </c>
      <c r="E497" s="162"/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72"/>
      <c r="X497" s="195" t="s">
        <v>472</v>
      </c>
      <c r="Y497" s="195" t="s">
        <v>473</v>
      </c>
      <c r="Z497" s="196" t="s">
        <v>483</v>
      </c>
      <c r="AA497" s="197" t="s">
        <v>498</v>
      </c>
      <c r="AB497" s="198" t="s">
        <v>5</v>
      </c>
      <c r="AC497" s="198" t="s">
        <v>6</v>
      </c>
      <c r="AD497" s="44"/>
      <c r="AE497" s="144"/>
      <c r="AF497" s="44"/>
      <c r="AG497" s="144"/>
      <c r="AH497" s="44"/>
      <c r="AI497" s="144"/>
      <c r="AJ497" s="44"/>
      <c r="AK497" s="144"/>
      <c r="AL497" s="144"/>
      <c r="AM497" s="144"/>
      <c r="AN497" s="144"/>
      <c r="AO497" s="144"/>
      <c r="AP497" s="144"/>
      <c r="AQ497" s="144"/>
      <c r="AR497" s="144"/>
    </row>
    <row r="498" spans="1:44" s="43" customFormat="1" ht="43.5" customHeight="1" x14ac:dyDescent="0.35">
      <c r="A498" s="189"/>
      <c r="B498" s="190"/>
      <c r="C498" s="191"/>
      <c r="D498" s="158" t="s">
        <v>459</v>
      </c>
      <c r="E498" s="161" t="s">
        <v>468</v>
      </c>
      <c r="F498" s="162"/>
      <c r="G498" s="162"/>
      <c r="H498" s="162"/>
      <c r="I498" s="162"/>
      <c r="J498" s="162"/>
      <c r="K498" s="162"/>
      <c r="L498" s="162"/>
      <c r="M498" s="162"/>
      <c r="N498" s="172"/>
      <c r="O498" s="186" t="s">
        <v>485</v>
      </c>
      <c r="P498" s="188"/>
      <c r="Q498" s="198" t="s">
        <v>488</v>
      </c>
      <c r="R498" s="205" t="s">
        <v>481</v>
      </c>
      <c r="S498" s="198" t="s">
        <v>487</v>
      </c>
      <c r="T498" s="208" t="s">
        <v>482</v>
      </c>
      <c r="U498" s="195" t="s">
        <v>489</v>
      </c>
      <c r="V498" s="195" t="s">
        <v>490</v>
      </c>
      <c r="W498" s="195" t="s">
        <v>491</v>
      </c>
      <c r="X498" s="195"/>
      <c r="Y498" s="195"/>
      <c r="Z498" s="196"/>
      <c r="AA498" s="197"/>
      <c r="AB498" s="199"/>
      <c r="AC498" s="199"/>
      <c r="AD498" s="44"/>
      <c r="AE498" s="144"/>
      <c r="AF498" s="44"/>
      <c r="AG498" s="144"/>
      <c r="AH498" s="44"/>
      <c r="AI498" s="144"/>
      <c r="AJ498" s="44"/>
      <c r="AK498" s="144"/>
      <c r="AL498" s="144"/>
      <c r="AM498" s="144"/>
      <c r="AN498" s="144"/>
      <c r="AO498" s="144"/>
      <c r="AP498" s="144"/>
      <c r="AQ498" s="144"/>
      <c r="AR498" s="144"/>
    </row>
    <row r="499" spans="1:44" s="43" customFormat="1" ht="39.75" customHeight="1" x14ac:dyDescent="0.35">
      <c r="A499" s="189"/>
      <c r="B499" s="190"/>
      <c r="C499" s="191"/>
      <c r="D499" s="159"/>
      <c r="E499" s="186" t="s">
        <v>460</v>
      </c>
      <c r="F499" s="186" t="s">
        <v>461</v>
      </c>
      <c r="G499" s="188"/>
      <c r="H499" s="201" t="s">
        <v>462</v>
      </c>
      <c r="I499" s="201" t="s">
        <v>463</v>
      </c>
      <c r="J499" s="201" t="s">
        <v>464</v>
      </c>
      <c r="K499" s="186" t="s">
        <v>465</v>
      </c>
      <c r="L499" s="188"/>
      <c r="M499" s="188" t="s">
        <v>466</v>
      </c>
      <c r="N499" s="158" t="s">
        <v>467</v>
      </c>
      <c r="O499" s="189"/>
      <c r="P499" s="191"/>
      <c r="Q499" s="199"/>
      <c r="R499" s="206"/>
      <c r="S499" s="199"/>
      <c r="T499" s="209"/>
      <c r="U499" s="195"/>
      <c r="V499" s="195"/>
      <c r="W499" s="195"/>
      <c r="X499" s="195"/>
      <c r="Y499" s="195"/>
      <c r="Z499" s="196"/>
      <c r="AA499" s="197"/>
      <c r="AB499" s="199"/>
      <c r="AC499" s="199"/>
      <c r="AD499" s="44"/>
      <c r="AE499" s="144"/>
      <c r="AF499" s="44"/>
      <c r="AG499" s="144"/>
      <c r="AH499" s="44"/>
      <c r="AI499" s="144"/>
      <c r="AJ499" s="44"/>
      <c r="AK499" s="144"/>
      <c r="AL499" s="144"/>
      <c r="AM499" s="144"/>
      <c r="AN499" s="144"/>
      <c r="AO499" s="144"/>
      <c r="AP499" s="144"/>
      <c r="AQ499" s="144"/>
      <c r="AR499" s="144"/>
    </row>
    <row r="500" spans="1:44" s="43" customFormat="1" ht="228.75" customHeight="1" x14ac:dyDescent="0.35">
      <c r="A500" s="189"/>
      <c r="B500" s="190"/>
      <c r="C500" s="191"/>
      <c r="D500" s="160"/>
      <c r="E500" s="192"/>
      <c r="F500" s="192"/>
      <c r="G500" s="194"/>
      <c r="H500" s="201"/>
      <c r="I500" s="201"/>
      <c r="J500" s="201"/>
      <c r="K500" s="192"/>
      <c r="L500" s="194"/>
      <c r="M500" s="194"/>
      <c r="N500" s="160"/>
      <c r="O500" s="192"/>
      <c r="P500" s="194"/>
      <c r="Q500" s="200"/>
      <c r="R500" s="207"/>
      <c r="S500" s="200"/>
      <c r="T500" s="210"/>
      <c r="U500" s="195"/>
      <c r="V500" s="195"/>
      <c r="W500" s="195"/>
      <c r="X500" s="195"/>
      <c r="Y500" s="195"/>
      <c r="Z500" s="196"/>
      <c r="AA500" s="197"/>
      <c r="AB500" s="199"/>
      <c r="AC500" s="199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145"/>
      <c r="AO500" s="145"/>
      <c r="AP500" s="145"/>
      <c r="AQ500" s="145"/>
      <c r="AR500" s="145"/>
    </row>
    <row r="501" spans="1:44" s="43" customFormat="1" ht="40.5" customHeight="1" x14ac:dyDescent="0.35">
      <c r="A501" s="192"/>
      <c r="B501" s="193"/>
      <c r="C501" s="194"/>
      <c r="D501" s="20" t="s">
        <v>458</v>
      </c>
      <c r="E501" s="13" t="s">
        <v>458</v>
      </c>
      <c r="F501" s="13" t="s">
        <v>494</v>
      </c>
      <c r="G501" s="13" t="s">
        <v>458</v>
      </c>
      <c r="H501" s="13" t="s">
        <v>458</v>
      </c>
      <c r="I501" s="13" t="s">
        <v>458</v>
      </c>
      <c r="J501" s="13" t="s">
        <v>458</v>
      </c>
      <c r="K501" s="13" t="s">
        <v>494</v>
      </c>
      <c r="L501" s="13" t="s">
        <v>458</v>
      </c>
      <c r="M501" s="13" t="s">
        <v>458</v>
      </c>
      <c r="N501" s="13" t="s">
        <v>458</v>
      </c>
      <c r="O501" s="13" t="s">
        <v>494</v>
      </c>
      <c r="P501" s="13" t="s">
        <v>458</v>
      </c>
      <c r="Q501" s="13" t="s">
        <v>458</v>
      </c>
      <c r="R501" s="13" t="s">
        <v>458</v>
      </c>
      <c r="S501" s="13" t="s">
        <v>458</v>
      </c>
      <c r="T501" s="13" t="s">
        <v>458</v>
      </c>
      <c r="U501" s="13" t="s">
        <v>458</v>
      </c>
      <c r="V501" s="13" t="s">
        <v>458</v>
      </c>
      <c r="W501" s="13" t="s">
        <v>458</v>
      </c>
      <c r="X501" s="13" t="s">
        <v>458</v>
      </c>
      <c r="Y501" s="13" t="s">
        <v>458</v>
      </c>
      <c r="Z501" s="13" t="s">
        <v>458</v>
      </c>
      <c r="AA501" s="23" t="s">
        <v>458</v>
      </c>
      <c r="AB501" s="200"/>
      <c r="AC501" s="200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6"/>
      <c r="AO501" s="46"/>
      <c r="AP501" s="46"/>
      <c r="AQ501" s="46"/>
      <c r="AR501" s="46"/>
    </row>
    <row r="502" spans="1:44" s="43" customFormat="1" ht="33.75" customHeight="1" x14ac:dyDescent="0.35">
      <c r="A502" s="161">
        <v>1</v>
      </c>
      <c r="B502" s="162"/>
      <c r="C502" s="172"/>
      <c r="D502" s="20">
        <v>2</v>
      </c>
      <c r="E502" s="13">
        <v>3</v>
      </c>
      <c r="F502" s="20">
        <v>4</v>
      </c>
      <c r="G502" s="13">
        <v>5</v>
      </c>
      <c r="H502" s="20">
        <v>6</v>
      </c>
      <c r="I502" s="13">
        <v>7</v>
      </c>
      <c r="J502" s="20">
        <v>8</v>
      </c>
      <c r="K502" s="13">
        <v>9</v>
      </c>
      <c r="L502" s="20">
        <v>10</v>
      </c>
      <c r="M502" s="13">
        <v>11</v>
      </c>
      <c r="N502" s="20">
        <v>12</v>
      </c>
      <c r="O502" s="13">
        <v>13</v>
      </c>
      <c r="P502" s="20">
        <v>14</v>
      </c>
      <c r="Q502" s="13">
        <v>15</v>
      </c>
      <c r="R502" s="20">
        <v>16</v>
      </c>
      <c r="S502" s="13">
        <v>17</v>
      </c>
      <c r="T502" s="20">
        <v>18</v>
      </c>
      <c r="U502" s="13">
        <v>19</v>
      </c>
      <c r="V502" s="20">
        <v>20</v>
      </c>
      <c r="W502" s="13">
        <v>21</v>
      </c>
      <c r="X502" s="20">
        <v>22</v>
      </c>
      <c r="Y502" s="13">
        <v>23</v>
      </c>
      <c r="Z502" s="20">
        <v>24</v>
      </c>
      <c r="AA502" s="59">
        <v>25</v>
      </c>
      <c r="AB502" s="20">
        <v>26</v>
      </c>
      <c r="AC502" s="8">
        <v>27</v>
      </c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6"/>
      <c r="AO502" s="46"/>
      <c r="AP502" s="46"/>
      <c r="AQ502" s="46"/>
      <c r="AR502" s="46"/>
    </row>
    <row r="503" spans="1:44" s="43" customFormat="1" ht="46.5" customHeight="1" x14ac:dyDescent="0.35">
      <c r="A503" s="202" t="s">
        <v>502</v>
      </c>
      <c r="B503" s="203"/>
      <c r="C503" s="204"/>
      <c r="D503" s="14">
        <v>4010721979.1604962</v>
      </c>
      <c r="E503" s="14">
        <v>17052410.80717</v>
      </c>
      <c r="F503" s="14">
        <v>0</v>
      </c>
      <c r="G503" s="14">
        <v>63315130.431700021</v>
      </c>
      <c r="H503" s="14">
        <v>19252309.20848</v>
      </c>
      <c r="I503" s="14">
        <v>24873554.950000003</v>
      </c>
      <c r="J503" s="7">
        <v>488392116.40000033</v>
      </c>
      <c r="K503" s="7">
        <v>0</v>
      </c>
      <c r="L503" s="7">
        <v>0</v>
      </c>
      <c r="M503" s="7">
        <v>23072012.995205</v>
      </c>
      <c r="N503" s="7">
        <v>0</v>
      </c>
      <c r="O503" s="7">
        <v>0</v>
      </c>
      <c r="P503" s="7">
        <v>608959332.71000004</v>
      </c>
      <c r="Q503" s="7">
        <v>1604774188.4161205</v>
      </c>
      <c r="R503" s="7">
        <v>13303855.106155001</v>
      </c>
      <c r="S503" s="7">
        <v>964594417.92667484</v>
      </c>
      <c r="T503" s="7">
        <v>24263763.188990001</v>
      </c>
      <c r="U503" s="7">
        <v>155640030.25999999</v>
      </c>
      <c r="V503" s="7">
        <v>3228856.76</v>
      </c>
      <c r="W503" s="7">
        <v>0</v>
      </c>
      <c r="X503" s="7">
        <v>0</v>
      </c>
      <c r="Y503" s="7">
        <v>2220752720.9909525</v>
      </c>
      <c r="Z503" s="7">
        <v>0</v>
      </c>
      <c r="AA503" s="7">
        <v>1789969258.1712453</v>
      </c>
      <c r="AB503" s="47">
        <v>2020</v>
      </c>
      <c r="AC503" s="47">
        <v>2022</v>
      </c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6"/>
      <c r="AO503" s="46"/>
      <c r="AP503" s="46"/>
      <c r="AQ503" s="46"/>
      <c r="AR503" s="46"/>
    </row>
    <row r="504" spans="1:44" s="43" customFormat="1" ht="44.25" customHeight="1" x14ac:dyDescent="0.35">
      <c r="A504" s="182" t="s">
        <v>499</v>
      </c>
      <c r="B504" s="182"/>
      <c r="C504" s="182"/>
      <c r="D504" s="7">
        <v>802295786.39817011</v>
      </c>
      <c r="E504" s="7">
        <v>3958035.6071699997</v>
      </c>
      <c r="F504" s="7">
        <v>0</v>
      </c>
      <c r="G504" s="7">
        <v>28839741.300000019</v>
      </c>
      <c r="H504" s="7">
        <v>3053469.18848</v>
      </c>
      <c r="I504" s="7">
        <v>2212031.29</v>
      </c>
      <c r="J504" s="7">
        <v>10571431.449999999</v>
      </c>
      <c r="K504" s="7">
        <v>0</v>
      </c>
      <c r="L504" s="7">
        <v>0</v>
      </c>
      <c r="M504" s="7">
        <v>1574049.91833</v>
      </c>
      <c r="N504" s="7">
        <v>0</v>
      </c>
      <c r="O504" s="7">
        <v>0</v>
      </c>
      <c r="P504" s="7">
        <v>434479004.61000001</v>
      </c>
      <c r="Q504" s="7">
        <v>167892360.07611999</v>
      </c>
      <c r="R504" s="7">
        <v>850667.01182499994</v>
      </c>
      <c r="S504" s="7">
        <v>136642058.56968501</v>
      </c>
      <c r="T504" s="7">
        <v>5778845.8065600004</v>
      </c>
      <c r="U504" s="7">
        <v>6444091.5700000022</v>
      </c>
      <c r="V504" s="7">
        <v>0</v>
      </c>
      <c r="W504" s="7">
        <v>0</v>
      </c>
      <c r="X504" s="7">
        <v>0</v>
      </c>
      <c r="Y504" s="7">
        <v>303915258.35925031</v>
      </c>
      <c r="Z504" s="7">
        <v>0</v>
      </c>
      <c r="AA504" s="7">
        <v>498380528.03891981</v>
      </c>
      <c r="AB504" s="47">
        <v>2020</v>
      </c>
      <c r="AC504" s="47">
        <v>2020</v>
      </c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6"/>
      <c r="AO504" s="46"/>
      <c r="AP504" s="46"/>
      <c r="AQ504" s="46"/>
      <c r="AR504" s="46"/>
    </row>
    <row r="505" spans="1:44" s="43" customFormat="1" ht="48.75" customHeight="1" x14ac:dyDescent="0.35">
      <c r="A505" s="182" t="s">
        <v>500</v>
      </c>
      <c r="B505" s="182"/>
      <c r="C505" s="182"/>
      <c r="D505" s="7">
        <v>640887284.45687509</v>
      </c>
      <c r="E505" s="7">
        <v>1998820.0299999998</v>
      </c>
      <c r="F505" s="7">
        <v>0</v>
      </c>
      <c r="G505" s="7">
        <v>14673956.450000003</v>
      </c>
      <c r="H505" s="7">
        <v>1928086.81</v>
      </c>
      <c r="I505" s="7">
        <v>2573621.2400000002</v>
      </c>
      <c r="J505" s="7">
        <v>86656744.000000045</v>
      </c>
      <c r="K505" s="7">
        <v>0</v>
      </c>
      <c r="L505" s="7">
        <v>0</v>
      </c>
      <c r="M505" s="7">
        <v>1942095.546875</v>
      </c>
      <c r="N505" s="7">
        <v>0</v>
      </c>
      <c r="O505" s="7">
        <v>0</v>
      </c>
      <c r="P505" s="7">
        <v>11669721.51</v>
      </c>
      <c r="Q505" s="7">
        <v>267990543.40999997</v>
      </c>
      <c r="R505" s="7">
        <v>0</v>
      </c>
      <c r="S505" s="7">
        <v>214769505.15000001</v>
      </c>
      <c r="T505" s="7">
        <v>1239565.7</v>
      </c>
      <c r="U505" s="7">
        <v>35444624.609999999</v>
      </c>
      <c r="V505" s="7">
        <v>0</v>
      </c>
      <c r="W505" s="7">
        <v>0</v>
      </c>
      <c r="X505" s="7">
        <v>0</v>
      </c>
      <c r="Y505" s="7">
        <v>357703555.29000014</v>
      </c>
      <c r="Z505" s="7">
        <v>0</v>
      </c>
      <c r="AA505" s="7">
        <v>283183729.16687495</v>
      </c>
      <c r="AB505" s="47">
        <v>2021</v>
      </c>
      <c r="AC505" s="47">
        <v>2021</v>
      </c>
      <c r="AD505" s="44"/>
      <c r="AE505" s="144"/>
      <c r="AF505" s="44"/>
      <c r="AG505" s="144"/>
      <c r="AH505" s="44"/>
      <c r="AI505" s="144"/>
      <c r="AJ505" s="44"/>
      <c r="AK505" s="144"/>
      <c r="AL505" s="144"/>
      <c r="AM505" s="144"/>
      <c r="AN505" s="144"/>
      <c r="AO505" s="144"/>
      <c r="AP505" s="144"/>
      <c r="AQ505" s="144"/>
      <c r="AR505" s="144"/>
    </row>
    <row r="506" spans="1:44" s="43" customFormat="1" ht="43.5" customHeight="1" x14ac:dyDescent="0.35">
      <c r="A506" s="182" t="s">
        <v>501</v>
      </c>
      <c r="B506" s="182"/>
      <c r="C506" s="182"/>
      <c r="D506" s="7">
        <v>2567538908.3054509</v>
      </c>
      <c r="E506" s="7">
        <v>11095555.17</v>
      </c>
      <c r="F506" s="7">
        <v>0</v>
      </c>
      <c r="G506" s="7">
        <v>19801432.681699999</v>
      </c>
      <c r="H506" s="7">
        <v>14270753.210000001</v>
      </c>
      <c r="I506" s="7">
        <v>20087902.420000002</v>
      </c>
      <c r="J506" s="7">
        <v>391163940.95000029</v>
      </c>
      <c r="K506" s="7">
        <v>0</v>
      </c>
      <c r="L506" s="7">
        <v>0</v>
      </c>
      <c r="M506" s="7">
        <v>19555867.530000001</v>
      </c>
      <c r="N506" s="7">
        <v>0</v>
      </c>
      <c r="O506" s="7">
        <v>0</v>
      </c>
      <c r="P506" s="7">
        <v>162810606.59000003</v>
      </c>
      <c r="Q506" s="7">
        <v>1168891284.9300005</v>
      </c>
      <c r="R506" s="7">
        <v>12453188.09433</v>
      </c>
      <c r="S506" s="7">
        <v>613182854.20698988</v>
      </c>
      <c r="T506" s="7">
        <v>17245351.682429999</v>
      </c>
      <c r="U506" s="7">
        <v>113751314.08</v>
      </c>
      <c r="V506" s="7">
        <v>3228856.76</v>
      </c>
      <c r="W506" s="7">
        <v>0</v>
      </c>
      <c r="X506" s="7">
        <v>0</v>
      </c>
      <c r="Y506" s="7">
        <v>1559133907.3417022</v>
      </c>
      <c r="Z506" s="48">
        <v>0</v>
      </c>
      <c r="AA506" s="7">
        <v>1008405000.9654505</v>
      </c>
      <c r="AB506" s="47">
        <v>2022</v>
      </c>
      <c r="AC506" s="47">
        <v>2022</v>
      </c>
      <c r="AD506" s="44"/>
      <c r="AE506" s="144"/>
      <c r="AF506" s="44"/>
      <c r="AG506" s="144"/>
      <c r="AH506" s="44"/>
      <c r="AI506" s="144"/>
      <c r="AJ506" s="44"/>
      <c r="AK506" s="144"/>
      <c r="AL506" s="144"/>
      <c r="AM506" s="144"/>
      <c r="AN506" s="144"/>
      <c r="AO506" s="144"/>
      <c r="AP506" s="144"/>
      <c r="AQ506" s="144"/>
      <c r="AR506" s="144"/>
    </row>
    <row r="507" spans="1:44" s="58" customFormat="1" ht="35.1" customHeight="1" x14ac:dyDescent="0.4">
      <c r="A507" s="58" t="s">
        <v>300</v>
      </c>
      <c r="D507" s="1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56"/>
      <c r="AC507" s="56"/>
    </row>
    <row r="508" spans="1:44" s="58" customFormat="1" ht="35.1" customHeight="1" x14ac:dyDescent="0.4">
      <c r="A508" s="58" t="s">
        <v>525</v>
      </c>
      <c r="D508" s="1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56"/>
      <c r="AC508" s="56"/>
    </row>
    <row r="509" spans="1:44" s="58" customFormat="1" ht="35.1" customHeight="1" x14ac:dyDescent="0.4">
      <c r="A509" s="58" t="s">
        <v>526</v>
      </c>
      <c r="D509" s="1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56"/>
      <c r="AC509" s="56"/>
    </row>
    <row r="510" spans="1:44" s="58" customFormat="1" ht="35.1" customHeight="1" x14ac:dyDescent="0.4">
      <c r="A510" s="58" t="s">
        <v>536</v>
      </c>
      <c r="D510" s="1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56"/>
      <c r="AC510" s="56"/>
    </row>
    <row r="511" spans="1:44" s="58" customFormat="1" ht="35.1" customHeight="1" x14ac:dyDescent="0.4">
      <c r="A511" s="58" t="s">
        <v>537</v>
      </c>
      <c r="D511" s="1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56"/>
      <c r="AC511" s="56"/>
    </row>
    <row r="512" spans="1:44" s="58" customFormat="1" ht="35.1" customHeight="1" x14ac:dyDescent="0.4">
      <c r="A512" s="58" t="s">
        <v>531</v>
      </c>
      <c r="D512" s="1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56"/>
      <c r="AC512" s="56"/>
    </row>
    <row r="513" spans="1:29" s="58" customFormat="1" ht="35.1" customHeight="1" x14ac:dyDescent="0.4">
      <c r="A513" s="58" t="s">
        <v>538</v>
      </c>
      <c r="D513" s="1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56"/>
      <c r="AC513" s="56"/>
    </row>
    <row r="514" spans="1:29" s="58" customFormat="1" ht="35.1" customHeight="1" x14ac:dyDescent="0.4">
      <c r="A514" s="58" t="s">
        <v>539</v>
      </c>
      <c r="D514" s="1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56"/>
      <c r="AC514" s="56"/>
    </row>
    <row r="515" spans="1:29" s="58" customFormat="1" ht="35.1" customHeight="1" x14ac:dyDescent="0.4">
      <c r="A515" s="58" t="s">
        <v>532</v>
      </c>
      <c r="D515" s="1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56"/>
      <c r="AC515" s="56"/>
    </row>
    <row r="516" spans="1:29" s="58" customFormat="1" ht="35.1" customHeight="1" x14ac:dyDescent="0.4">
      <c r="A516" s="58" t="s">
        <v>527</v>
      </c>
      <c r="D516" s="1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56"/>
      <c r="AC516" s="56"/>
    </row>
    <row r="517" spans="1:29" s="58" customFormat="1" ht="35.1" customHeight="1" x14ac:dyDescent="0.4">
      <c r="A517" s="58" t="s">
        <v>528</v>
      </c>
      <c r="D517" s="1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56"/>
      <c r="AC517" s="56"/>
    </row>
    <row r="518" spans="1:29" s="58" customFormat="1" ht="35.1" customHeight="1" x14ac:dyDescent="0.4">
      <c r="A518" s="58" t="s">
        <v>529</v>
      </c>
      <c r="D518" s="1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56"/>
      <c r="AC518" s="56"/>
    </row>
    <row r="519" spans="1:29" s="58" customFormat="1" ht="35.1" customHeight="1" x14ac:dyDescent="0.4">
      <c r="A519" s="58" t="s">
        <v>530</v>
      </c>
      <c r="D519" s="1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56"/>
      <c r="AC519" s="56"/>
    </row>
    <row r="520" spans="1:29" s="58" customFormat="1" ht="35.1" customHeight="1" x14ac:dyDescent="0.4">
      <c r="A520" s="58" t="s">
        <v>534</v>
      </c>
      <c r="D520" s="1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56"/>
      <c r="AC520" s="56"/>
    </row>
    <row r="521" spans="1:29" s="58" customFormat="1" ht="35.1" customHeight="1" x14ac:dyDescent="0.4">
      <c r="A521" s="58" t="s">
        <v>535</v>
      </c>
      <c r="D521" s="1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56"/>
      <c r="AC521" s="56"/>
    </row>
    <row r="522" spans="1:29" s="58" customFormat="1" ht="35.1" customHeight="1" x14ac:dyDescent="0.4">
      <c r="A522" s="58" t="s">
        <v>546</v>
      </c>
      <c r="D522" s="1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56"/>
      <c r="AC522" s="56"/>
    </row>
    <row r="523" spans="1:29" s="58" customFormat="1" ht="35.1" customHeight="1" x14ac:dyDescent="0.4">
      <c r="A523" s="58" t="s">
        <v>524</v>
      </c>
      <c r="D523" s="1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56"/>
      <c r="AC523" s="56"/>
    </row>
    <row r="524" spans="1:29" s="58" customFormat="1" ht="35.1" customHeight="1" x14ac:dyDescent="0.4">
      <c r="A524" s="58" t="s">
        <v>496</v>
      </c>
      <c r="D524" s="1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56"/>
      <c r="AC524" s="56"/>
    </row>
    <row r="525" spans="1:29" x14ac:dyDescent="0.35"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</row>
    <row r="527" spans="1:29" x14ac:dyDescent="0.35"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</sheetData>
  <autoFilter ref="V1:V497" xr:uid="{00000000-0001-0000-0000-000000000000}"/>
  <mergeCells count="99">
    <mergeCell ref="AM505:AM506"/>
    <mergeCell ref="AN505:AR506"/>
    <mergeCell ref="A506:C506"/>
    <mergeCell ref="A505:C505"/>
    <mergeCell ref="AE505:AE506"/>
    <mergeCell ref="AG505:AG506"/>
    <mergeCell ref="AI505:AI506"/>
    <mergeCell ref="AK505:AK506"/>
    <mergeCell ref="AL505:AL506"/>
    <mergeCell ref="AN500:AR500"/>
    <mergeCell ref="A502:C502"/>
    <mergeCell ref="A503:C503"/>
    <mergeCell ref="J499:J500"/>
    <mergeCell ref="K499:L500"/>
    <mergeCell ref="AN497:AR499"/>
    <mergeCell ref="O498:P500"/>
    <mergeCell ref="Q498:Q500"/>
    <mergeCell ref="R498:R500"/>
    <mergeCell ref="S498:S500"/>
    <mergeCell ref="T498:T500"/>
    <mergeCell ref="U498:U500"/>
    <mergeCell ref="V498:V500"/>
    <mergeCell ref="AE497:AE499"/>
    <mergeCell ref="AG497:AG499"/>
    <mergeCell ref="AI497:AI499"/>
    <mergeCell ref="A504:C504"/>
    <mergeCell ref="E499:E500"/>
    <mergeCell ref="F499:G500"/>
    <mergeCell ref="H499:H500"/>
    <mergeCell ref="I499:I500"/>
    <mergeCell ref="D498:D500"/>
    <mergeCell ref="E498:N498"/>
    <mergeCell ref="M499:M500"/>
    <mergeCell ref="N499:N500"/>
    <mergeCell ref="AK497:AK499"/>
    <mergeCell ref="AL497:AL499"/>
    <mergeCell ref="AM497:AM499"/>
    <mergeCell ref="A496:AC496"/>
    <mergeCell ref="A497:C501"/>
    <mergeCell ref="D497:W497"/>
    <mergeCell ref="X497:X500"/>
    <mergeCell ref="Y497:Y500"/>
    <mergeCell ref="Z497:Z500"/>
    <mergeCell ref="AA497:AA500"/>
    <mergeCell ref="AB497:AB501"/>
    <mergeCell ref="AC497:AC501"/>
    <mergeCell ref="W498:W500"/>
    <mergeCell ref="A494:C494"/>
    <mergeCell ref="AG359:AJ359"/>
    <mergeCell ref="AG360:AJ360"/>
    <mergeCell ref="AG361:AJ361"/>
    <mergeCell ref="AG362:AJ362"/>
    <mergeCell ref="AG363:AJ363"/>
    <mergeCell ref="AG364:AJ364"/>
    <mergeCell ref="AG391:AJ391"/>
    <mergeCell ref="AG392:AJ392"/>
    <mergeCell ref="AG416:AI416"/>
    <mergeCell ref="AG423:AI423"/>
    <mergeCell ref="AG443:AI443"/>
    <mergeCell ref="AG333:AL333"/>
    <mergeCell ref="A167:AC167"/>
    <mergeCell ref="A259:C259"/>
    <mergeCell ref="A260:AC260"/>
    <mergeCell ref="AG261:AI261"/>
    <mergeCell ref="AG262:AI262"/>
    <mergeCell ref="AG263:AI263"/>
    <mergeCell ref="AG328:AL328"/>
    <mergeCell ref="AG329:AL329"/>
    <mergeCell ref="AG330:AL330"/>
    <mergeCell ref="AG331:AL331"/>
    <mergeCell ref="AG332:AL332"/>
    <mergeCell ref="A166:B166"/>
    <mergeCell ref="D14:D15"/>
    <mergeCell ref="E14:M14"/>
    <mergeCell ref="O14:P15"/>
    <mergeCell ref="Q14:Q15"/>
    <mergeCell ref="F15:G15"/>
    <mergeCell ref="K15:L15"/>
    <mergeCell ref="A18:AC18"/>
    <mergeCell ref="R14:R15"/>
    <mergeCell ref="S14:S15"/>
    <mergeCell ref="V8:AC8"/>
    <mergeCell ref="V9:AC9"/>
    <mergeCell ref="A11:AC11"/>
    <mergeCell ref="A13:A16"/>
    <mergeCell ref="B13:B16"/>
    <mergeCell ref="C13:C15"/>
    <mergeCell ref="D13:W13"/>
    <mergeCell ref="X13:AA14"/>
    <mergeCell ref="AB13:AB16"/>
    <mergeCell ref="AC13:AC16"/>
    <mergeCell ref="T14:T15"/>
    <mergeCell ref="U14:W14"/>
    <mergeCell ref="V7:AC7"/>
    <mergeCell ref="V1:AC1"/>
    <mergeCell ref="V2:AC2"/>
    <mergeCell ref="V3:AC3"/>
    <mergeCell ref="V4:AC4"/>
    <mergeCell ref="V6:AC6"/>
  </mergeCells>
  <pageMargins left="0.78740157480314965" right="0.70866141732283472" top="1.1811023622047245" bottom="0.35433070866141736" header="0" footer="0"/>
  <pageSetup paperSize="9" scale="18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8395-69FC-46F3-AF14-87B089AEC597}">
  <dimension ref="A1:AS266"/>
  <sheetViews>
    <sheetView view="pageBreakPreview" topLeftCell="A12" zoomScale="45" zoomScaleNormal="40" zoomScaleSheetLayoutView="45" zoomScalePageLayoutView="25" workbookViewId="0">
      <selection activeCell="D19" sqref="D19:D234"/>
    </sheetView>
  </sheetViews>
  <sheetFormatPr defaultColWidth="9.33203125" defaultRowHeight="21.75" outlineLevelRow="1" outlineLevelCol="1" x14ac:dyDescent="0.35"/>
  <cols>
    <col min="1" max="1" width="12.83203125" style="26" customWidth="1"/>
    <col min="2" max="2" width="45.33203125" style="26" customWidth="1"/>
    <col min="3" max="3" width="19.6640625" style="26" customWidth="1"/>
    <col min="4" max="5" width="34.6640625" style="27" customWidth="1" outlineLevel="1"/>
    <col min="6" max="6" width="32.33203125" style="1" customWidth="1" outlineLevel="1"/>
    <col min="7" max="7" width="12.83203125" style="1" customWidth="1" outlineLevel="1"/>
    <col min="8" max="8" width="32.6640625" style="1" customWidth="1" outlineLevel="1"/>
    <col min="9" max="9" width="31.6640625" style="1" customWidth="1" outlineLevel="1"/>
    <col min="10" max="10" width="30.33203125" style="1" customWidth="1" outlineLevel="1"/>
    <col min="11" max="11" width="32" style="1" customWidth="1" outlineLevel="1"/>
    <col min="12" max="12" width="12.83203125" style="1" customWidth="1" outlineLevel="1"/>
    <col min="13" max="13" width="29" style="1" customWidth="1" outlineLevel="1"/>
    <col min="14" max="14" width="32" style="1" customWidth="1" outlineLevel="1"/>
    <col min="15" max="15" width="29.83203125" style="1" customWidth="1" outlineLevel="1"/>
    <col min="16" max="16" width="12.1640625" style="1" customWidth="1" outlineLevel="1"/>
    <col min="17" max="17" width="31" style="1" customWidth="1" outlineLevel="1"/>
    <col min="18" max="18" width="33" style="1" customWidth="1"/>
    <col min="19" max="19" width="33.1640625" style="1" customWidth="1"/>
    <col min="20" max="20" width="31.6640625" style="1" customWidth="1"/>
    <col min="21" max="21" width="32.5" style="1" customWidth="1"/>
    <col min="22" max="22" width="30.33203125" style="1" customWidth="1"/>
    <col min="23" max="23" width="28" style="1" customWidth="1"/>
    <col min="24" max="24" width="31.5" style="1" customWidth="1"/>
    <col min="25" max="25" width="19.5" style="1" customWidth="1"/>
    <col min="26" max="26" width="31.33203125" style="1" customWidth="1"/>
    <col min="27" max="27" width="22" style="1" customWidth="1"/>
    <col min="28" max="28" width="31.83203125" style="1" customWidth="1"/>
    <col min="29" max="29" width="24.83203125" style="49" customWidth="1"/>
    <col min="30" max="30" width="23.6640625" style="49" customWidth="1"/>
    <col min="31" max="31" width="33.83203125" style="22" customWidth="1"/>
    <col min="32" max="32" width="34.83203125" style="22" customWidth="1"/>
    <col min="33" max="33" width="30" style="22" customWidth="1"/>
    <col min="34" max="34" width="9.33203125" style="22"/>
    <col min="35" max="35" width="36" style="22" customWidth="1"/>
    <col min="36" max="16384" width="9.33203125" style="22"/>
  </cols>
  <sheetData>
    <row r="1" spans="1:30" ht="27.75" hidden="1" customHeight="1" x14ac:dyDescent="0.35">
      <c r="W1" s="157" t="s">
        <v>0</v>
      </c>
      <c r="X1" s="157"/>
      <c r="Y1" s="157"/>
      <c r="Z1" s="157"/>
      <c r="AA1" s="157"/>
      <c r="AB1" s="157"/>
      <c r="AC1" s="157"/>
      <c r="AD1" s="157"/>
    </row>
    <row r="2" spans="1:30" ht="387" hidden="1" customHeight="1" x14ac:dyDescent="0.35">
      <c r="W2" s="157"/>
      <c r="X2" s="157"/>
      <c r="Y2" s="157"/>
      <c r="Z2" s="157"/>
      <c r="AA2" s="157"/>
      <c r="AB2" s="157"/>
      <c r="AC2" s="157"/>
      <c r="AD2" s="157"/>
    </row>
    <row r="3" spans="1:30" ht="51" hidden="1" customHeight="1" x14ac:dyDescent="0.35">
      <c r="W3" s="157"/>
      <c r="X3" s="157"/>
      <c r="Y3" s="157"/>
      <c r="Z3" s="157"/>
      <c r="AA3" s="157"/>
      <c r="AB3" s="157"/>
      <c r="AC3" s="157"/>
      <c r="AD3" s="157"/>
    </row>
    <row r="4" spans="1:30" ht="3" hidden="1" customHeight="1" x14ac:dyDescent="0.35">
      <c r="W4" s="157"/>
      <c r="X4" s="157"/>
      <c r="Y4" s="157"/>
      <c r="Z4" s="157"/>
      <c r="AA4" s="157"/>
      <c r="AB4" s="157"/>
      <c r="AC4" s="157"/>
      <c r="AD4" s="157"/>
    </row>
    <row r="5" spans="1:30" ht="18.75" hidden="1" customHeight="1" x14ac:dyDescent="0.35">
      <c r="W5" s="2"/>
      <c r="X5" s="2"/>
      <c r="Y5" s="2"/>
      <c r="Z5" s="2"/>
      <c r="AA5" s="2"/>
      <c r="AB5" s="2"/>
      <c r="AC5" s="28"/>
      <c r="AD5" s="28"/>
    </row>
    <row r="6" spans="1:30" ht="65.25" customHeight="1" outlineLevel="1" x14ac:dyDescent="1.1499999999999999">
      <c r="W6" s="155" t="s">
        <v>493</v>
      </c>
      <c r="X6" s="155"/>
      <c r="Y6" s="155"/>
      <c r="Z6" s="155"/>
      <c r="AA6" s="155"/>
      <c r="AB6" s="155"/>
      <c r="AC6" s="155"/>
      <c r="AD6" s="155"/>
    </row>
    <row r="7" spans="1:30" ht="56.25" customHeight="1" outlineLevel="1" x14ac:dyDescent="1.1499999999999999">
      <c r="W7" s="155" t="s">
        <v>1</v>
      </c>
      <c r="X7" s="155"/>
      <c r="Y7" s="155"/>
      <c r="Z7" s="155"/>
      <c r="AA7" s="155"/>
      <c r="AB7" s="155"/>
      <c r="AC7" s="155"/>
      <c r="AD7" s="155"/>
    </row>
    <row r="8" spans="1:30" ht="63" customHeight="1" outlineLevel="1" x14ac:dyDescent="1.1499999999999999">
      <c r="W8" s="155" t="s">
        <v>2</v>
      </c>
      <c r="X8" s="155"/>
      <c r="Y8" s="155"/>
      <c r="Z8" s="155"/>
      <c r="AA8" s="155"/>
      <c r="AB8" s="155"/>
      <c r="AC8" s="155"/>
      <c r="AD8" s="155"/>
    </row>
    <row r="9" spans="1:30" ht="63" customHeight="1" outlineLevel="1" x14ac:dyDescent="1.1499999999999999">
      <c r="W9" s="155" t="s">
        <v>551</v>
      </c>
      <c r="X9" s="155"/>
      <c r="Y9" s="155"/>
      <c r="Z9" s="155"/>
      <c r="AA9" s="155"/>
      <c r="AB9" s="155"/>
      <c r="AC9" s="155"/>
      <c r="AD9" s="155"/>
    </row>
    <row r="10" spans="1:30" ht="63" customHeight="1" outlineLevel="1" x14ac:dyDescent="1.1499999999999999">
      <c r="W10" s="16"/>
      <c r="X10" s="16"/>
      <c r="Y10" s="16"/>
      <c r="Z10" s="16"/>
      <c r="AA10" s="16"/>
      <c r="AB10" s="29"/>
      <c r="AC10" s="16"/>
      <c r="AD10" s="16"/>
    </row>
    <row r="11" spans="1:30" s="30" customFormat="1" ht="165.75" customHeight="1" outlineLevel="1" x14ac:dyDescent="0.35">
      <c r="A11" s="156" t="s">
        <v>495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</row>
    <row r="12" spans="1:30" s="30" customFormat="1" ht="33.75" customHeight="1" outlineLevel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2"/>
      <c r="AC12" s="3"/>
      <c r="AD12" s="3"/>
    </row>
    <row r="13" spans="1:30" s="30" customFormat="1" ht="33.75" customHeight="1" outlineLevel="1" x14ac:dyDescent="0.35">
      <c r="A13" s="158" t="s">
        <v>3</v>
      </c>
      <c r="B13" s="158" t="s">
        <v>457</v>
      </c>
      <c r="C13" s="158" t="s">
        <v>484</v>
      </c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3" t="s">
        <v>4</v>
      </c>
      <c r="Z13" s="164"/>
      <c r="AA13" s="164"/>
      <c r="AB13" s="165"/>
      <c r="AC13" s="158" t="s">
        <v>5</v>
      </c>
      <c r="AD13" s="158" t="s">
        <v>6</v>
      </c>
    </row>
    <row r="14" spans="1:30" ht="34.5" customHeight="1" x14ac:dyDescent="0.35">
      <c r="A14" s="159"/>
      <c r="B14" s="159"/>
      <c r="C14" s="159"/>
      <c r="D14" s="62"/>
      <c r="E14" s="62"/>
      <c r="F14" s="174" t="s">
        <v>468</v>
      </c>
      <c r="G14" s="175"/>
      <c r="H14" s="175"/>
      <c r="I14" s="175"/>
      <c r="J14" s="175"/>
      <c r="K14" s="175"/>
      <c r="L14" s="175"/>
      <c r="M14" s="175"/>
      <c r="N14" s="175"/>
      <c r="O14" s="31"/>
      <c r="P14" s="176" t="s">
        <v>485</v>
      </c>
      <c r="Q14" s="177"/>
      <c r="R14" s="169" t="s">
        <v>486</v>
      </c>
      <c r="S14" s="169" t="s">
        <v>469</v>
      </c>
      <c r="T14" s="169" t="s">
        <v>487</v>
      </c>
      <c r="U14" s="169" t="s">
        <v>470</v>
      </c>
      <c r="V14" s="171" t="s">
        <v>471</v>
      </c>
      <c r="W14" s="171"/>
      <c r="X14" s="171"/>
      <c r="Y14" s="166"/>
      <c r="Z14" s="167"/>
      <c r="AA14" s="167"/>
      <c r="AB14" s="168"/>
      <c r="AC14" s="159"/>
      <c r="AD14" s="159"/>
    </row>
    <row r="15" spans="1:30" ht="282.75" customHeight="1" x14ac:dyDescent="0.35">
      <c r="A15" s="159"/>
      <c r="B15" s="159"/>
      <c r="C15" s="160"/>
      <c r="D15" s="63"/>
      <c r="E15" s="63"/>
      <c r="F15" s="4" t="s">
        <v>460</v>
      </c>
      <c r="G15" s="180" t="s">
        <v>461</v>
      </c>
      <c r="H15" s="181"/>
      <c r="I15" s="4" t="s">
        <v>462</v>
      </c>
      <c r="J15" s="4" t="s">
        <v>463</v>
      </c>
      <c r="K15" s="4" t="s">
        <v>464</v>
      </c>
      <c r="L15" s="180" t="s">
        <v>465</v>
      </c>
      <c r="M15" s="181"/>
      <c r="N15" s="4" t="s">
        <v>466</v>
      </c>
      <c r="O15" s="24" t="s">
        <v>467</v>
      </c>
      <c r="P15" s="178"/>
      <c r="Q15" s="179"/>
      <c r="R15" s="170"/>
      <c r="S15" s="170"/>
      <c r="T15" s="170"/>
      <c r="U15" s="170"/>
      <c r="V15" s="5" t="s">
        <v>533</v>
      </c>
      <c r="W15" s="5" t="s">
        <v>542</v>
      </c>
      <c r="X15" s="5" t="s">
        <v>540</v>
      </c>
      <c r="Y15" s="32" t="s">
        <v>472</v>
      </c>
      <c r="Z15" s="5" t="s">
        <v>473</v>
      </c>
      <c r="AA15" s="5" t="s">
        <v>483</v>
      </c>
      <c r="AB15" s="5" t="s">
        <v>474</v>
      </c>
      <c r="AC15" s="159"/>
      <c r="AD15" s="159"/>
    </row>
    <row r="16" spans="1:30" ht="42" customHeight="1" x14ac:dyDescent="0.35">
      <c r="A16" s="160"/>
      <c r="B16" s="160"/>
      <c r="C16" s="6" t="s">
        <v>458</v>
      </c>
      <c r="D16" s="6"/>
      <c r="E16" s="6"/>
      <c r="F16" s="6" t="s">
        <v>458</v>
      </c>
      <c r="G16" s="6" t="s">
        <v>494</v>
      </c>
      <c r="H16" s="6" t="s">
        <v>458</v>
      </c>
      <c r="I16" s="6" t="s">
        <v>458</v>
      </c>
      <c r="J16" s="6" t="s">
        <v>458</v>
      </c>
      <c r="K16" s="6" t="s">
        <v>458</v>
      </c>
      <c r="L16" s="6" t="s">
        <v>494</v>
      </c>
      <c r="M16" s="6" t="s">
        <v>458</v>
      </c>
      <c r="N16" s="6" t="s">
        <v>458</v>
      </c>
      <c r="O16" s="6" t="s">
        <v>458</v>
      </c>
      <c r="P16" s="6" t="s">
        <v>494</v>
      </c>
      <c r="Q16" s="6" t="s">
        <v>458</v>
      </c>
      <c r="R16" s="6" t="s">
        <v>458</v>
      </c>
      <c r="S16" s="6" t="s">
        <v>458</v>
      </c>
      <c r="T16" s="6" t="s">
        <v>458</v>
      </c>
      <c r="U16" s="6" t="s">
        <v>458</v>
      </c>
      <c r="V16" s="6" t="s">
        <v>458</v>
      </c>
      <c r="W16" s="6" t="s">
        <v>458</v>
      </c>
      <c r="X16" s="6" t="s">
        <v>458</v>
      </c>
      <c r="Y16" s="6" t="s">
        <v>458</v>
      </c>
      <c r="Z16" s="6" t="s">
        <v>458</v>
      </c>
      <c r="AA16" s="6" t="s">
        <v>458</v>
      </c>
      <c r="AB16" s="7" t="s">
        <v>458</v>
      </c>
      <c r="AC16" s="160"/>
      <c r="AD16" s="160"/>
    </row>
    <row r="17" spans="1:36" s="33" customFormat="1" ht="36" customHeight="1" x14ac:dyDescent="0.35">
      <c r="A17" s="6">
        <v>1</v>
      </c>
      <c r="B17" s="6">
        <v>2</v>
      </c>
      <c r="C17" s="6">
        <v>3</v>
      </c>
      <c r="D17" s="6"/>
      <c r="E17" s="6"/>
      <c r="F17" s="6">
        <v>5</v>
      </c>
      <c r="G17" s="6">
        <v>6</v>
      </c>
      <c r="H17" s="6">
        <v>7</v>
      </c>
      <c r="I17" s="6">
        <v>8</v>
      </c>
      <c r="J17" s="6">
        <v>9</v>
      </c>
      <c r="K17" s="6">
        <v>10</v>
      </c>
      <c r="L17" s="6">
        <v>11</v>
      </c>
      <c r="M17" s="6">
        <v>12</v>
      </c>
      <c r="N17" s="6">
        <v>13</v>
      </c>
      <c r="O17" s="6">
        <v>14</v>
      </c>
      <c r="P17" s="6">
        <v>15</v>
      </c>
      <c r="Q17" s="6">
        <v>16</v>
      </c>
      <c r="R17" s="6">
        <v>17</v>
      </c>
      <c r="S17" s="6">
        <v>18</v>
      </c>
      <c r="T17" s="6">
        <v>19</v>
      </c>
      <c r="U17" s="6">
        <v>20</v>
      </c>
      <c r="V17" s="6">
        <v>21</v>
      </c>
      <c r="W17" s="6">
        <v>22</v>
      </c>
      <c r="X17" s="6">
        <v>23</v>
      </c>
      <c r="Y17" s="6">
        <v>24</v>
      </c>
      <c r="Z17" s="6">
        <v>25</v>
      </c>
      <c r="AA17" s="6">
        <v>26</v>
      </c>
      <c r="AB17" s="57">
        <v>27</v>
      </c>
      <c r="AC17" s="6">
        <v>28</v>
      </c>
      <c r="AD17" s="6">
        <v>29</v>
      </c>
    </row>
    <row r="18" spans="1:36" ht="54" customHeight="1" x14ac:dyDescent="0.35">
      <c r="A18" s="183" t="s">
        <v>253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6" ht="56.85" customHeight="1" x14ac:dyDescent="0.4">
      <c r="A19" s="8">
        <v>1</v>
      </c>
      <c r="B19" s="8" t="s">
        <v>301</v>
      </c>
      <c r="C19" s="8"/>
      <c r="D19" s="36">
        <v>8869165.7300000004</v>
      </c>
      <c r="E19" s="36">
        <v>8869165.7300000004</v>
      </c>
      <c r="F19" s="8" t="b">
        <f>OR(EXACT(D19,E19))</f>
        <v>1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7">
        <v>8647436.5899999999</v>
      </c>
      <c r="R19" s="8"/>
      <c r="S19" s="8"/>
      <c r="T19" s="8"/>
      <c r="U19" s="8"/>
      <c r="V19" s="7">
        <v>221729.14</v>
      </c>
      <c r="W19" s="7"/>
      <c r="X19" s="8"/>
      <c r="Y19" s="8"/>
      <c r="Z19" s="7"/>
      <c r="AA19" s="7"/>
      <c r="AB19" s="7">
        <f>SUM(Q19+V19)</f>
        <v>8869165.7300000004</v>
      </c>
      <c r="AC19" s="8">
        <v>2022</v>
      </c>
      <c r="AD19" s="8">
        <v>2022</v>
      </c>
      <c r="AE19" s="25"/>
      <c r="AF19" s="25"/>
      <c r="AH19" s="111"/>
      <c r="AI19" s="111"/>
      <c r="AJ19" s="111"/>
    </row>
    <row r="20" spans="1:36" ht="56.85" customHeight="1" x14ac:dyDescent="0.4">
      <c r="A20" s="8">
        <v>2</v>
      </c>
      <c r="B20" s="8" t="s">
        <v>302</v>
      </c>
      <c r="C20" s="8"/>
      <c r="D20" s="36">
        <v>2217291.4299999997</v>
      </c>
      <c r="E20" s="36">
        <v>2217291.4300000002</v>
      </c>
      <c r="F20" s="8" t="b">
        <f t="shared" ref="F20:F83" si="0">OR(EXACT(D20,E20))</f>
        <v>1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7">
        <v>2161859.15</v>
      </c>
      <c r="R20" s="8"/>
      <c r="S20" s="8"/>
      <c r="T20" s="8"/>
      <c r="U20" s="8"/>
      <c r="V20" s="7">
        <v>55432.28</v>
      </c>
      <c r="W20" s="7"/>
      <c r="X20" s="8"/>
      <c r="Y20" s="8"/>
      <c r="Z20" s="7"/>
      <c r="AA20" s="7"/>
      <c r="AB20" s="7">
        <f>SUM(Q20+V20)</f>
        <v>2217291.4299999997</v>
      </c>
      <c r="AC20" s="8">
        <v>2022</v>
      </c>
      <c r="AD20" s="8">
        <v>2022</v>
      </c>
      <c r="AE20" s="25"/>
      <c r="AF20" s="25"/>
      <c r="AH20" s="111"/>
      <c r="AI20" s="111"/>
      <c r="AJ20" s="111"/>
    </row>
    <row r="21" spans="1:36" ht="56.85" customHeight="1" x14ac:dyDescent="0.4">
      <c r="A21" s="8">
        <v>3</v>
      </c>
      <c r="B21" s="8" t="s">
        <v>321</v>
      </c>
      <c r="C21" s="8"/>
      <c r="D21" s="36">
        <v>13834230.060000001</v>
      </c>
      <c r="E21" s="36">
        <v>13834230.060000001</v>
      </c>
      <c r="F21" s="8" t="b">
        <f t="shared" si="0"/>
        <v>1</v>
      </c>
      <c r="G21" s="8"/>
      <c r="H21" s="8"/>
      <c r="I21" s="8"/>
      <c r="J21" s="8"/>
      <c r="K21" s="7">
        <v>4717064.33</v>
      </c>
      <c r="L21" s="7"/>
      <c r="M21" s="7"/>
      <c r="N21" s="8"/>
      <c r="O21" s="8"/>
      <c r="P21" s="8"/>
      <c r="Q21" s="7">
        <v>8647436.5899999999</v>
      </c>
      <c r="R21" s="8"/>
      <c r="S21" s="8"/>
      <c r="T21" s="8"/>
      <c r="U21" s="8"/>
      <c r="V21" s="7">
        <v>469729.14</v>
      </c>
      <c r="W21" s="7"/>
      <c r="X21" s="7"/>
      <c r="Y21" s="8"/>
      <c r="Z21" s="7">
        <f>SUM(K21+248000)</f>
        <v>4965064.33</v>
      </c>
      <c r="AA21" s="7"/>
      <c r="AB21" s="7">
        <f>SUM(Q21+221729.14)</f>
        <v>8869165.7300000004</v>
      </c>
      <c r="AC21" s="8">
        <v>2022</v>
      </c>
      <c r="AD21" s="8">
        <v>2022</v>
      </c>
      <c r="AE21" s="25"/>
      <c r="AF21" s="25"/>
      <c r="AH21" s="111"/>
      <c r="AI21" s="111"/>
      <c r="AJ21" s="111"/>
    </row>
    <row r="22" spans="1:36" ht="56.85" customHeight="1" x14ac:dyDescent="0.4">
      <c r="A22" s="8">
        <v>4</v>
      </c>
      <c r="B22" s="8" t="s">
        <v>445</v>
      </c>
      <c r="C22" s="8"/>
      <c r="D22" s="36">
        <v>14522525.970000001</v>
      </c>
      <c r="E22" s="36">
        <v>14522525.970000001</v>
      </c>
      <c r="F22" s="8" t="b">
        <f t="shared" si="0"/>
        <v>1</v>
      </c>
      <c r="G22" s="8"/>
      <c r="H22" s="8"/>
      <c r="I22" s="8"/>
      <c r="J22" s="8"/>
      <c r="K22" s="7"/>
      <c r="L22" s="7"/>
      <c r="M22" s="7"/>
      <c r="N22" s="8"/>
      <c r="O22" s="8"/>
      <c r="P22" s="8"/>
      <c r="Q22" s="7"/>
      <c r="R22" s="7">
        <v>13785637.15</v>
      </c>
      <c r="S22" s="8"/>
      <c r="T22" s="8"/>
      <c r="U22" s="8"/>
      <c r="V22" s="37">
        <v>736888.82</v>
      </c>
      <c r="W22" s="7"/>
      <c r="X22" s="7"/>
      <c r="Y22" s="8"/>
      <c r="Z22" s="7" t="e">
        <f>#REF!</f>
        <v>#REF!</v>
      </c>
      <c r="AA22" s="7"/>
      <c r="AB22" s="7"/>
      <c r="AC22" s="8">
        <v>2022</v>
      </c>
      <c r="AD22" s="8">
        <v>2023</v>
      </c>
      <c r="AE22" s="25"/>
      <c r="AF22" s="25"/>
    </row>
    <row r="23" spans="1:36" ht="56.85" customHeight="1" x14ac:dyDescent="0.4">
      <c r="A23" s="8">
        <v>5</v>
      </c>
      <c r="B23" s="8" t="s">
        <v>254</v>
      </c>
      <c r="C23" s="8"/>
      <c r="D23" s="36">
        <v>8741366.9600000009</v>
      </c>
      <c r="E23" s="36">
        <v>8741366.9600000009</v>
      </c>
      <c r="F23" s="8" t="b">
        <f t="shared" si="0"/>
        <v>1</v>
      </c>
      <c r="G23" s="11"/>
      <c r="H23" s="11"/>
      <c r="I23" s="11"/>
      <c r="J23" s="11"/>
      <c r="K23" s="11"/>
      <c r="L23" s="11"/>
      <c r="M23" s="11"/>
      <c r="N23" s="11"/>
      <c r="O23" s="8"/>
      <c r="P23" s="8"/>
      <c r="Q23" s="8"/>
      <c r="R23" s="7">
        <v>8274424.8600000003</v>
      </c>
      <c r="S23" s="8"/>
      <c r="T23" s="8"/>
      <c r="U23" s="8"/>
      <c r="V23" s="7">
        <v>466942.1</v>
      </c>
      <c r="W23" s="7"/>
      <c r="X23" s="8"/>
      <c r="Y23" s="8"/>
      <c r="Z23" s="7"/>
      <c r="AA23" s="7"/>
      <c r="AB23" s="7">
        <v>8741366.9600000009</v>
      </c>
      <c r="AC23" s="8">
        <v>2022</v>
      </c>
      <c r="AD23" s="8">
        <v>2022</v>
      </c>
      <c r="AE23" s="25"/>
      <c r="AF23" s="25"/>
    </row>
    <row r="24" spans="1:36" ht="56.85" customHeight="1" x14ac:dyDescent="0.4">
      <c r="A24" s="8">
        <v>6</v>
      </c>
      <c r="B24" s="8" t="s">
        <v>325</v>
      </c>
      <c r="C24" s="8"/>
      <c r="D24" s="36">
        <v>2480073.04</v>
      </c>
      <c r="E24" s="36">
        <v>2480073.04</v>
      </c>
      <c r="F24" s="8" t="b">
        <f t="shared" si="0"/>
        <v>1</v>
      </c>
      <c r="G24" s="7"/>
      <c r="H24" s="7"/>
      <c r="I24" s="7"/>
      <c r="J24" s="7"/>
      <c r="K24" s="7">
        <v>2356073.04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124000</v>
      </c>
      <c r="W24" s="7"/>
      <c r="X24" s="7"/>
      <c r="Y24" s="7"/>
      <c r="Z24" s="7">
        <v>2480073.04</v>
      </c>
      <c r="AA24" s="7"/>
      <c r="AB24" s="7"/>
      <c r="AC24" s="8">
        <v>2022</v>
      </c>
      <c r="AD24" s="8">
        <v>2022</v>
      </c>
      <c r="AE24" s="25"/>
      <c r="AF24" s="25"/>
    </row>
    <row r="25" spans="1:36" ht="56.85" customHeight="1" x14ac:dyDescent="0.4">
      <c r="A25" s="8">
        <v>7</v>
      </c>
      <c r="B25" s="8" t="s">
        <v>326</v>
      </c>
      <c r="C25" s="8"/>
      <c r="D25" s="36">
        <v>2480073.04</v>
      </c>
      <c r="E25" s="36">
        <v>2480073.04</v>
      </c>
      <c r="F25" s="8" t="b">
        <f t="shared" si="0"/>
        <v>1</v>
      </c>
      <c r="G25" s="7"/>
      <c r="H25" s="7"/>
      <c r="I25" s="7"/>
      <c r="J25" s="7"/>
      <c r="K25" s="7">
        <v>2356073.04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v>124000</v>
      </c>
      <c r="W25" s="7"/>
      <c r="X25" s="7"/>
      <c r="Y25" s="7"/>
      <c r="Z25" s="7">
        <v>2480073.04</v>
      </c>
      <c r="AA25" s="7"/>
      <c r="AB25" s="7"/>
      <c r="AC25" s="8">
        <v>2022</v>
      </c>
      <c r="AD25" s="8">
        <v>2022</v>
      </c>
      <c r="AE25" s="25"/>
      <c r="AF25" s="25"/>
    </row>
    <row r="26" spans="1:36" ht="56.85" customHeight="1" x14ac:dyDescent="0.4">
      <c r="A26" s="8">
        <v>8</v>
      </c>
      <c r="B26" s="8" t="s">
        <v>327</v>
      </c>
      <c r="C26" s="8"/>
      <c r="D26" s="36">
        <v>2480073.04</v>
      </c>
      <c r="E26" s="36">
        <v>2480073.04</v>
      </c>
      <c r="F26" s="8" t="b">
        <f t="shared" si="0"/>
        <v>1</v>
      </c>
      <c r="G26" s="7"/>
      <c r="H26" s="7"/>
      <c r="I26" s="7"/>
      <c r="J26" s="7"/>
      <c r="K26" s="7">
        <v>2356073.04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>
        <v>124000</v>
      </c>
      <c r="W26" s="7"/>
      <c r="X26" s="7"/>
      <c r="Y26" s="7"/>
      <c r="Z26" s="7">
        <v>2480073.04</v>
      </c>
      <c r="AA26" s="7"/>
      <c r="AB26" s="7"/>
      <c r="AC26" s="8">
        <v>2022</v>
      </c>
      <c r="AD26" s="8">
        <v>2022</v>
      </c>
      <c r="AE26" s="25"/>
      <c r="AF26" s="25"/>
    </row>
    <row r="27" spans="1:36" ht="56.85" customHeight="1" x14ac:dyDescent="0.4">
      <c r="A27" s="8">
        <v>9</v>
      </c>
      <c r="B27" s="8" t="s">
        <v>328</v>
      </c>
      <c r="C27" s="8"/>
      <c r="D27" s="36">
        <v>2480073.04</v>
      </c>
      <c r="E27" s="36">
        <v>2480073.04</v>
      </c>
      <c r="F27" s="8" t="b">
        <f t="shared" si="0"/>
        <v>1</v>
      </c>
      <c r="G27" s="7"/>
      <c r="H27" s="7"/>
      <c r="I27" s="7"/>
      <c r="J27" s="7"/>
      <c r="K27" s="7">
        <v>2356073.04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>
        <v>124000</v>
      </c>
      <c r="W27" s="7"/>
      <c r="X27" s="7"/>
      <c r="Y27" s="7"/>
      <c r="Z27" s="7">
        <v>2480073.04</v>
      </c>
      <c r="AA27" s="7"/>
      <c r="AB27" s="7"/>
      <c r="AC27" s="8">
        <v>2022</v>
      </c>
      <c r="AD27" s="8">
        <v>2022</v>
      </c>
      <c r="AE27" s="25"/>
      <c r="AF27" s="25"/>
    </row>
    <row r="28" spans="1:36" ht="56.85" customHeight="1" x14ac:dyDescent="0.4">
      <c r="A28" s="8">
        <v>10</v>
      </c>
      <c r="B28" s="8" t="s">
        <v>329</v>
      </c>
      <c r="C28" s="8"/>
      <c r="D28" s="36">
        <v>2480073.04</v>
      </c>
      <c r="E28" s="36">
        <v>2480073.04</v>
      </c>
      <c r="F28" s="8" t="b">
        <f t="shared" si="0"/>
        <v>1</v>
      </c>
      <c r="G28" s="7"/>
      <c r="H28" s="7"/>
      <c r="I28" s="7"/>
      <c r="J28" s="7"/>
      <c r="K28" s="7">
        <v>2356073.04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v>124000</v>
      </c>
      <c r="W28" s="7"/>
      <c r="X28" s="7"/>
      <c r="Y28" s="7"/>
      <c r="Z28" s="7">
        <v>2480073.04</v>
      </c>
      <c r="AA28" s="7"/>
      <c r="AB28" s="7"/>
      <c r="AC28" s="8">
        <v>2022</v>
      </c>
      <c r="AD28" s="8">
        <v>2022</v>
      </c>
      <c r="AE28" s="25"/>
      <c r="AF28" s="25"/>
    </row>
    <row r="29" spans="1:36" ht="56.85" customHeight="1" x14ac:dyDescent="0.4">
      <c r="A29" s="8">
        <v>11</v>
      </c>
      <c r="B29" s="8" t="s">
        <v>330</v>
      </c>
      <c r="C29" s="8"/>
      <c r="D29" s="36">
        <v>2480073.04</v>
      </c>
      <c r="E29" s="36">
        <v>2480073.04</v>
      </c>
      <c r="F29" s="8" t="b">
        <f t="shared" si="0"/>
        <v>1</v>
      </c>
      <c r="G29" s="7"/>
      <c r="H29" s="7"/>
      <c r="I29" s="7"/>
      <c r="J29" s="7"/>
      <c r="K29" s="7">
        <v>2356073.04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>
        <v>124000</v>
      </c>
      <c r="W29" s="7"/>
      <c r="X29" s="7"/>
      <c r="Y29" s="7"/>
      <c r="Z29" s="7">
        <v>2480073.04</v>
      </c>
      <c r="AA29" s="7"/>
      <c r="AB29" s="7"/>
      <c r="AC29" s="8">
        <v>2022</v>
      </c>
      <c r="AD29" s="8">
        <v>2022</v>
      </c>
      <c r="AE29" s="25"/>
      <c r="AF29" s="25"/>
    </row>
    <row r="30" spans="1:36" ht="56.85" customHeight="1" x14ac:dyDescent="0.4">
      <c r="A30" s="8">
        <v>12</v>
      </c>
      <c r="B30" s="8" t="s">
        <v>379</v>
      </c>
      <c r="C30" s="8"/>
      <c r="D30" s="36">
        <v>2479897.41</v>
      </c>
      <c r="E30" s="36">
        <v>2479897.41</v>
      </c>
      <c r="F30" s="8" t="b">
        <f t="shared" si="0"/>
        <v>1</v>
      </c>
      <c r="G30" s="7"/>
      <c r="H30" s="7"/>
      <c r="I30" s="7"/>
      <c r="J30" s="7"/>
      <c r="K30" s="7">
        <v>2355897.41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>
        <v>124000</v>
      </c>
      <c r="W30" s="7"/>
      <c r="X30" s="7"/>
      <c r="Y30" s="7"/>
      <c r="Z30" s="7">
        <v>2479897.41</v>
      </c>
      <c r="AA30" s="7"/>
      <c r="AB30" s="7"/>
      <c r="AC30" s="8">
        <v>2022</v>
      </c>
      <c r="AD30" s="8">
        <v>2022</v>
      </c>
      <c r="AE30" s="25"/>
      <c r="AF30" s="25"/>
    </row>
    <row r="31" spans="1:36" ht="56.85" customHeight="1" x14ac:dyDescent="0.4">
      <c r="A31" s="8">
        <v>13</v>
      </c>
      <c r="B31" s="8" t="s">
        <v>380</v>
      </c>
      <c r="C31" s="8"/>
      <c r="D31" s="36">
        <v>2479897.41</v>
      </c>
      <c r="E31" s="36">
        <v>2479897.41</v>
      </c>
      <c r="F31" s="8" t="b">
        <f t="shared" si="0"/>
        <v>1</v>
      </c>
      <c r="G31" s="7"/>
      <c r="H31" s="7"/>
      <c r="I31" s="7"/>
      <c r="J31" s="7"/>
      <c r="K31" s="7">
        <v>2355897.41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v>124000</v>
      </c>
      <c r="W31" s="7"/>
      <c r="X31" s="7"/>
      <c r="Y31" s="7"/>
      <c r="Z31" s="7">
        <v>2479897.41</v>
      </c>
      <c r="AA31" s="7"/>
      <c r="AB31" s="7"/>
      <c r="AC31" s="8">
        <v>2022</v>
      </c>
      <c r="AD31" s="8">
        <v>2022</v>
      </c>
      <c r="AE31" s="25"/>
      <c r="AF31" s="25"/>
    </row>
    <row r="32" spans="1:36" ht="56.85" customHeight="1" x14ac:dyDescent="0.4">
      <c r="A32" s="8">
        <v>14</v>
      </c>
      <c r="B32" s="8" t="s">
        <v>410</v>
      </c>
      <c r="C32" s="8"/>
      <c r="D32" s="36">
        <v>2479897.41</v>
      </c>
      <c r="E32" s="36">
        <v>2479897.41</v>
      </c>
      <c r="F32" s="8" t="b">
        <f t="shared" si="0"/>
        <v>1</v>
      </c>
      <c r="G32" s="7"/>
      <c r="H32" s="7"/>
      <c r="I32" s="7"/>
      <c r="J32" s="7"/>
      <c r="K32" s="7">
        <v>2355897.41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>
        <v>124000</v>
      </c>
      <c r="W32" s="7"/>
      <c r="X32" s="7"/>
      <c r="Y32" s="7"/>
      <c r="Z32" s="7">
        <v>2479897.41</v>
      </c>
      <c r="AA32" s="7"/>
      <c r="AB32" s="7"/>
      <c r="AC32" s="8">
        <v>2022</v>
      </c>
      <c r="AD32" s="8">
        <v>2022</v>
      </c>
      <c r="AE32" s="25"/>
      <c r="AF32" s="25"/>
    </row>
    <row r="33" spans="1:32" ht="56.85" customHeight="1" x14ac:dyDescent="0.4">
      <c r="A33" s="8">
        <v>15</v>
      </c>
      <c r="B33" s="8" t="s">
        <v>411</v>
      </c>
      <c r="C33" s="8"/>
      <c r="D33" s="36">
        <v>2479897.41</v>
      </c>
      <c r="E33" s="36">
        <v>2479897.41</v>
      </c>
      <c r="F33" s="8" t="b">
        <f t="shared" si="0"/>
        <v>1</v>
      </c>
      <c r="G33" s="7"/>
      <c r="H33" s="7"/>
      <c r="I33" s="7"/>
      <c r="J33" s="7"/>
      <c r="K33" s="7">
        <v>2355897.41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>
        <v>124000</v>
      </c>
      <c r="W33" s="7"/>
      <c r="X33" s="7"/>
      <c r="Y33" s="7"/>
      <c r="Z33" s="7">
        <v>2479897.41</v>
      </c>
      <c r="AA33" s="7"/>
      <c r="AB33" s="7"/>
      <c r="AC33" s="8">
        <v>2022</v>
      </c>
      <c r="AD33" s="8">
        <v>2022</v>
      </c>
      <c r="AE33" s="25"/>
      <c r="AF33" s="25"/>
    </row>
    <row r="34" spans="1:32" ht="56.85" customHeight="1" x14ac:dyDescent="0.4">
      <c r="A34" s="8">
        <v>16</v>
      </c>
      <c r="B34" s="8" t="s">
        <v>412</v>
      </c>
      <c r="C34" s="8"/>
      <c r="D34" s="36">
        <v>2479897.41</v>
      </c>
      <c r="E34" s="36">
        <v>2479897.41</v>
      </c>
      <c r="F34" s="8" t="b">
        <f t="shared" si="0"/>
        <v>1</v>
      </c>
      <c r="G34" s="7"/>
      <c r="H34" s="7"/>
      <c r="I34" s="7"/>
      <c r="J34" s="7"/>
      <c r="K34" s="7">
        <v>2355897.41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v>124000</v>
      </c>
      <c r="W34" s="7"/>
      <c r="X34" s="7"/>
      <c r="Y34" s="7"/>
      <c r="Z34" s="7">
        <v>2479897.41</v>
      </c>
      <c r="AA34" s="7"/>
      <c r="AB34" s="7"/>
      <c r="AC34" s="8">
        <v>2022</v>
      </c>
      <c r="AD34" s="8">
        <v>2022</v>
      </c>
      <c r="AE34" s="25"/>
      <c r="AF34" s="25"/>
    </row>
    <row r="35" spans="1:32" ht="56.85" customHeight="1" x14ac:dyDescent="0.4">
      <c r="A35" s="8">
        <v>17</v>
      </c>
      <c r="B35" s="8" t="s">
        <v>413</v>
      </c>
      <c r="C35" s="8"/>
      <c r="D35" s="36">
        <v>2479897.41</v>
      </c>
      <c r="E35" s="36">
        <v>2479897.41</v>
      </c>
      <c r="F35" s="8" t="b">
        <f t="shared" si="0"/>
        <v>1</v>
      </c>
      <c r="G35" s="7"/>
      <c r="H35" s="7"/>
      <c r="I35" s="7"/>
      <c r="J35" s="7"/>
      <c r="K35" s="7">
        <v>2355897.41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>
        <v>124000</v>
      </c>
      <c r="W35" s="7"/>
      <c r="X35" s="7"/>
      <c r="Y35" s="7"/>
      <c r="Z35" s="7">
        <v>2479897.41</v>
      </c>
      <c r="AA35" s="7"/>
      <c r="AB35" s="7"/>
      <c r="AC35" s="8">
        <v>2022</v>
      </c>
      <c r="AD35" s="8">
        <v>2022</v>
      </c>
      <c r="AE35" s="25"/>
      <c r="AF35" s="25"/>
    </row>
    <row r="36" spans="1:32" ht="56.85" customHeight="1" x14ac:dyDescent="0.4">
      <c r="A36" s="8">
        <v>18</v>
      </c>
      <c r="B36" s="8" t="s">
        <v>414</v>
      </c>
      <c r="C36" s="8"/>
      <c r="D36" s="36">
        <v>2479897.41</v>
      </c>
      <c r="E36" s="36">
        <v>2479897.41</v>
      </c>
      <c r="F36" s="8" t="b">
        <f t="shared" si="0"/>
        <v>1</v>
      </c>
      <c r="G36" s="7"/>
      <c r="H36" s="7"/>
      <c r="I36" s="7"/>
      <c r="J36" s="7"/>
      <c r="K36" s="7">
        <v>2355897.41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>
        <v>124000</v>
      </c>
      <c r="W36" s="7"/>
      <c r="X36" s="7"/>
      <c r="Y36" s="7"/>
      <c r="Z36" s="7">
        <v>2479897.41</v>
      </c>
      <c r="AA36" s="7"/>
      <c r="AB36" s="7"/>
      <c r="AC36" s="8">
        <v>2022</v>
      </c>
      <c r="AD36" s="8">
        <v>2022</v>
      </c>
      <c r="AE36" s="25"/>
      <c r="AF36" s="25"/>
    </row>
    <row r="37" spans="1:32" ht="56.85" customHeight="1" x14ac:dyDescent="0.4">
      <c r="A37" s="8">
        <v>19</v>
      </c>
      <c r="B37" s="8" t="s">
        <v>381</v>
      </c>
      <c r="C37" s="8"/>
      <c r="D37" s="36">
        <v>2479897.41</v>
      </c>
      <c r="E37" s="36">
        <v>2479897.41</v>
      </c>
      <c r="F37" s="8" t="b">
        <f t="shared" si="0"/>
        <v>1</v>
      </c>
      <c r="G37" s="7"/>
      <c r="H37" s="7"/>
      <c r="I37" s="7"/>
      <c r="J37" s="7"/>
      <c r="K37" s="7">
        <v>2355897.41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v>124000</v>
      </c>
      <c r="W37" s="7"/>
      <c r="X37" s="7"/>
      <c r="Y37" s="7"/>
      <c r="Z37" s="7">
        <v>2479897.41</v>
      </c>
      <c r="AA37" s="7"/>
      <c r="AB37" s="7"/>
      <c r="AC37" s="8">
        <v>2022</v>
      </c>
      <c r="AD37" s="8">
        <v>2022</v>
      </c>
      <c r="AE37" s="25"/>
      <c r="AF37" s="25"/>
    </row>
    <row r="38" spans="1:32" ht="56.85" customHeight="1" x14ac:dyDescent="0.4">
      <c r="A38" s="8">
        <v>20</v>
      </c>
      <c r="B38" s="8" t="s">
        <v>382</v>
      </c>
      <c r="C38" s="8"/>
      <c r="D38" s="36">
        <v>2479897.41</v>
      </c>
      <c r="E38" s="36">
        <v>2479897.41</v>
      </c>
      <c r="F38" s="8" t="b">
        <f t="shared" si="0"/>
        <v>1</v>
      </c>
      <c r="G38" s="7"/>
      <c r="H38" s="7"/>
      <c r="I38" s="7"/>
      <c r="J38" s="7"/>
      <c r="K38" s="7">
        <v>2355897.41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>
        <v>124000</v>
      </c>
      <c r="W38" s="7"/>
      <c r="X38" s="7"/>
      <c r="Y38" s="7"/>
      <c r="Z38" s="7">
        <v>2479897.41</v>
      </c>
      <c r="AA38" s="7"/>
      <c r="AB38" s="7"/>
      <c r="AC38" s="8">
        <v>2022</v>
      </c>
      <c r="AD38" s="8">
        <v>2022</v>
      </c>
      <c r="AE38" s="25"/>
      <c r="AF38" s="25"/>
    </row>
    <row r="39" spans="1:32" ht="56.85" customHeight="1" x14ac:dyDescent="0.4">
      <c r="A39" s="8">
        <v>21</v>
      </c>
      <c r="B39" s="8" t="s">
        <v>383</v>
      </c>
      <c r="C39" s="8"/>
      <c r="D39" s="36">
        <v>2479897.41</v>
      </c>
      <c r="E39" s="36">
        <v>2479897.41</v>
      </c>
      <c r="F39" s="8" t="b">
        <f t="shared" si="0"/>
        <v>1</v>
      </c>
      <c r="G39" s="7"/>
      <c r="H39" s="7"/>
      <c r="I39" s="7"/>
      <c r="J39" s="7"/>
      <c r="K39" s="7">
        <v>2355897.41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>
        <v>124000</v>
      </c>
      <c r="W39" s="7"/>
      <c r="X39" s="7"/>
      <c r="Y39" s="7"/>
      <c r="Z39" s="7">
        <v>2479897.41</v>
      </c>
      <c r="AA39" s="7"/>
      <c r="AB39" s="7"/>
      <c r="AC39" s="8">
        <v>2022</v>
      </c>
      <c r="AD39" s="8">
        <v>2022</v>
      </c>
      <c r="AE39" s="25"/>
      <c r="AF39" s="25"/>
    </row>
    <row r="40" spans="1:32" ht="56.85" customHeight="1" x14ac:dyDescent="0.4">
      <c r="A40" s="8">
        <v>22</v>
      </c>
      <c r="B40" s="8" t="s">
        <v>331</v>
      </c>
      <c r="C40" s="8"/>
      <c r="D40" s="36">
        <v>2482532.17</v>
      </c>
      <c r="E40" s="36">
        <v>2482532.17</v>
      </c>
      <c r="F40" s="8" t="b">
        <f t="shared" si="0"/>
        <v>1</v>
      </c>
      <c r="G40" s="7"/>
      <c r="H40" s="7"/>
      <c r="I40" s="7"/>
      <c r="J40" s="7"/>
      <c r="K40" s="7">
        <v>2358532.17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v>124000</v>
      </c>
      <c r="W40" s="7"/>
      <c r="X40" s="7"/>
      <c r="Y40" s="7"/>
      <c r="Z40" s="7">
        <v>2482532.17</v>
      </c>
      <c r="AA40" s="7"/>
      <c r="AB40" s="7"/>
      <c r="AC40" s="8">
        <v>2022</v>
      </c>
      <c r="AD40" s="8">
        <v>2022</v>
      </c>
      <c r="AE40" s="25"/>
      <c r="AF40" s="25"/>
    </row>
    <row r="41" spans="1:32" ht="56.85" customHeight="1" x14ac:dyDescent="0.4">
      <c r="A41" s="8">
        <v>23</v>
      </c>
      <c r="B41" s="8" t="s">
        <v>332</v>
      </c>
      <c r="C41" s="8"/>
      <c r="D41" s="36">
        <v>2482532.17</v>
      </c>
      <c r="E41" s="36">
        <v>2482532.17</v>
      </c>
      <c r="F41" s="8" t="b">
        <f t="shared" si="0"/>
        <v>1</v>
      </c>
      <c r="G41" s="7"/>
      <c r="H41" s="7"/>
      <c r="I41" s="7"/>
      <c r="J41" s="7"/>
      <c r="K41" s="7">
        <v>2358532.17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124000</v>
      </c>
      <c r="W41" s="7"/>
      <c r="X41" s="7"/>
      <c r="Y41" s="7"/>
      <c r="Z41" s="7">
        <v>2482532.17</v>
      </c>
      <c r="AA41" s="7"/>
      <c r="AB41" s="7"/>
      <c r="AC41" s="8">
        <v>2022</v>
      </c>
      <c r="AD41" s="8">
        <v>2022</v>
      </c>
      <c r="AE41" s="25"/>
      <c r="AF41" s="25"/>
    </row>
    <row r="42" spans="1:32" ht="56.85" customHeight="1" x14ac:dyDescent="0.4">
      <c r="A42" s="8">
        <v>24</v>
      </c>
      <c r="B42" s="8" t="s">
        <v>333</v>
      </c>
      <c r="C42" s="8"/>
      <c r="D42" s="36">
        <v>2482532.17</v>
      </c>
      <c r="E42" s="36">
        <v>2482532.17</v>
      </c>
      <c r="F42" s="8" t="b">
        <f t="shared" si="0"/>
        <v>1</v>
      </c>
      <c r="G42" s="7"/>
      <c r="H42" s="7"/>
      <c r="I42" s="7"/>
      <c r="J42" s="7"/>
      <c r="K42" s="7">
        <v>2358532.17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>
        <v>124000</v>
      </c>
      <c r="W42" s="7"/>
      <c r="X42" s="7"/>
      <c r="Y42" s="7"/>
      <c r="Z42" s="7">
        <v>2482532.17</v>
      </c>
      <c r="AA42" s="7"/>
      <c r="AB42" s="7"/>
      <c r="AC42" s="8">
        <v>2022</v>
      </c>
      <c r="AD42" s="8">
        <v>2022</v>
      </c>
      <c r="AE42" s="25"/>
      <c r="AF42" s="25"/>
    </row>
    <row r="43" spans="1:32" ht="56.85" customHeight="1" x14ac:dyDescent="0.4">
      <c r="A43" s="8">
        <v>25</v>
      </c>
      <c r="B43" s="8" t="s">
        <v>334</v>
      </c>
      <c r="C43" s="8"/>
      <c r="D43" s="36">
        <v>2482532.17</v>
      </c>
      <c r="E43" s="36">
        <v>2482532.17</v>
      </c>
      <c r="F43" s="8" t="b">
        <f t="shared" si="0"/>
        <v>1</v>
      </c>
      <c r="G43" s="7"/>
      <c r="H43" s="7"/>
      <c r="I43" s="7"/>
      <c r="J43" s="7"/>
      <c r="K43" s="7">
        <v>2358532.17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v>124000</v>
      </c>
      <c r="W43" s="7"/>
      <c r="X43" s="7"/>
      <c r="Y43" s="7"/>
      <c r="Z43" s="7">
        <v>2482532.17</v>
      </c>
      <c r="AA43" s="7"/>
      <c r="AB43" s="7"/>
      <c r="AC43" s="8">
        <v>2022</v>
      </c>
      <c r="AD43" s="8">
        <v>2022</v>
      </c>
      <c r="AE43" s="25"/>
      <c r="AF43" s="25"/>
    </row>
    <row r="44" spans="1:32" ht="56.85" customHeight="1" x14ac:dyDescent="0.4">
      <c r="A44" s="8">
        <v>26</v>
      </c>
      <c r="B44" s="8" t="s">
        <v>335</v>
      </c>
      <c r="C44" s="8"/>
      <c r="D44" s="36">
        <v>2482532.17</v>
      </c>
      <c r="E44" s="36">
        <v>2482532.17</v>
      </c>
      <c r="F44" s="8" t="b">
        <f t="shared" si="0"/>
        <v>1</v>
      </c>
      <c r="G44" s="7"/>
      <c r="H44" s="7"/>
      <c r="I44" s="7"/>
      <c r="J44" s="7"/>
      <c r="K44" s="7">
        <v>2358532.17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>
        <v>124000</v>
      </c>
      <c r="W44" s="7"/>
      <c r="X44" s="7"/>
      <c r="Y44" s="7"/>
      <c r="Z44" s="7">
        <v>2482532.17</v>
      </c>
      <c r="AA44" s="7"/>
      <c r="AB44" s="7"/>
      <c r="AC44" s="8">
        <v>2022</v>
      </c>
      <c r="AD44" s="8">
        <v>2022</v>
      </c>
      <c r="AE44" s="25"/>
      <c r="AF44" s="25"/>
    </row>
    <row r="45" spans="1:32" ht="56.85" customHeight="1" x14ac:dyDescent="0.4">
      <c r="A45" s="8">
        <v>27</v>
      </c>
      <c r="B45" s="8" t="s">
        <v>255</v>
      </c>
      <c r="C45" s="8"/>
      <c r="D45" s="36">
        <v>16380903.24</v>
      </c>
      <c r="E45" s="36">
        <v>16380903.24</v>
      </c>
      <c r="F45" s="8" t="b">
        <f t="shared" si="0"/>
        <v>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>
        <v>15638645.640000001</v>
      </c>
      <c r="S45" s="7"/>
      <c r="T45" s="7"/>
      <c r="U45" s="7"/>
      <c r="V45" s="7">
        <v>742257.6</v>
      </c>
      <c r="W45" s="7"/>
      <c r="X45" s="7"/>
      <c r="Y45" s="7"/>
      <c r="Z45" s="7"/>
      <c r="AA45" s="7"/>
      <c r="AB45" s="7">
        <v>16380903.24</v>
      </c>
      <c r="AC45" s="8">
        <v>2022</v>
      </c>
      <c r="AD45" s="8">
        <v>2022</v>
      </c>
      <c r="AE45" s="25"/>
      <c r="AF45" s="25"/>
    </row>
    <row r="46" spans="1:32" ht="56.85" customHeight="1" x14ac:dyDescent="0.4">
      <c r="A46" s="8">
        <v>28</v>
      </c>
      <c r="B46" s="8" t="s">
        <v>256</v>
      </c>
      <c r="C46" s="8"/>
      <c r="D46" s="36">
        <v>18905711.969999999</v>
      </c>
      <c r="E46" s="36">
        <v>18905711.969999999</v>
      </c>
      <c r="F46" s="8" t="b">
        <f t="shared" si="0"/>
        <v>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>
        <v>18250467.23</v>
      </c>
      <c r="S46" s="7"/>
      <c r="T46" s="7"/>
      <c r="U46" s="7"/>
      <c r="V46" s="7">
        <v>655244.74</v>
      </c>
      <c r="W46" s="7"/>
      <c r="X46" s="7"/>
      <c r="Y46" s="7"/>
      <c r="Z46" s="7"/>
      <c r="AA46" s="7"/>
      <c r="AB46" s="7">
        <v>18905711.969999999</v>
      </c>
      <c r="AC46" s="8">
        <v>2020</v>
      </c>
      <c r="AD46" s="8">
        <v>2022</v>
      </c>
      <c r="AE46" s="25"/>
      <c r="AF46" s="25"/>
    </row>
    <row r="47" spans="1:32" ht="56.85" customHeight="1" x14ac:dyDescent="0.4">
      <c r="A47" s="8">
        <v>29</v>
      </c>
      <c r="B47" s="8" t="s">
        <v>443</v>
      </c>
      <c r="C47" s="8"/>
      <c r="D47" s="36">
        <v>10511496.299999999</v>
      </c>
      <c r="E47" s="36">
        <v>10511496.300000001</v>
      </c>
      <c r="F47" s="8" t="b">
        <f t="shared" si="0"/>
        <v>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>
        <v>5039637.25</v>
      </c>
      <c r="S47" s="7"/>
      <c r="T47" s="7">
        <v>3866857.38</v>
      </c>
      <c r="U47" s="7">
        <v>833150.28</v>
      </c>
      <c r="V47" s="7">
        <v>629339.41</v>
      </c>
      <c r="W47" s="7">
        <v>142511.98000000001</v>
      </c>
      <c r="X47" s="7"/>
      <c r="Y47" s="7"/>
      <c r="Z47" s="7">
        <v>10511496.300000001</v>
      </c>
      <c r="AA47" s="7"/>
      <c r="AB47" s="7"/>
      <c r="AC47" s="8">
        <v>2022</v>
      </c>
      <c r="AD47" s="8">
        <v>2023</v>
      </c>
      <c r="AE47" s="25"/>
      <c r="AF47" s="25"/>
    </row>
    <row r="48" spans="1:32" ht="56.85" customHeight="1" x14ac:dyDescent="0.4">
      <c r="A48" s="8">
        <v>30</v>
      </c>
      <c r="B48" s="8" t="s">
        <v>384</v>
      </c>
      <c r="C48" s="8"/>
      <c r="D48" s="36">
        <v>2501151.2400000002</v>
      </c>
      <c r="E48" s="36">
        <v>2501151.2400000002</v>
      </c>
      <c r="F48" s="8" t="b">
        <f t="shared" si="0"/>
        <v>1</v>
      </c>
      <c r="G48" s="7"/>
      <c r="H48" s="7"/>
      <c r="I48" s="7"/>
      <c r="J48" s="7"/>
      <c r="K48" s="7">
        <v>2377151.2400000002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>
        <v>124000</v>
      </c>
      <c r="W48" s="7"/>
      <c r="X48" s="7"/>
      <c r="Y48" s="7"/>
      <c r="Z48" s="7">
        <v>2501151.2400000002</v>
      </c>
      <c r="AA48" s="7"/>
      <c r="AB48" s="7"/>
      <c r="AC48" s="8">
        <v>2022</v>
      </c>
      <c r="AD48" s="8">
        <v>2022</v>
      </c>
      <c r="AE48" s="25"/>
      <c r="AF48" s="25"/>
    </row>
    <row r="49" spans="1:32" ht="56.85" customHeight="1" x14ac:dyDescent="0.4">
      <c r="A49" s="8">
        <v>31</v>
      </c>
      <c r="B49" s="8" t="s">
        <v>177</v>
      </c>
      <c r="C49" s="8"/>
      <c r="D49" s="36">
        <v>11062969.149999999</v>
      </c>
      <c r="E49" s="36">
        <v>11062969.15</v>
      </c>
      <c r="F49" s="8" t="b">
        <f t="shared" si="0"/>
        <v>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>
        <v>10377091.949999999</v>
      </c>
      <c r="S49" s="7"/>
      <c r="T49" s="7"/>
      <c r="U49" s="7"/>
      <c r="V49" s="7">
        <v>685877.2</v>
      </c>
      <c r="W49" s="7"/>
      <c r="X49" s="7"/>
      <c r="Y49" s="7"/>
      <c r="Z49" s="7"/>
      <c r="AA49" s="7"/>
      <c r="AB49" s="7">
        <v>11062969.149999999</v>
      </c>
      <c r="AC49" s="8">
        <v>2022</v>
      </c>
      <c r="AD49" s="8">
        <v>2022</v>
      </c>
      <c r="AE49" s="25"/>
      <c r="AF49" s="25"/>
    </row>
    <row r="50" spans="1:32" ht="56.85" customHeight="1" x14ac:dyDescent="0.4">
      <c r="A50" s="8">
        <v>32</v>
      </c>
      <c r="B50" s="8" t="s">
        <v>336</v>
      </c>
      <c r="C50" s="8"/>
      <c r="D50" s="36">
        <v>2494125.16</v>
      </c>
      <c r="E50" s="36">
        <v>2494125.16</v>
      </c>
      <c r="F50" s="8" t="b">
        <f t="shared" si="0"/>
        <v>1</v>
      </c>
      <c r="G50" s="7"/>
      <c r="H50" s="7"/>
      <c r="I50" s="7"/>
      <c r="J50" s="7"/>
      <c r="K50" s="7">
        <v>2370125.16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>
        <v>124000</v>
      </c>
      <c r="W50" s="7"/>
      <c r="X50" s="7"/>
      <c r="Y50" s="7"/>
      <c r="Z50" s="7">
        <v>2494125.16</v>
      </c>
      <c r="AA50" s="7"/>
      <c r="AB50" s="7"/>
      <c r="AC50" s="8">
        <v>2022</v>
      </c>
      <c r="AD50" s="8">
        <v>2022</v>
      </c>
      <c r="AE50" s="25"/>
      <c r="AF50" s="25"/>
    </row>
    <row r="51" spans="1:32" ht="56.85" customHeight="1" x14ac:dyDescent="0.4">
      <c r="A51" s="8">
        <v>33</v>
      </c>
      <c r="B51" s="8" t="s">
        <v>415</v>
      </c>
      <c r="C51" s="8"/>
      <c r="D51" s="36">
        <v>2480073.04</v>
      </c>
      <c r="E51" s="36">
        <v>2480073.04</v>
      </c>
      <c r="F51" s="8" t="b">
        <f t="shared" si="0"/>
        <v>1</v>
      </c>
      <c r="G51" s="7"/>
      <c r="H51" s="7"/>
      <c r="I51" s="7"/>
      <c r="J51" s="7"/>
      <c r="K51" s="7">
        <v>2356073.04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>
        <v>124000</v>
      </c>
      <c r="W51" s="7"/>
      <c r="X51" s="7"/>
      <c r="Y51" s="7"/>
      <c r="Z51" s="7">
        <v>2480073.04</v>
      </c>
      <c r="AA51" s="7"/>
      <c r="AB51" s="7"/>
      <c r="AC51" s="8">
        <v>2022</v>
      </c>
      <c r="AD51" s="8">
        <v>2022</v>
      </c>
      <c r="AE51" s="25"/>
      <c r="AF51" s="25"/>
    </row>
    <row r="52" spans="1:32" ht="56.85" customHeight="1" x14ac:dyDescent="0.4">
      <c r="A52" s="8">
        <v>34</v>
      </c>
      <c r="B52" s="8" t="s">
        <v>418</v>
      </c>
      <c r="C52" s="8"/>
      <c r="D52" s="36">
        <v>2501151.2400000002</v>
      </c>
      <c r="E52" s="36">
        <v>2501151.2400000002</v>
      </c>
      <c r="F52" s="8" t="b">
        <f t="shared" si="0"/>
        <v>1</v>
      </c>
      <c r="G52" s="7"/>
      <c r="H52" s="7"/>
      <c r="I52" s="7"/>
      <c r="J52" s="7"/>
      <c r="K52" s="7">
        <v>2377151.2400000002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v>124000</v>
      </c>
      <c r="W52" s="7"/>
      <c r="X52" s="7"/>
      <c r="Y52" s="7"/>
      <c r="Z52" s="7">
        <v>2501151.2400000002</v>
      </c>
      <c r="AA52" s="7"/>
      <c r="AB52" s="7"/>
      <c r="AC52" s="8">
        <v>2022</v>
      </c>
      <c r="AD52" s="8">
        <v>2022</v>
      </c>
      <c r="AE52" s="25"/>
      <c r="AF52" s="25"/>
    </row>
    <row r="53" spans="1:32" ht="56.85" customHeight="1" x14ac:dyDescent="0.4">
      <c r="A53" s="8">
        <v>35</v>
      </c>
      <c r="B53" s="8" t="s">
        <v>416</v>
      </c>
      <c r="C53" s="8"/>
      <c r="D53" s="36">
        <v>2480073.04</v>
      </c>
      <c r="E53" s="36">
        <v>2480073.04</v>
      </c>
      <c r="F53" s="8" t="b">
        <f t="shared" si="0"/>
        <v>1</v>
      </c>
      <c r="G53" s="7"/>
      <c r="H53" s="7"/>
      <c r="I53" s="7"/>
      <c r="J53" s="7"/>
      <c r="K53" s="7">
        <v>2356073.04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>
        <v>124000</v>
      </c>
      <c r="W53" s="7"/>
      <c r="X53" s="7"/>
      <c r="Y53" s="7"/>
      <c r="Z53" s="7">
        <v>2480073.04</v>
      </c>
      <c r="AA53" s="7"/>
      <c r="AB53" s="7"/>
      <c r="AC53" s="8">
        <v>2022</v>
      </c>
      <c r="AD53" s="8">
        <v>2022</v>
      </c>
      <c r="AE53" s="25"/>
      <c r="AF53" s="25"/>
    </row>
    <row r="54" spans="1:32" ht="56.85" customHeight="1" x14ac:dyDescent="0.4">
      <c r="A54" s="8">
        <v>36</v>
      </c>
      <c r="B54" s="8" t="s">
        <v>417</v>
      </c>
      <c r="C54" s="8"/>
      <c r="D54" s="36">
        <v>2480073.04</v>
      </c>
      <c r="E54" s="36">
        <v>2480073.04</v>
      </c>
      <c r="F54" s="8" t="b">
        <f t="shared" si="0"/>
        <v>1</v>
      </c>
      <c r="G54" s="7"/>
      <c r="H54" s="7"/>
      <c r="I54" s="7"/>
      <c r="J54" s="7"/>
      <c r="K54" s="7">
        <v>2356073.04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>
        <v>124000</v>
      </c>
      <c r="W54" s="7"/>
      <c r="X54" s="7"/>
      <c r="Y54" s="7"/>
      <c r="Z54" s="7">
        <v>2480073.04</v>
      </c>
      <c r="AA54" s="7"/>
      <c r="AB54" s="7"/>
      <c r="AC54" s="8">
        <v>2022</v>
      </c>
      <c r="AD54" s="8">
        <v>2022</v>
      </c>
      <c r="AE54" s="25"/>
      <c r="AF54" s="25"/>
    </row>
    <row r="55" spans="1:32" ht="56.85" customHeight="1" x14ac:dyDescent="0.4">
      <c r="A55" s="8">
        <v>37</v>
      </c>
      <c r="B55" s="8" t="s">
        <v>337</v>
      </c>
      <c r="C55" s="8"/>
      <c r="D55" s="36">
        <v>2480073.04</v>
      </c>
      <c r="E55" s="36">
        <v>2480073.04</v>
      </c>
      <c r="F55" s="8" t="b">
        <f t="shared" si="0"/>
        <v>1</v>
      </c>
      <c r="G55" s="7"/>
      <c r="H55" s="7"/>
      <c r="I55" s="7"/>
      <c r="J55" s="7"/>
      <c r="K55" s="7">
        <v>2356073.04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v>124000</v>
      </c>
      <c r="W55" s="7"/>
      <c r="X55" s="7"/>
      <c r="Y55" s="7"/>
      <c r="Z55" s="7">
        <v>2480073.04</v>
      </c>
      <c r="AA55" s="7"/>
      <c r="AB55" s="7"/>
      <c r="AC55" s="8">
        <v>2022</v>
      </c>
      <c r="AD55" s="8">
        <v>2022</v>
      </c>
      <c r="AE55" s="25"/>
      <c r="AF55" s="25"/>
    </row>
    <row r="56" spans="1:32" ht="56.85" customHeight="1" x14ac:dyDescent="0.4">
      <c r="A56" s="8">
        <v>38</v>
      </c>
      <c r="B56" s="8" t="s">
        <v>257</v>
      </c>
      <c r="C56" s="8"/>
      <c r="D56" s="36">
        <v>20444081.359999999</v>
      </c>
      <c r="E56" s="36">
        <v>20444081.359999999</v>
      </c>
      <c r="F56" s="8" t="b">
        <f t="shared" si="0"/>
        <v>1</v>
      </c>
      <c r="G56" s="7"/>
      <c r="H56" s="7"/>
      <c r="I56" s="7"/>
      <c r="J56" s="7"/>
      <c r="K56" s="7">
        <v>2356073.04</v>
      </c>
      <c r="L56" s="7"/>
      <c r="M56" s="7"/>
      <c r="N56" s="7"/>
      <c r="O56" s="7"/>
      <c r="P56" s="7"/>
      <c r="Q56" s="7"/>
      <c r="R56" s="7">
        <v>17203759.719999999</v>
      </c>
      <c r="S56" s="7"/>
      <c r="T56" s="7"/>
      <c r="U56" s="7"/>
      <c r="V56" s="7">
        <v>884248.6</v>
      </c>
      <c r="W56" s="7"/>
      <c r="X56" s="7"/>
      <c r="Y56" s="7"/>
      <c r="Z56" s="7">
        <v>2480073.04</v>
      </c>
      <c r="AA56" s="7"/>
      <c r="AB56" s="7">
        <v>17964008.32</v>
      </c>
      <c r="AC56" s="8">
        <v>2022</v>
      </c>
      <c r="AD56" s="8">
        <v>2022</v>
      </c>
      <c r="AE56" s="25"/>
      <c r="AF56" s="25"/>
    </row>
    <row r="57" spans="1:32" ht="56.85" customHeight="1" x14ac:dyDescent="0.4">
      <c r="A57" s="8">
        <v>39</v>
      </c>
      <c r="B57" s="8" t="s">
        <v>338</v>
      </c>
      <c r="C57" s="8"/>
      <c r="D57" s="36">
        <v>2480073.04</v>
      </c>
      <c r="E57" s="36">
        <v>2480073.04</v>
      </c>
      <c r="F57" s="8" t="b">
        <f t="shared" si="0"/>
        <v>1</v>
      </c>
      <c r="G57" s="7"/>
      <c r="H57" s="7"/>
      <c r="I57" s="7"/>
      <c r="J57" s="7"/>
      <c r="K57" s="7">
        <v>2356073.04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>
        <v>124000</v>
      </c>
      <c r="W57" s="7"/>
      <c r="X57" s="7"/>
      <c r="Y57" s="7"/>
      <c r="Z57" s="7">
        <v>2480073.04</v>
      </c>
      <c r="AA57" s="7"/>
      <c r="AB57" s="7"/>
      <c r="AC57" s="8">
        <v>2022</v>
      </c>
      <c r="AD57" s="8">
        <v>2022</v>
      </c>
      <c r="AE57" s="25"/>
      <c r="AF57" s="25"/>
    </row>
    <row r="58" spans="1:32" ht="56.85" customHeight="1" x14ac:dyDescent="0.4">
      <c r="A58" s="8">
        <v>40</v>
      </c>
      <c r="B58" s="8" t="s">
        <v>339</v>
      </c>
      <c r="C58" s="8"/>
      <c r="D58" s="36">
        <v>2480073.04</v>
      </c>
      <c r="E58" s="36">
        <v>2480073.04</v>
      </c>
      <c r="F58" s="8" t="b">
        <f t="shared" si="0"/>
        <v>1</v>
      </c>
      <c r="G58" s="7"/>
      <c r="H58" s="7"/>
      <c r="I58" s="7"/>
      <c r="J58" s="7"/>
      <c r="K58" s="7">
        <v>2356073.04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v>124000</v>
      </c>
      <c r="W58" s="7"/>
      <c r="X58" s="7"/>
      <c r="Y58" s="7"/>
      <c r="Z58" s="7">
        <v>2480073.04</v>
      </c>
      <c r="AA58" s="7"/>
      <c r="AB58" s="7"/>
      <c r="AC58" s="8">
        <v>2022</v>
      </c>
      <c r="AD58" s="8">
        <v>2022</v>
      </c>
      <c r="AE58" s="25"/>
      <c r="AF58" s="25"/>
    </row>
    <row r="59" spans="1:32" ht="56.85" customHeight="1" x14ac:dyDescent="0.4">
      <c r="A59" s="8">
        <v>41</v>
      </c>
      <c r="B59" s="8" t="s">
        <v>346</v>
      </c>
      <c r="C59" s="8"/>
      <c r="D59" s="36">
        <v>2480073.0499999998</v>
      </c>
      <c r="E59" s="36">
        <v>2480073.0499999998</v>
      </c>
      <c r="F59" s="8" t="b">
        <f t="shared" si="0"/>
        <v>1</v>
      </c>
      <c r="G59" s="7"/>
      <c r="H59" s="7"/>
      <c r="I59" s="7"/>
      <c r="J59" s="7"/>
      <c r="K59" s="7">
        <v>2356073.0499999998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>
        <v>124000</v>
      </c>
      <c r="W59" s="7"/>
      <c r="X59" s="7"/>
      <c r="Y59" s="7"/>
      <c r="Z59" s="7">
        <v>2480073.0499999998</v>
      </c>
      <c r="AA59" s="7"/>
      <c r="AB59" s="7"/>
      <c r="AC59" s="8">
        <v>2022</v>
      </c>
      <c r="AD59" s="8">
        <v>2022</v>
      </c>
      <c r="AE59" s="25"/>
      <c r="AF59" s="25"/>
    </row>
    <row r="60" spans="1:32" ht="56.85" customHeight="1" x14ac:dyDescent="0.4">
      <c r="A60" s="8">
        <v>42</v>
      </c>
      <c r="B60" s="8" t="s">
        <v>419</v>
      </c>
      <c r="C60" s="8"/>
      <c r="D60" s="36">
        <v>2480073.04</v>
      </c>
      <c r="E60" s="36">
        <v>2480073.04</v>
      </c>
      <c r="F60" s="8" t="b">
        <f t="shared" si="0"/>
        <v>1</v>
      </c>
      <c r="G60" s="7"/>
      <c r="H60" s="7"/>
      <c r="I60" s="7"/>
      <c r="J60" s="7"/>
      <c r="K60" s="7">
        <v>2356073.04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>
        <v>124000</v>
      </c>
      <c r="W60" s="7"/>
      <c r="X60" s="7"/>
      <c r="Y60" s="7"/>
      <c r="Z60" s="7">
        <v>2480073.04</v>
      </c>
      <c r="AA60" s="7"/>
      <c r="AB60" s="7"/>
      <c r="AC60" s="8">
        <v>2022</v>
      </c>
      <c r="AD60" s="8">
        <v>2022</v>
      </c>
      <c r="AE60" s="25"/>
      <c r="AF60" s="25"/>
    </row>
    <row r="61" spans="1:32" ht="56.85" customHeight="1" x14ac:dyDescent="0.4">
      <c r="A61" s="8">
        <v>43</v>
      </c>
      <c r="B61" s="8" t="s">
        <v>340</v>
      </c>
      <c r="C61" s="8"/>
      <c r="D61" s="36">
        <v>2480073.04</v>
      </c>
      <c r="E61" s="36">
        <v>2480073.04</v>
      </c>
      <c r="F61" s="8" t="b">
        <f t="shared" si="0"/>
        <v>1</v>
      </c>
      <c r="G61" s="7"/>
      <c r="H61" s="7"/>
      <c r="I61" s="7"/>
      <c r="J61" s="7"/>
      <c r="K61" s="7">
        <v>2356073.04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v>124000</v>
      </c>
      <c r="W61" s="7"/>
      <c r="X61" s="7"/>
      <c r="Y61" s="7"/>
      <c r="Z61" s="7">
        <v>2480073.04</v>
      </c>
      <c r="AA61" s="7"/>
      <c r="AB61" s="7"/>
      <c r="AC61" s="8">
        <v>2022</v>
      </c>
      <c r="AD61" s="8">
        <v>2022</v>
      </c>
      <c r="AE61" s="25"/>
      <c r="AF61" s="25"/>
    </row>
    <row r="62" spans="1:32" ht="56.85" customHeight="1" x14ac:dyDescent="0.4">
      <c r="A62" s="8">
        <v>44</v>
      </c>
      <c r="B62" s="8" t="s">
        <v>341</v>
      </c>
      <c r="C62" s="8"/>
      <c r="D62" s="36">
        <v>2480073.0499999998</v>
      </c>
      <c r="E62" s="36">
        <v>2480073.0499999998</v>
      </c>
      <c r="F62" s="8" t="b">
        <f t="shared" si="0"/>
        <v>1</v>
      </c>
      <c r="G62" s="7"/>
      <c r="H62" s="7"/>
      <c r="I62" s="7"/>
      <c r="J62" s="7"/>
      <c r="K62" s="7">
        <v>2356073.0499999998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>
        <v>124000</v>
      </c>
      <c r="W62" s="7"/>
      <c r="X62" s="7"/>
      <c r="Y62" s="7"/>
      <c r="Z62" s="7">
        <v>2480073.0499999998</v>
      </c>
      <c r="AA62" s="7"/>
      <c r="AB62" s="7"/>
      <c r="AC62" s="8">
        <v>2022</v>
      </c>
      <c r="AD62" s="8">
        <v>2022</v>
      </c>
      <c r="AE62" s="25"/>
      <c r="AF62" s="25"/>
    </row>
    <row r="63" spans="1:32" ht="56.85" customHeight="1" x14ac:dyDescent="0.4">
      <c r="A63" s="8">
        <v>45</v>
      </c>
      <c r="B63" s="8" t="s">
        <v>342</v>
      </c>
      <c r="C63" s="8"/>
      <c r="D63" s="36">
        <v>2480073.0499999998</v>
      </c>
      <c r="E63" s="36">
        <v>2480073.0499999998</v>
      </c>
      <c r="F63" s="8" t="b">
        <f t="shared" si="0"/>
        <v>1</v>
      </c>
      <c r="G63" s="7"/>
      <c r="H63" s="7"/>
      <c r="I63" s="7"/>
      <c r="J63" s="7"/>
      <c r="K63" s="7">
        <v>2356073.0499999998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>
        <v>124000</v>
      </c>
      <c r="W63" s="7"/>
      <c r="X63" s="7"/>
      <c r="Y63" s="7"/>
      <c r="Z63" s="7">
        <v>2480073.0499999998</v>
      </c>
      <c r="AA63" s="7"/>
      <c r="AB63" s="7"/>
      <c r="AC63" s="8">
        <v>2022</v>
      </c>
      <c r="AD63" s="8">
        <v>2022</v>
      </c>
      <c r="AE63" s="25"/>
      <c r="AF63" s="25"/>
    </row>
    <row r="64" spans="1:32" ht="56.85" customHeight="1" x14ac:dyDescent="0.4">
      <c r="A64" s="8">
        <v>46</v>
      </c>
      <c r="B64" s="8" t="s">
        <v>343</v>
      </c>
      <c r="C64" s="8"/>
      <c r="D64" s="36">
        <v>2480073.0499999998</v>
      </c>
      <c r="E64" s="36">
        <v>2480073.0499999998</v>
      </c>
      <c r="F64" s="8" t="b">
        <f t="shared" si="0"/>
        <v>1</v>
      </c>
      <c r="G64" s="7"/>
      <c r="H64" s="7"/>
      <c r="I64" s="7"/>
      <c r="J64" s="7"/>
      <c r="K64" s="7">
        <v>2356073.0499999998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v>124000</v>
      </c>
      <c r="W64" s="7"/>
      <c r="X64" s="7"/>
      <c r="Y64" s="7"/>
      <c r="Z64" s="7">
        <v>2480073.0499999998</v>
      </c>
      <c r="AA64" s="7"/>
      <c r="AB64" s="7"/>
      <c r="AC64" s="8">
        <v>2022</v>
      </c>
      <c r="AD64" s="8">
        <v>2022</v>
      </c>
      <c r="AE64" s="25"/>
      <c r="AF64" s="25"/>
    </row>
    <row r="65" spans="1:32" ht="56.85" customHeight="1" x14ac:dyDescent="0.4">
      <c r="A65" s="8">
        <v>47</v>
      </c>
      <c r="B65" s="8" t="s">
        <v>344</v>
      </c>
      <c r="C65" s="8"/>
      <c r="D65" s="36">
        <v>2480073.0499999998</v>
      </c>
      <c r="E65" s="36">
        <v>2480073.0499999998</v>
      </c>
      <c r="F65" s="8" t="b">
        <f t="shared" si="0"/>
        <v>1</v>
      </c>
      <c r="G65" s="7"/>
      <c r="H65" s="7"/>
      <c r="I65" s="7"/>
      <c r="J65" s="7"/>
      <c r="K65" s="7">
        <v>2356073.0499999998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>
        <v>124000</v>
      </c>
      <c r="W65" s="7"/>
      <c r="X65" s="7"/>
      <c r="Y65" s="7"/>
      <c r="Z65" s="7">
        <v>2480073.0499999998</v>
      </c>
      <c r="AA65" s="7"/>
      <c r="AB65" s="7"/>
      <c r="AC65" s="8">
        <v>2022</v>
      </c>
      <c r="AD65" s="8">
        <v>2022</v>
      </c>
      <c r="AE65" s="25"/>
      <c r="AF65" s="25"/>
    </row>
    <row r="66" spans="1:32" ht="56.85" customHeight="1" x14ac:dyDescent="0.4">
      <c r="A66" s="8">
        <v>48</v>
      </c>
      <c r="B66" s="8" t="s">
        <v>345</v>
      </c>
      <c r="C66" s="8"/>
      <c r="D66" s="36">
        <v>2480073.0499999998</v>
      </c>
      <c r="E66" s="36">
        <v>2480073.0499999998</v>
      </c>
      <c r="F66" s="8" t="b">
        <f t="shared" si="0"/>
        <v>1</v>
      </c>
      <c r="G66" s="7"/>
      <c r="H66" s="7"/>
      <c r="I66" s="7"/>
      <c r="J66" s="7"/>
      <c r="K66" s="7">
        <v>2356073.0499999998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>
        <v>124000</v>
      </c>
      <c r="W66" s="7"/>
      <c r="X66" s="7"/>
      <c r="Y66" s="7"/>
      <c r="Z66" s="7">
        <v>2480073.0499999998</v>
      </c>
      <c r="AA66" s="7"/>
      <c r="AB66" s="7"/>
      <c r="AC66" s="8">
        <v>2022</v>
      </c>
      <c r="AD66" s="8">
        <v>2022</v>
      </c>
      <c r="AE66" s="25"/>
      <c r="AF66" s="25"/>
    </row>
    <row r="67" spans="1:32" ht="56.85" customHeight="1" x14ac:dyDescent="0.4">
      <c r="A67" s="8">
        <v>49</v>
      </c>
      <c r="B67" s="8" t="s">
        <v>405</v>
      </c>
      <c r="C67" s="8"/>
      <c r="D67" s="36">
        <v>4265788.74</v>
      </c>
      <c r="E67" s="36">
        <v>4265788.74</v>
      </c>
      <c r="F67" s="8" t="b">
        <f t="shared" si="0"/>
        <v>1</v>
      </c>
      <c r="G67" s="7"/>
      <c r="H67" s="7"/>
      <c r="I67" s="7"/>
      <c r="J67" s="7"/>
      <c r="K67" s="7"/>
      <c r="L67" s="7"/>
      <c r="M67" s="7"/>
      <c r="N67" s="7">
        <v>3990042.86</v>
      </c>
      <c r="O67" s="7"/>
      <c r="P67" s="7"/>
      <c r="Q67" s="7"/>
      <c r="R67" s="7"/>
      <c r="S67" s="7"/>
      <c r="T67" s="7"/>
      <c r="U67" s="7"/>
      <c r="V67" s="7">
        <v>275745.88</v>
      </c>
      <c r="W67" s="7"/>
      <c r="X67" s="7"/>
      <c r="Y67" s="7"/>
      <c r="Z67" s="7">
        <v>4265788.74</v>
      </c>
      <c r="AA67" s="7"/>
      <c r="AB67" s="7"/>
      <c r="AC67" s="8">
        <v>2022</v>
      </c>
      <c r="AD67" s="8">
        <v>2023</v>
      </c>
      <c r="AE67" s="25"/>
      <c r="AF67" s="25"/>
    </row>
    <row r="68" spans="1:32" ht="56.85" customHeight="1" x14ac:dyDescent="0.4">
      <c r="A68" s="8">
        <v>50</v>
      </c>
      <c r="B68" s="8" t="s">
        <v>347</v>
      </c>
      <c r="C68" s="8"/>
      <c r="D68" s="36">
        <v>2480073.0499999998</v>
      </c>
      <c r="E68" s="36">
        <v>2480073.0499999998</v>
      </c>
      <c r="F68" s="8" t="b">
        <f t="shared" si="0"/>
        <v>1</v>
      </c>
      <c r="G68" s="7"/>
      <c r="H68" s="7"/>
      <c r="I68" s="7"/>
      <c r="J68" s="7"/>
      <c r="K68" s="7">
        <v>2356073.0499999998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>
        <v>124000</v>
      </c>
      <c r="W68" s="7"/>
      <c r="X68" s="7"/>
      <c r="Y68" s="7"/>
      <c r="Z68" s="7">
        <v>2480073.0499999998</v>
      </c>
      <c r="AA68" s="7"/>
      <c r="AB68" s="7"/>
      <c r="AC68" s="8">
        <v>2022</v>
      </c>
      <c r="AD68" s="8">
        <v>2022</v>
      </c>
      <c r="AE68" s="25"/>
      <c r="AF68" s="25"/>
    </row>
    <row r="69" spans="1:32" ht="56.85" customHeight="1" x14ac:dyDescent="0.4">
      <c r="A69" s="8">
        <v>51</v>
      </c>
      <c r="B69" s="8" t="s">
        <v>348</v>
      </c>
      <c r="C69" s="8"/>
      <c r="D69" s="36">
        <v>2480073.0499999998</v>
      </c>
      <c r="E69" s="36">
        <v>2480073.0499999998</v>
      </c>
      <c r="F69" s="8" t="b">
        <f t="shared" si="0"/>
        <v>1</v>
      </c>
      <c r="G69" s="7"/>
      <c r="H69" s="7"/>
      <c r="I69" s="7"/>
      <c r="J69" s="7"/>
      <c r="K69" s="7">
        <v>2356073.0499999998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>
        <v>124000</v>
      </c>
      <c r="W69" s="7"/>
      <c r="X69" s="7"/>
      <c r="Y69" s="7"/>
      <c r="Z69" s="7">
        <v>2480073.0499999998</v>
      </c>
      <c r="AA69" s="7"/>
      <c r="AB69" s="7"/>
      <c r="AC69" s="8">
        <v>2022</v>
      </c>
      <c r="AD69" s="8">
        <v>2022</v>
      </c>
      <c r="AE69" s="25"/>
      <c r="AF69" s="25"/>
    </row>
    <row r="70" spans="1:32" ht="56.85" customHeight="1" x14ac:dyDescent="0.4">
      <c r="A70" s="8">
        <v>52</v>
      </c>
      <c r="B70" s="8" t="s">
        <v>349</v>
      </c>
      <c r="C70" s="8"/>
      <c r="D70" s="36">
        <v>2480073.0499999998</v>
      </c>
      <c r="E70" s="36">
        <v>2480073.0499999998</v>
      </c>
      <c r="F70" s="8" t="b">
        <f t="shared" si="0"/>
        <v>1</v>
      </c>
      <c r="G70" s="7"/>
      <c r="H70" s="7"/>
      <c r="I70" s="7"/>
      <c r="J70" s="7"/>
      <c r="K70" s="7">
        <v>2356073.0499999998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v>124000</v>
      </c>
      <c r="W70" s="7"/>
      <c r="X70" s="7"/>
      <c r="Y70" s="7"/>
      <c r="Z70" s="7">
        <v>2480073.0499999998</v>
      </c>
      <c r="AA70" s="7"/>
      <c r="AB70" s="7"/>
      <c r="AC70" s="8">
        <v>2022</v>
      </c>
      <c r="AD70" s="8">
        <v>2022</v>
      </c>
      <c r="AE70" s="25"/>
      <c r="AF70" s="25"/>
    </row>
    <row r="71" spans="1:32" ht="56.85" customHeight="1" x14ac:dyDescent="0.4">
      <c r="A71" s="8">
        <v>53</v>
      </c>
      <c r="B71" s="8" t="s">
        <v>350</v>
      </c>
      <c r="C71" s="8"/>
      <c r="D71" s="36">
        <v>2480073.0499999998</v>
      </c>
      <c r="E71" s="36">
        <v>2480073.0499999998</v>
      </c>
      <c r="F71" s="8" t="b">
        <f t="shared" si="0"/>
        <v>1</v>
      </c>
      <c r="G71" s="7"/>
      <c r="H71" s="7"/>
      <c r="I71" s="7"/>
      <c r="J71" s="7"/>
      <c r="K71" s="7">
        <v>2356073.0499999998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>
        <v>124000</v>
      </c>
      <c r="W71" s="7"/>
      <c r="X71" s="7"/>
      <c r="Y71" s="7"/>
      <c r="Z71" s="7">
        <v>2480073.0499999998</v>
      </c>
      <c r="AA71" s="7"/>
      <c r="AB71" s="7"/>
      <c r="AC71" s="8">
        <v>2022</v>
      </c>
      <c r="AD71" s="8">
        <v>2022</v>
      </c>
      <c r="AE71" s="25"/>
      <c r="AF71" s="25"/>
    </row>
    <row r="72" spans="1:32" ht="56.85" customHeight="1" x14ac:dyDescent="0.4">
      <c r="A72" s="8">
        <v>54</v>
      </c>
      <c r="B72" s="8" t="s">
        <v>351</v>
      </c>
      <c r="C72" s="8"/>
      <c r="D72" s="36">
        <v>2480073.0499999998</v>
      </c>
      <c r="E72" s="36">
        <v>2480073.0499999998</v>
      </c>
      <c r="F72" s="8" t="b">
        <f t="shared" si="0"/>
        <v>1</v>
      </c>
      <c r="G72" s="7"/>
      <c r="H72" s="7"/>
      <c r="I72" s="7"/>
      <c r="J72" s="7"/>
      <c r="K72" s="7">
        <v>2356073.0499999998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>
        <v>124000</v>
      </c>
      <c r="W72" s="7"/>
      <c r="X72" s="7"/>
      <c r="Y72" s="7"/>
      <c r="Z72" s="7">
        <v>2480073.0499999998</v>
      </c>
      <c r="AA72" s="7"/>
      <c r="AB72" s="7"/>
      <c r="AC72" s="8">
        <v>2022</v>
      </c>
      <c r="AD72" s="8">
        <v>2022</v>
      </c>
      <c r="AE72" s="25"/>
      <c r="AF72" s="25"/>
    </row>
    <row r="73" spans="1:32" ht="56.85" customHeight="1" x14ac:dyDescent="0.4">
      <c r="A73" s="8">
        <v>55</v>
      </c>
      <c r="B73" s="8" t="s">
        <v>352</v>
      </c>
      <c r="C73" s="8"/>
      <c r="D73" s="36">
        <v>2480073.0499999998</v>
      </c>
      <c r="E73" s="36">
        <v>2480073.0499999998</v>
      </c>
      <c r="F73" s="8" t="b">
        <f t="shared" si="0"/>
        <v>1</v>
      </c>
      <c r="G73" s="7"/>
      <c r="H73" s="7"/>
      <c r="I73" s="7"/>
      <c r="J73" s="7"/>
      <c r="K73" s="7">
        <v>2356073.0499999998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v>124000</v>
      </c>
      <c r="W73" s="7"/>
      <c r="X73" s="7"/>
      <c r="Y73" s="7"/>
      <c r="Z73" s="7" t="e">
        <f>#REF!</f>
        <v>#REF!</v>
      </c>
      <c r="AA73" s="7"/>
      <c r="AB73" s="7"/>
      <c r="AC73" s="8">
        <v>2022</v>
      </c>
      <c r="AD73" s="8">
        <v>2022</v>
      </c>
      <c r="AE73" s="25"/>
      <c r="AF73" s="25"/>
    </row>
    <row r="74" spans="1:32" ht="56.85" customHeight="1" x14ac:dyDescent="0.4">
      <c r="A74" s="8">
        <v>56</v>
      </c>
      <c r="B74" s="8" t="s">
        <v>353</v>
      </c>
      <c r="C74" s="8"/>
      <c r="D74" s="36">
        <v>2480073.0499999998</v>
      </c>
      <c r="E74" s="36">
        <v>2480073.0499999998</v>
      </c>
      <c r="F74" s="8" t="b">
        <f t="shared" si="0"/>
        <v>1</v>
      </c>
      <c r="G74" s="7"/>
      <c r="H74" s="7"/>
      <c r="I74" s="7"/>
      <c r="J74" s="7"/>
      <c r="K74" s="7">
        <v>2356073.0499999998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>
        <v>124000</v>
      </c>
      <c r="W74" s="7"/>
      <c r="X74" s="7"/>
      <c r="Y74" s="7"/>
      <c r="Z74" s="7">
        <v>2480073.0499999998</v>
      </c>
      <c r="AA74" s="7"/>
      <c r="AB74" s="7"/>
      <c r="AC74" s="8">
        <v>2022</v>
      </c>
      <c r="AD74" s="8">
        <v>2022</v>
      </c>
      <c r="AE74" s="25"/>
      <c r="AF74" s="25"/>
    </row>
    <row r="75" spans="1:32" ht="56.85" customHeight="1" x14ac:dyDescent="0.4">
      <c r="A75" s="8">
        <v>57</v>
      </c>
      <c r="B75" s="8" t="s">
        <v>178</v>
      </c>
      <c r="C75" s="8"/>
      <c r="D75" s="36">
        <v>5580893.4199999999</v>
      </c>
      <c r="E75" s="36">
        <v>5580893.4199999999</v>
      </c>
      <c r="F75" s="8" t="b">
        <f t="shared" si="0"/>
        <v>1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>
        <v>5498417.1600000001</v>
      </c>
      <c r="S75" s="7"/>
      <c r="T75" s="7"/>
      <c r="U75" s="7"/>
      <c r="V75" s="7"/>
      <c r="W75" s="7">
        <v>82476.259999999995</v>
      </c>
      <c r="X75" s="7"/>
      <c r="Y75" s="7"/>
      <c r="Z75" s="7"/>
      <c r="AA75" s="7"/>
      <c r="AB75" s="7">
        <f>SUM(F75:X75)-(Y75+Z75+AA75)</f>
        <v>5580893.4199999999</v>
      </c>
      <c r="AC75" s="8">
        <v>2021</v>
      </c>
      <c r="AD75" s="8">
        <v>2022</v>
      </c>
      <c r="AE75" s="25"/>
      <c r="AF75" s="25"/>
    </row>
    <row r="76" spans="1:32" ht="56.85" customHeight="1" x14ac:dyDescent="0.4">
      <c r="A76" s="8">
        <v>58</v>
      </c>
      <c r="B76" s="8" t="s">
        <v>406</v>
      </c>
      <c r="C76" s="8"/>
      <c r="D76" s="36">
        <v>1290310.93</v>
      </c>
      <c r="E76" s="36">
        <v>1290310.93</v>
      </c>
      <c r="F76" s="8" t="b">
        <f t="shared" si="0"/>
        <v>1</v>
      </c>
      <c r="G76" s="7"/>
      <c r="H76" s="7">
        <v>1206908.6299999999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v>83402.3</v>
      </c>
      <c r="W76" s="7"/>
      <c r="X76" s="7"/>
      <c r="Y76" s="7"/>
      <c r="Z76" s="7">
        <v>1290310.93</v>
      </c>
      <c r="AA76" s="7"/>
      <c r="AB76" s="7"/>
      <c r="AC76" s="8">
        <v>2022</v>
      </c>
      <c r="AD76" s="8">
        <v>2023</v>
      </c>
      <c r="AE76" s="25"/>
      <c r="AF76" s="25"/>
    </row>
    <row r="77" spans="1:32" ht="56.85" customHeight="1" x14ac:dyDescent="0.4">
      <c r="A77" s="8">
        <v>59</v>
      </c>
      <c r="B77" s="8" t="s">
        <v>450</v>
      </c>
      <c r="C77" s="8"/>
      <c r="D77" s="36">
        <v>12102621.25</v>
      </c>
      <c r="E77" s="36">
        <v>12102621.25</v>
      </c>
      <c r="F77" s="8" t="b">
        <f t="shared" si="0"/>
        <v>1</v>
      </c>
      <c r="G77" s="7"/>
      <c r="H77" s="7"/>
      <c r="I77" s="7"/>
      <c r="J77" s="7"/>
      <c r="K77" s="7"/>
      <c r="L77" s="7"/>
      <c r="M77" s="7"/>
      <c r="N77" s="7"/>
      <c r="O77" s="7"/>
      <c r="P77" s="7"/>
      <c r="R77" s="7">
        <v>11437740.800000001</v>
      </c>
      <c r="S77" s="7"/>
      <c r="T77" s="7"/>
      <c r="U77" s="7"/>
      <c r="V77" s="7">
        <v>664880.44999999995</v>
      </c>
      <c r="W77" s="7"/>
      <c r="X77" s="7"/>
      <c r="Y77" s="7"/>
      <c r="Z77" s="7">
        <v>12102621.25</v>
      </c>
      <c r="AA77" s="7"/>
      <c r="AB77" s="7"/>
      <c r="AC77" s="8">
        <v>2022</v>
      </c>
      <c r="AD77" s="8">
        <v>2023</v>
      </c>
      <c r="AE77" s="25"/>
      <c r="AF77" s="25"/>
    </row>
    <row r="78" spans="1:32" ht="56.85" customHeight="1" x14ac:dyDescent="0.4">
      <c r="A78" s="8">
        <v>60</v>
      </c>
      <c r="B78" s="8" t="s">
        <v>179</v>
      </c>
      <c r="C78" s="8"/>
      <c r="D78" s="36">
        <v>8950824.3399999999</v>
      </c>
      <c r="E78" s="36"/>
      <c r="F78" s="8" t="b">
        <f t="shared" si="0"/>
        <v>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11"/>
      <c r="R78" s="7">
        <v>8818546.1500000004</v>
      </c>
      <c r="S78" s="7"/>
      <c r="T78" s="7"/>
      <c r="U78" s="7"/>
      <c r="V78" s="7"/>
      <c r="W78" s="7">
        <v>132278.19</v>
      </c>
      <c r="X78" s="7"/>
      <c r="Y78" s="7"/>
      <c r="Z78" s="7"/>
      <c r="AA78" s="7"/>
      <c r="AB78" s="7">
        <v>8950824.3399999999</v>
      </c>
      <c r="AC78" s="8">
        <v>2021</v>
      </c>
      <c r="AD78" s="8">
        <v>2022</v>
      </c>
      <c r="AE78" s="25"/>
      <c r="AF78" s="25"/>
    </row>
    <row r="79" spans="1:32" ht="56.85" customHeight="1" x14ac:dyDescent="0.4">
      <c r="A79" s="8">
        <v>61</v>
      </c>
      <c r="B79" s="8" t="s">
        <v>180</v>
      </c>
      <c r="C79" s="8"/>
      <c r="D79" s="36">
        <v>9528814.7899999991</v>
      </c>
      <c r="E79" s="36"/>
      <c r="F79" s="8" t="b">
        <f t="shared" si="0"/>
        <v>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>
        <v>9387994.8699999992</v>
      </c>
      <c r="S79" s="7"/>
      <c r="T79" s="7"/>
      <c r="U79" s="7"/>
      <c r="V79" s="7"/>
      <c r="W79" s="7">
        <v>140819.92000000001</v>
      </c>
      <c r="X79" s="7"/>
      <c r="Y79" s="7"/>
      <c r="Z79" s="7"/>
      <c r="AA79" s="7"/>
      <c r="AB79" s="7">
        <v>9528814.7899999991</v>
      </c>
      <c r="AC79" s="8">
        <v>2021</v>
      </c>
      <c r="AD79" s="8">
        <v>2022</v>
      </c>
      <c r="AE79" s="25"/>
      <c r="AF79" s="25"/>
    </row>
    <row r="80" spans="1:32" ht="56.85" customHeight="1" x14ac:dyDescent="0.4">
      <c r="A80" s="8">
        <v>62</v>
      </c>
      <c r="B80" s="8" t="s">
        <v>181</v>
      </c>
      <c r="C80" s="8"/>
      <c r="D80" s="36">
        <v>8420999.7599999998</v>
      </c>
      <c r="E80" s="36"/>
      <c r="F80" s="8" t="b">
        <f t="shared" si="0"/>
        <v>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>
        <v>8296551.4900000002</v>
      </c>
      <c r="S80" s="7"/>
      <c r="T80" s="7"/>
      <c r="U80" s="7"/>
      <c r="V80" s="7"/>
      <c r="W80" s="7">
        <v>124448.27</v>
      </c>
      <c r="X80" s="7"/>
      <c r="Y80" s="7"/>
      <c r="Z80" s="7"/>
      <c r="AA80" s="7"/>
      <c r="AB80" s="7">
        <v>8420999.7599999998</v>
      </c>
      <c r="AC80" s="8">
        <v>2021</v>
      </c>
      <c r="AD80" s="8">
        <v>2022</v>
      </c>
      <c r="AE80" s="25"/>
      <c r="AF80" s="25"/>
    </row>
    <row r="81" spans="1:39" ht="56.85" customHeight="1" x14ac:dyDescent="0.4">
      <c r="A81" s="8">
        <v>63</v>
      </c>
      <c r="B81" s="8" t="s">
        <v>258</v>
      </c>
      <c r="C81" s="8"/>
      <c r="D81" s="36">
        <v>64931595.130000003</v>
      </c>
      <c r="E81" s="36">
        <v>64931595.130000003</v>
      </c>
      <c r="F81" s="8" t="b">
        <f t="shared" si="0"/>
        <v>1</v>
      </c>
      <c r="G81" s="7"/>
      <c r="H81" s="7">
        <v>2758306.6</v>
      </c>
      <c r="I81" s="7"/>
      <c r="J81" s="7">
        <v>3372346.42</v>
      </c>
      <c r="K81" s="7">
        <v>16221481.800000001</v>
      </c>
      <c r="L81" s="7"/>
      <c r="M81" s="7"/>
      <c r="N81" s="7">
        <v>4849258.92</v>
      </c>
      <c r="O81" s="7"/>
      <c r="P81" s="7"/>
      <c r="Q81" s="7"/>
      <c r="R81" s="7">
        <v>18884217.879999999</v>
      </c>
      <c r="S81" s="7"/>
      <c r="T81" s="7">
        <v>17406327.41</v>
      </c>
      <c r="U81" s="7"/>
      <c r="V81" s="7">
        <v>1439656.1</v>
      </c>
      <c r="W81" s="7"/>
      <c r="X81" s="7"/>
      <c r="Y81" s="7"/>
      <c r="Z81" s="7">
        <v>8050163.25</v>
      </c>
      <c r="AA81" s="7"/>
      <c r="AB81" s="7">
        <v>56881431.880000003</v>
      </c>
      <c r="AC81" s="8">
        <v>2022</v>
      </c>
      <c r="AD81" s="8">
        <v>2023</v>
      </c>
      <c r="AE81" s="25"/>
      <c r="AF81" s="25"/>
    </row>
    <row r="82" spans="1:39" ht="56.85" customHeight="1" x14ac:dyDescent="0.4">
      <c r="A82" s="8">
        <v>64</v>
      </c>
      <c r="B82" s="8" t="s">
        <v>396</v>
      </c>
      <c r="C82" s="8"/>
      <c r="D82" s="36">
        <v>8869165.7300000004</v>
      </c>
      <c r="E82" s="36">
        <v>8869165.7300000004</v>
      </c>
      <c r="F82" s="8" t="b">
        <f t="shared" si="0"/>
        <v>1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>
        <v>8647436.5899999999</v>
      </c>
      <c r="R82" s="7"/>
      <c r="S82" s="7"/>
      <c r="T82" s="7"/>
      <c r="U82" s="7"/>
      <c r="V82" s="7">
        <v>221729.14</v>
      </c>
      <c r="W82" s="7"/>
      <c r="X82" s="7"/>
      <c r="Y82" s="7"/>
      <c r="Z82" s="7"/>
      <c r="AA82" s="7"/>
      <c r="AB82" s="7">
        <f t="shared" ref="AB82:AB86" si="1">SUM(Q82+V82)</f>
        <v>8869165.7300000004</v>
      </c>
      <c r="AC82" s="8">
        <v>2022</v>
      </c>
      <c r="AD82" s="8">
        <v>2022</v>
      </c>
      <c r="AE82" s="25"/>
      <c r="AF82" s="25"/>
      <c r="AH82" s="111"/>
      <c r="AI82" s="111"/>
      <c r="AJ82" s="111"/>
      <c r="AK82" s="111"/>
      <c r="AL82" s="111"/>
      <c r="AM82" s="111"/>
    </row>
    <row r="83" spans="1:39" ht="56.85" customHeight="1" x14ac:dyDescent="0.4">
      <c r="A83" s="8">
        <v>65</v>
      </c>
      <c r="B83" s="8" t="s">
        <v>397</v>
      </c>
      <c r="C83" s="8"/>
      <c r="D83" s="36">
        <v>4434582.8600000003</v>
      </c>
      <c r="E83" s="36">
        <v>4434582.8600000003</v>
      </c>
      <c r="F83" s="8" t="b">
        <f t="shared" si="0"/>
        <v>1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>
        <v>4323718.29</v>
      </c>
      <c r="R83" s="7"/>
      <c r="S83" s="7"/>
      <c r="T83" s="7"/>
      <c r="U83" s="7"/>
      <c r="V83" s="7">
        <v>110864.57</v>
      </c>
      <c r="W83" s="7"/>
      <c r="X83" s="7"/>
      <c r="Y83" s="7"/>
      <c r="Z83" s="7"/>
      <c r="AA83" s="7"/>
      <c r="AB83" s="7">
        <f t="shared" si="1"/>
        <v>4434582.8600000003</v>
      </c>
      <c r="AC83" s="8">
        <v>2022</v>
      </c>
      <c r="AD83" s="8">
        <v>2022</v>
      </c>
      <c r="AE83" s="25"/>
      <c r="AF83" s="25"/>
      <c r="AH83" s="111"/>
      <c r="AI83" s="111"/>
      <c r="AJ83" s="111"/>
      <c r="AK83" s="111"/>
      <c r="AL83" s="111"/>
      <c r="AM83" s="111"/>
    </row>
    <row r="84" spans="1:39" ht="56.85" customHeight="1" x14ac:dyDescent="0.4">
      <c r="A84" s="8">
        <v>66</v>
      </c>
      <c r="B84" s="8" t="s">
        <v>398</v>
      </c>
      <c r="C84" s="8"/>
      <c r="D84" s="36">
        <v>2217291.4299999997</v>
      </c>
      <c r="E84" s="36">
        <v>2217291.4300000002</v>
      </c>
      <c r="F84" s="8" t="b">
        <f t="shared" ref="F84:F149" si="2">OR(EXACT(D84,E84))</f>
        <v>1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>
        <v>2161859.15</v>
      </c>
      <c r="R84" s="7"/>
      <c r="S84" s="7"/>
      <c r="T84" s="7"/>
      <c r="U84" s="7"/>
      <c r="V84" s="7">
        <v>55432.28</v>
      </c>
      <c r="W84" s="7"/>
      <c r="X84" s="7"/>
      <c r="Y84" s="7"/>
      <c r="Z84" s="7"/>
      <c r="AA84" s="7"/>
      <c r="AB84" s="7">
        <f t="shared" si="1"/>
        <v>2217291.4299999997</v>
      </c>
      <c r="AC84" s="8">
        <v>2022</v>
      </c>
      <c r="AD84" s="8">
        <v>2022</v>
      </c>
      <c r="AE84" s="25"/>
      <c r="AF84" s="25"/>
      <c r="AH84" s="111"/>
      <c r="AI84" s="111"/>
      <c r="AJ84" s="111"/>
      <c r="AK84" s="111"/>
      <c r="AL84" s="111"/>
      <c r="AM84" s="111"/>
    </row>
    <row r="85" spans="1:39" ht="56.85" customHeight="1" x14ac:dyDescent="0.4">
      <c r="A85" s="8">
        <v>67</v>
      </c>
      <c r="B85" s="8" t="s">
        <v>399</v>
      </c>
      <c r="C85" s="8"/>
      <c r="D85" s="36">
        <v>13303748.590000002</v>
      </c>
      <c r="E85" s="36">
        <v>13303748.59</v>
      </c>
      <c r="F85" s="8" t="b">
        <f t="shared" si="2"/>
        <v>1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>
        <v>12971154.880000001</v>
      </c>
      <c r="R85" s="7"/>
      <c r="S85" s="7"/>
      <c r="T85" s="7"/>
      <c r="U85" s="7"/>
      <c r="V85" s="7">
        <v>332593.71000000002</v>
      </c>
      <c r="W85" s="7"/>
      <c r="X85" s="7"/>
      <c r="Y85" s="7"/>
      <c r="Z85" s="7"/>
      <c r="AA85" s="7"/>
      <c r="AB85" s="7">
        <f t="shared" si="1"/>
        <v>13303748.590000002</v>
      </c>
      <c r="AC85" s="8">
        <v>2022</v>
      </c>
      <c r="AD85" s="8">
        <v>2022</v>
      </c>
      <c r="AE85" s="25"/>
      <c r="AF85" s="25"/>
      <c r="AH85" s="111"/>
      <c r="AI85" s="111"/>
      <c r="AJ85" s="111"/>
      <c r="AK85" s="111"/>
      <c r="AL85" s="111"/>
      <c r="AM85" s="111"/>
    </row>
    <row r="86" spans="1:39" ht="56.85" customHeight="1" x14ac:dyDescent="0.4">
      <c r="A86" s="8">
        <v>68</v>
      </c>
      <c r="B86" s="8" t="s">
        <v>317</v>
      </c>
      <c r="C86" s="8"/>
      <c r="D86" s="36">
        <v>4434582.8600000003</v>
      </c>
      <c r="E86" s="36"/>
      <c r="F86" s="8" t="b">
        <f t="shared" si="2"/>
        <v>0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>
        <v>4323718.29</v>
      </c>
      <c r="R86" s="7"/>
      <c r="S86" s="7"/>
      <c r="T86" s="7"/>
      <c r="U86" s="7"/>
      <c r="V86" s="7">
        <v>110864.57</v>
      </c>
      <c r="W86" s="7"/>
      <c r="X86" s="7"/>
      <c r="Y86" s="7"/>
      <c r="Z86" s="7"/>
      <c r="AA86" s="7"/>
      <c r="AB86" s="7">
        <f t="shared" si="1"/>
        <v>4434582.8600000003</v>
      </c>
      <c r="AC86" s="8">
        <v>2022</v>
      </c>
      <c r="AD86" s="8">
        <v>2022</v>
      </c>
      <c r="AE86" s="25"/>
      <c r="AF86" s="25"/>
      <c r="AH86" s="111"/>
      <c r="AI86" s="111"/>
      <c r="AJ86" s="111"/>
      <c r="AK86" s="111"/>
      <c r="AL86" s="111"/>
      <c r="AM86" s="111"/>
    </row>
    <row r="87" spans="1:39" ht="56.85" customHeight="1" x14ac:dyDescent="0.4">
      <c r="A87" s="8">
        <v>69</v>
      </c>
      <c r="B87" s="8" t="s">
        <v>318</v>
      </c>
      <c r="C87" s="8"/>
      <c r="D87" s="36">
        <v>4434582.8600000003</v>
      </c>
      <c r="E87" s="36"/>
      <c r="F87" s="8" t="b">
        <f t="shared" si="2"/>
        <v>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>
        <v>4323718.29</v>
      </c>
      <c r="R87" s="7"/>
      <c r="S87" s="7"/>
      <c r="T87" s="7"/>
      <c r="U87" s="7"/>
      <c r="V87" s="7">
        <v>110864.57</v>
      </c>
      <c r="W87" s="7"/>
      <c r="X87" s="7"/>
      <c r="Y87" s="7"/>
      <c r="Z87" s="7"/>
      <c r="AA87" s="7"/>
      <c r="AB87" s="7">
        <f>SUM(Q87+V87)</f>
        <v>4434582.8600000003</v>
      </c>
      <c r="AC87" s="8">
        <v>2022</v>
      </c>
      <c r="AD87" s="8">
        <v>2022</v>
      </c>
      <c r="AE87" s="25"/>
      <c r="AF87" s="25"/>
      <c r="AH87" s="111"/>
      <c r="AI87" s="111"/>
      <c r="AJ87" s="111"/>
      <c r="AK87" s="111"/>
      <c r="AL87" s="111"/>
      <c r="AM87" s="111"/>
    </row>
    <row r="88" spans="1:39" ht="56.85" customHeight="1" x14ac:dyDescent="0.4">
      <c r="A88" s="8">
        <v>70</v>
      </c>
      <c r="B88" s="8" t="s">
        <v>182</v>
      </c>
      <c r="C88" s="8"/>
      <c r="D88" s="36">
        <v>1439410.51</v>
      </c>
      <c r="E88" s="36"/>
      <c r="F88" s="8" t="b">
        <f t="shared" si="2"/>
        <v>0</v>
      </c>
      <c r="G88" s="7"/>
      <c r="H88" s="7">
        <v>1197448.78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v>224000</v>
      </c>
      <c r="W88" s="7">
        <v>17961.73</v>
      </c>
      <c r="X88" s="7"/>
      <c r="Y88" s="7"/>
      <c r="Z88" s="7">
        <v>1439410.51</v>
      </c>
      <c r="AA88" s="7"/>
      <c r="AB88" s="7"/>
      <c r="AC88" s="8">
        <v>2021</v>
      </c>
      <c r="AD88" s="8">
        <v>2022</v>
      </c>
      <c r="AE88" s="25"/>
      <c r="AF88" s="25"/>
    </row>
    <row r="89" spans="1:39" ht="56.85" customHeight="1" x14ac:dyDescent="0.4">
      <c r="A89" s="8">
        <v>71</v>
      </c>
      <c r="B89" s="8" t="s">
        <v>420</v>
      </c>
      <c r="C89" s="8"/>
      <c r="D89" s="36">
        <v>2482532.17</v>
      </c>
      <c r="E89" s="36">
        <v>2482532.17</v>
      </c>
      <c r="F89" s="8" t="b">
        <f t="shared" si="2"/>
        <v>1</v>
      </c>
      <c r="G89" s="7"/>
      <c r="H89" s="7"/>
      <c r="I89" s="7"/>
      <c r="J89" s="7"/>
      <c r="K89" s="7">
        <v>2358532.17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>
        <v>124000</v>
      </c>
      <c r="W89" s="7"/>
      <c r="X89" s="7"/>
      <c r="Y89" s="7"/>
      <c r="Z89" s="7">
        <v>2482532.17</v>
      </c>
      <c r="AA89" s="7"/>
      <c r="AB89" s="7"/>
      <c r="AC89" s="8">
        <v>2022</v>
      </c>
      <c r="AD89" s="8">
        <v>2022</v>
      </c>
      <c r="AE89" s="25"/>
      <c r="AF89" s="25"/>
    </row>
    <row r="90" spans="1:39" ht="56.85" customHeight="1" x14ac:dyDescent="0.4">
      <c r="A90" s="8">
        <v>72</v>
      </c>
      <c r="B90" s="8" t="s">
        <v>421</v>
      </c>
      <c r="C90" s="8"/>
      <c r="D90" s="36">
        <v>2482532.17</v>
      </c>
      <c r="E90" s="36">
        <v>2482532.17</v>
      </c>
      <c r="F90" s="8" t="b">
        <f t="shared" si="2"/>
        <v>1</v>
      </c>
      <c r="G90" s="7"/>
      <c r="H90" s="7"/>
      <c r="I90" s="7"/>
      <c r="J90" s="7"/>
      <c r="K90" s="7">
        <v>2358532.17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>
        <v>124000</v>
      </c>
      <c r="W90" s="7"/>
      <c r="X90" s="7"/>
      <c r="Y90" s="7"/>
      <c r="Z90" s="7">
        <v>2482532.17</v>
      </c>
      <c r="AA90" s="7"/>
      <c r="AB90" s="7"/>
      <c r="AC90" s="8">
        <v>2022</v>
      </c>
      <c r="AD90" s="8">
        <v>2022</v>
      </c>
      <c r="AE90" s="25"/>
      <c r="AF90" s="25"/>
    </row>
    <row r="91" spans="1:39" ht="56.85" customHeight="1" x14ac:dyDescent="0.4">
      <c r="A91" s="8">
        <v>73</v>
      </c>
      <c r="B91" s="8" t="s">
        <v>422</v>
      </c>
      <c r="C91" s="8"/>
      <c r="D91" s="36">
        <v>4965064.33</v>
      </c>
      <c r="E91" s="36">
        <v>4965064.33</v>
      </c>
      <c r="F91" s="8" t="b">
        <f t="shared" si="2"/>
        <v>1</v>
      </c>
      <c r="G91" s="7"/>
      <c r="H91" s="7"/>
      <c r="I91" s="7"/>
      <c r="J91" s="7"/>
      <c r="K91" s="7">
        <v>4717064.33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v>248000</v>
      </c>
      <c r="W91" s="7"/>
      <c r="X91" s="7"/>
      <c r="Y91" s="7"/>
      <c r="Z91" s="7">
        <v>4965064.33</v>
      </c>
      <c r="AA91" s="7"/>
      <c r="AB91" s="7"/>
      <c r="AC91" s="8">
        <v>2022</v>
      </c>
      <c r="AD91" s="8">
        <v>2022</v>
      </c>
      <c r="AE91" s="25"/>
      <c r="AF91" s="25"/>
    </row>
    <row r="92" spans="1:39" ht="56.85" customHeight="1" x14ac:dyDescent="0.4">
      <c r="A92" s="8">
        <v>74</v>
      </c>
      <c r="B92" s="8" t="s">
        <v>423</v>
      </c>
      <c r="C92" s="8"/>
      <c r="D92" s="36">
        <v>2482532.17</v>
      </c>
      <c r="E92" s="36">
        <v>2482532.17</v>
      </c>
      <c r="F92" s="8" t="b">
        <f t="shared" si="2"/>
        <v>1</v>
      </c>
      <c r="G92" s="7"/>
      <c r="H92" s="7"/>
      <c r="I92" s="7"/>
      <c r="J92" s="7"/>
      <c r="K92" s="7">
        <v>2358532.17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>
        <v>124000</v>
      </c>
      <c r="W92" s="7"/>
      <c r="X92" s="7"/>
      <c r="Y92" s="7"/>
      <c r="Z92" s="7">
        <v>2482532.17</v>
      </c>
      <c r="AA92" s="7"/>
      <c r="AB92" s="7"/>
      <c r="AC92" s="8">
        <v>2022</v>
      </c>
      <c r="AD92" s="8">
        <v>2022</v>
      </c>
      <c r="AE92" s="25"/>
      <c r="AF92" s="25"/>
    </row>
    <row r="93" spans="1:39" ht="56.85" customHeight="1" x14ac:dyDescent="0.4">
      <c r="A93" s="8">
        <v>75</v>
      </c>
      <c r="B93" s="8" t="s">
        <v>424</v>
      </c>
      <c r="C93" s="8"/>
      <c r="D93" s="36">
        <v>2482532.17</v>
      </c>
      <c r="E93" s="36">
        <v>2482532.17</v>
      </c>
      <c r="F93" s="8" t="b">
        <f t="shared" si="2"/>
        <v>1</v>
      </c>
      <c r="G93" s="7"/>
      <c r="H93" s="7"/>
      <c r="I93" s="7"/>
      <c r="J93" s="7"/>
      <c r="K93" s="7">
        <v>2358532.17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>
        <v>124000</v>
      </c>
      <c r="W93" s="7"/>
      <c r="X93" s="7"/>
      <c r="Y93" s="7"/>
      <c r="Z93" s="7">
        <v>2482532.17</v>
      </c>
      <c r="AA93" s="7"/>
      <c r="AB93" s="7"/>
      <c r="AC93" s="8">
        <v>2022</v>
      </c>
      <c r="AD93" s="8">
        <v>2022</v>
      </c>
      <c r="AE93" s="25"/>
      <c r="AF93" s="25"/>
    </row>
    <row r="94" spans="1:39" ht="56.85" customHeight="1" x14ac:dyDescent="0.4">
      <c r="A94" s="8">
        <v>76</v>
      </c>
      <c r="B94" s="8" t="s">
        <v>425</v>
      </c>
      <c r="C94" s="8"/>
      <c r="D94" s="36">
        <v>2482532.17</v>
      </c>
      <c r="E94" s="36">
        <v>2482532.17</v>
      </c>
      <c r="F94" s="8" t="b">
        <f t="shared" si="2"/>
        <v>1</v>
      </c>
      <c r="G94" s="7"/>
      <c r="H94" s="7"/>
      <c r="I94" s="7"/>
      <c r="J94" s="7"/>
      <c r="K94" s="7">
        <v>2358532.17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v>124000</v>
      </c>
      <c r="W94" s="7"/>
      <c r="X94" s="7"/>
      <c r="Y94" s="7"/>
      <c r="Z94" s="7">
        <v>2482532.17</v>
      </c>
      <c r="AA94" s="7"/>
      <c r="AB94" s="7"/>
      <c r="AC94" s="8">
        <v>2022</v>
      </c>
      <c r="AD94" s="8">
        <v>2022</v>
      </c>
      <c r="AE94" s="25"/>
      <c r="AF94" s="25"/>
    </row>
    <row r="95" spans="1:39" ht="56.85" customHeight="1" x14ac:dyDescent="0.4">
      <c r="A95" s="8">
        <v>77</v>
      </c>
      <c r="B95" s="8" t="s">
        <v>442</v>
      </c>
      <c r="C95" s="8"/>
      <c r="D95" s="36">
        <v>2482532.17</v>
      </c>
      <c r="E95" s="36">
        <v>2482532.17</v>
      </c>
      <c r="F95" s="8" t="b">
        <f t="shared" si="2"/>
        <v>1</v>
      </c>
      <c r="G95" s="7"/>
      <c r="H95" s="7"/>
      <c r="I95" s="7"/>
      <c r="J95" s="7"/>
      <c r="K95" s="7">
        <v>2358532.17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>
        <v>124000</v>
      </c>
      <c r="W95" s="7"/>
      <c r="X95" s="7"/>
      <c r="Y95" s="7"/>
      <c r="Z95" s="7">
        <v>2482532.17</v>
      </c>
      <c r="AA95" s="7"/>
      <c r="AB95" s="7"/>
      <c r="AC95" s="8">
        <v>2022</v>
      </c>
      <c r="AD95" s="8">
        <v>2022</v>
      </c>
      <c r="AE95" s="25"/>
      <c r="AF95" s="25"/>
    </row>
    <row r="96" spans="1:39" ht="56.85" customHeight="1" x14ac:dyDescent="0.4">
      <c r="A96" s="8">
        <v>78</v>
      </c>
      <c r="B96" s="8" t="s">
        <v>385</v>
      </c>
      <c r="C96" s="8"/>
      <c r="D96" s="36">
        <v>2482532.17</v>
      </c>
      <c r="E96" s="36">
        <v>2482532.17</v>
      </c>
      <c r="F96" s="8" t="b">
        <f t="shared" si="2"/>
        <v>1</v>
      </c>
      <c r="G96" s="7"/>
      <c r="H96" s="7"/>
      <c r="I96" s="7"/>
      <c r="J96" s="7"/>
      <c r="K96" s="7">
        <v>2358532.17</v>
      </c>
      <c r="L96" s="7"/>
      <c r="M96" s="7"/>
      <c r="N96" s="7"/>
      <c r="O96" s="7"/>
      <c r="P96" s="7"/>
      <c r="Q96" s="7"/>
      <c r="R96" s="7"/>
      <c r="S96" s="7"/>
      <c r="T96" s="7"/>
      <c r="U96" s="7"/>
      <c r="V96" s="7">
        <v>124000</v>
      </c>
      <c r="W96" s="7"/>
      <c r="X96" s="7"/>
      <c r="Y96" s="7"/>
      <c r="Z96" s="7">
        <v>2482532.17</v>
      </c>
      <c r="AA96" s="7"/>
      <c r="AB96" s="7"/>
      <c r="AC96" s="8">
        <v>2022</v>
      </c>
      <c r="AD96" s="8">
        <v>2022</v>
      </c>
      <c r="AE96" s="25"/>
      <c r="AF96" s="25"/>
    </row>
    <row r="97" spans="1:32" ht="56.85" customHeight="1" x14ac:dyDescent="0.4">
      <c r="A97" s="8">
        <v>79</v>
      </c>
      <c r="B97" s="8" t="s">
        <v>426</v>
      </c>
      <c r="C97" s="8"/>
      <c r="D97" s="36">
        <v>2482532.17</v>
      </c>
      <c r="E97" s="36">
        <v>2482532.17</v>
      </c>
      <c r="F97" s="8" t="b">
        <f t="shared" si="2"/>
        <v>1</v>
      </c>
      <c r="G97" s="7"/>
      <c r="H97" s="7"/>
      <c r="I97" s="7"/>
      <c r="J97" s="7"/>
      <c r="K97" s="7">
        <v>2358532.17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v>124000</v>
      </c>
      <c r="W97" s="7"/>
      <c r="X97" s="7"/>
      <c r="Y97" s="7"/>
      <c r="Z97" s="7">
        <v>2482532.17</v>
      </c>
      <c r="AA97" s="7"/>
      <c r="AB97" s="7"/>
      <c r="AC97" s="8">
        <v>2022</v>
      </c>
      <c r="AD97" s="8">
        <v>2022</v>
      </c>
      <c r="AE97" s="25"/>
      <c r="AF97" s="25"/>
    </row>
    <row r="98" spans="1:32" ht="56.85" customHeight="1" x14ac:dyDescent="0.4">
      <c r="A98" s="8">
        <v>80</v>
      </c>
      <c r="B98" s="8" t="s">
        <v>427</v>
      </c>
      <c r="C98" s="8"/>
      <c r="D98" s="36">
        <v>2482532.17</v>
      </c>
      <c r="E98" s="36">
        <v>2482532.17</v>
      </c>
      <c r="F98" s="8" t="b">
        <f t="shared" si="2"/>
        <v>1</v>
      </c>
      <c r="G98" s="7"/>
      <c r="H98" s="7"/>
      <c r="I98" s="7"/>
      <c r="J98" s="7"/>
      <c r="K98" s="7">
        <v>2358532.17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>
        <v>124000</v>
      </c>
      <c r="W98" s="7"/>
      <c r="X98" s="7"/>
      <c r="Y98" s="7"/>
      <c r="Z98" s="7">
        <v>2482532.17</v>
      </c>
      <c r="AA98" s="7"/>
      <c r="AB98" s="7"/>
      <c r="AC98" s="8">
        <v>2022</v>
      </c>
      <c r="AD98" s="8">
        <v>2022</v>
      </c>
      <c r="AE98" s="25"/>
      <c r="AF98" s="25"/>
    </row>
    <row r="99" spans="1:32" ht="56.85" customHeight="1" x14ac:dyDescent="0.4">
      <c r="A99" s="8">
        <v>81</v>
      </c>
      <c r="B99" s="8" t="s">
        <v>428</v>
      </c>
      <c r="C99" s="8"/>
      <c r="D99" s="36">
        <v>2482532.17</v>
      </c>
      <c r="E99" s="36">
        <v>2482532.17</v>
      </c>
      <c r="F99" s="8" t="b">
        <f t="shared" si="2"/>
        <v>1</v>
      </c>
      <c r="G99" s="7"/>
      <c r="H99" s="7"/>
      <c r="I99" s="7"/>
      <c r="J99" s="7"/>
      <c r="K99" s="7">
        <v>2358532.17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>
        <v>124000</v>
      </c>
      <c r="W99" s="7"/>
      <c r="X99" s="7"/>
      <c r="Y99" s="7"/>
      <c r="Z99" s="7">
        <v>2482532.17</v>
      </c>
      <c r="AA99" s="7"/>
      <c r="AB99" s="7"/>
      <c r="AC99" s="8">
        <v>2022</v>
      </c>
      <c r="AD99" s="8">
        <v>2022</v>
      </c>
      <c r="AE99" s="25"/>
      <c r="AF99" s="25"/>
    </row>
    <row r="100" spans="1:32" ht="56.85" customHeight="1" x14ac:dyDescent="0.4">
      <c r="A100" s="8">
        <v>82</v>
      </c>
      <c r="B100" s="8" t="s">
        <v>386</v>
      </c>
      <c r="C100" s="8"/>
      <c r="D100" s="36">
        <v>2482532.17</v>
      </c>
      <c r="E100" s="36">
        <v>2482532.17</v>
      </c>
      <c r="F100" s="8" t="b">
        <f t="shared" si="2"/>
        <v>1</v>
      </c>
      <c r="G100" s="7"/>
      <c r="H100" s="7"/>
      <c r="I100" s="7"/>
      <c r="J100" s="7"/>
      <c r="K100" s="7">
        <v>2358532.17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v>124000</v>
      </c>
      <c r="W100" s="7"/>
      <c r="X100" s="7"/>
      <c r="Y100" s="7"/>
      <c r="Z100" s="7">
        <v>2482532.17</v>
      </c>
      <c r="AA100" s="7"/>
      <c r="AB100" s="7"/>
      <c r="AC100" s="8">
        <v>2022</v>
      </c>
      <c r="AD100" s="8">
        <v>2022</v>
      </c>
      <c r="AE100" s="25"/>
      <c r="AF100" s="25"/>
    </row>
    <row r="101" spans="1:32" ht="56.85" customHeight="1" x14ac:dyDescent="0.4">
      <c r="A101" s="8">
        <v>83</v>
      </c>
      <c r="B101" s="8" t="s">
        <v>324</v>
      </c>
      <c r="C101" s="8"/>
      <c r="D101" s="36">
        <v>2482532.17</v>
      </c>
      <c r="E101" s="36">
        <v>2482532.17</v>
      </c>
      <c r="F101" s="8" t="b">
        <f t="shared" si="2"/>
        <v>1</v>
      </c>
      <c r="G101" s="7"/>
      <c r="H101" s="7"/>
      <c r="I101" s="7"/>
      <c r="J101" s="7"/>
      <c r="K101" s="7">
        <v>2358532.17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>
        <v>124000</v>
      </c>
      <c r="W101" s="7"/>
      <c r="X101" s="7"/>
      <c r="Y101" s="7"/>
      <c r="Z101" s="7">
        <v>2482532.17</v>
      </c>
      <c r="AA101" s="7"/>
      <c r="AB101" s="7"/>
      <c r="AC101" s="8">
        <v>2022</v>
      </c>
      <c r="AD101" s="8">
        <v>2022</v>
      </c>
      <c r="AE101" s="25"/>
      <c r="AF101" s="25"/>
    </row>
    <row r="102" spans="1:32" ht="56.85" customHeight="1" x14ac:dyDescent="0.4">
      <c r="A102" s="8">
        <v>84</v>
      </c>
      <c r="B102" s="8" t="s">
        <v>429</v>
      </c>
      <c r="C102" s="8"/>
      <c r="D102" s="36">
        <v>4965064.33</v>
      </c>
      <c r="E102" s="36">
        <v>4965064.33</v>
      </c>
      <c r="F102" s="8" t="b">
        <f t="shared" si="2"/>
        <v>1</v>
      </c>
      <c r="G102" s="7"/>
      <c r="H102" s="7"/>
      <c r="I102" s="7"/>
      <c r="J102" s="7"/>
      <c r="K102" s="7">
        <v>4717064.33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>
        <v>248000</v>
      </c>
      <c r="W102" s="7"/>
      <c r="X102" s="7"/>
      <c r="Y102" s="7"/>
      <c r="Z102" s="7">
        <v>4965064.33</v>
      </c>
      <c r="AA102" s="7"/>
      <c r="AB102" s="7"/>
      <c r="AC102" s="8">
        <v>2022</v>
      </c>
      <c r="AD102" s="8">
        <v>2022</v>
      </c>
      <c r="AE102" s="25"/>
      <c r="AF102" s="25"/>
    </row>
    <row r="103" spans="1:32" ht="56.85" customHeight="1" x14ac:dyDescent="0.4">
      <c r="A103" s="8">
        <v>85</v>
      </c>
      <c r="B103" s="8" t="s">
        <v>323</v>
      </c>
      <c r="C103" s="8"/>
      <c r="D103" s="36">
        <v>7447596.4900000002</v>
      </c>
      <c r="E103" s="36">
        <v>7447596.4900000002</v>
      </c>
      <c r="F103" s="8" t="b">
        <f t="shared" si="2"/>
        <v>1</v>
      </c>
      <c r="G103" s="7"/>
      <c r="H103" s="7"/>
      <c r="I103" s="7"/>
      <c r="J103" s="7"/>
      <c r="K103" s="7">
        <v>7075596.4900000002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v>372000</v>
      </c>
      <c r="W103" s="7"/>
      <c r="X103" s="7"/>
      <c r="Y103" s="7"/>
      <c r="Z103" s="7">
        <v>7447596.4900000002</v>
      </c>
      <c r="AA103" s="7"/>
      <c r="AB103" s="7"/>
      <c r="AC103" s="8">
        <v>2022</v>
      </c>
      <c r="AD103" s="8">
        <v>2022</v>
      </c>
      <c r="AE103" s="25"/>
      <c r="AF103" s="25"/>
    </row>
    <row r="104" spans="1:32" ht="56.85" customHeight="1" x14ac:dyDescent="0.4">
      <c r="A104" s="8">
        <v>86</v>
      </c>
      <c r="B104" s="8" t="s">
        <v>259</v>
      </c>
      <c r="C104" s="8"/>
      <c r="D104" s="36">
        <v>21639512.789999999</v>
      </c>
      <c r="E104" s="36">
        <v>21639512.789999999</v>
      </c>
      <c r="F104" s="8" t="b">
        <f t="shared" si="2"/>
        <v>1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>
        <v>20897700.289999999</v>
      </c>
      <c r="S104" s="7"/>
      <c r="T104" s="7"/>
      <c r="U104" s="7"/>
      <c r="V104" s="7">
        <v>741812.5</v>
      </c>
      <c r="W104" s="7"/>
      <c r="X104" s="7"/>
      <c r="Y104" s="7"/>
      <c r="Z104" s="7"/>
      <c r="AA104" s="7"/>
      <c r="AB104" s="7">
        <v>21639512.789999999</v>
      </c>
      <c r="AC104" s="8">
        <v>2022</v>
      </c>
      <c r="AD104" s="8">
        <v>2022</v>
      </c>
      <c r="AE104" s="25"/>
      <c r="AF104" s="25"/>
    </row>
    <row r="105" spans="1:32" ht="56.85" customHeight="1" x14ac:dyDescent="0.4">
      <c r="A105" s="8">
        <v>87</v>
      </c>
      <c r="B105" s="8" t="s">
        <v>260</v>
      </c>
      <c r="C105" s="8"/>
      <c r="D105" s="36">
        <v>10303019.639999999</v>
      </c>
      <c r="E105" s="36">
        <v>10303019.640000001</v>
      </c>
      <c r="F105" s="8" t="b">
        <f t="shared" si="2"/>
        <v>1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>
        <v>9632734.5399999991</v>
      </c>
      <c r="S105" s="7"/>
      <c r="T105" s="7"/>
      <c r="U105" s="7"/>
      <c r="V105" s="7">
        <v>670285.1</v>
      </c>
      <c r="W105" s="7"/>
      <c r="X105" s="7"/>
      <c r="Y105" s="7"/>
      <c r="Z105" s="7"/>
      <c r="AA105" s="7"/>
      <c r="AB105" s="7">
        <v>10303019.639999999</v>
      </c>
      <c r="AC105" s="8">
        <v>2022</v>
      </c>
      <c r="AD105" s="8">
        <v>2023</v>
      </c>
      <c r="AE105" s="25"/>
      <c r="AF105" s="25"/>
    </row>
    <row r="106" spans="1:32" ht="56.85" customHeight="1" x14ac:dyDescent="0.4">
      <c r="A106" s="8">
        <v>88</v>
      </c>
      <c r="B106" s="8" t="s">
        <v>354</v>
      </c>
      <c r="C106" s="8"/>
      <c r="D106" s="36">
        <v>2480073.0499999998</v>
      </c>
      <c r="E106" s="36">
        <v>2480073.0499999998</v>
      </c>
      <c r="F106" s="8" t="b">
        <f t="shared" si="2"/>
        <v>1</v>
      </c>
      <c r="G106" s="7"/>
      <c r="H106" s="7"/>
      <c r="I106" s="7"/>
      <c r="J106" s="7"/>
      <c r="K106" s="7">
        <v>2356073.0499999998</v>
      </c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v>124000</v>
      </c>
      <c r="W106" s="7"/>
      <c r="X106" s="7"/>
      <c r="Y106" s="7"/>
      <c r="Z106" s="7">
        <v>2480073.0499999998</v>
      </c>
      <c r="AA106" s="7"/>
      <c r="AB106" s="7"/>
      <c r="AC106" s="8">
        <v>2022</v>
      </c>
      <c r="AD106" s="8">
        <v>2022</v>
      </c>
      <c r="AE106" s="25"/>
      <c r="AF106" s="25"/>
    </row>
    <row r="107" spans="1:32" ht="56.85" customHeight="1" x14ac:dyDescent="0.4">
      <c r="A107" s="8">
        <v>89</v>
      </c>
      <c r="B107" s="8" t="s">
        <v>355</v>
      </c>
      <c r="C107" s="8"/>
      <c r="D107" s="36">
        <v>2480073.0499999998</v>
      </c>
      <c r="E107" s="36">
        <v>2480073.0499999998</v>
      </c>
      <c r="F107" s="8" t="b">
        <f t="shared" si="2"/>
        <v>1</v>
      </c>
      <c r="G107" s="7"/>
      <c r="H107" s="7"/>
      <c r="I107" s="7"/>
      <c r="J107" s="7"/>
      <c r="K107" s="7">
        <v>2356073.0499999998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>
        <v>124000</v>
      </c>
      <c r="W107" s="7"/>
      <c r="X107" s="7"/>
      <c r="Y107" s="7"/>
      <c r="Z107" s="7">
        <v>2480073.0499999998</v>
      </c>
      <c r="AA107" s="7"/>
      <c r="AB107" s="7"/>
      <c r="AC107" s="8">
        <v>2022</v>
      </c>
      <c r="AD107" s="8">
        <v>2022</v>
      </c>
      <c r="AE107" s="25"/>
      <c r="AF107" s="25"/>
    </row>
    <row r="108" spans="1:32" ht="56.85" customHeight="1" x14ac:dyDescent="0.4">
      <c r="A108" s="8">
        <v>90</v>
      </c>
      <c r="B108" s="8" t="s">
        <v>356</v>
      </c>
      <c r="C108" s="8"/>
      <c r="D108" s="36">
        <v>2480073.0499999998</v>
      </c>
      <c r="E108" s="36">
        <v>2480073.0499999998</v>
      </c>
      <c r="F108" s="8" t="b">
        <f t="shared" si="2"/>
        <v>1</v>
      </c>
      <c r="G108" s="7"/>
      <c r="H108" s="7"/>
      <c r="I108" s="7"/>
      <c r="J108" s="7"/>
      <c r="K108" s="7">
        <v>2356073.0499999998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>
        <v>124000</v>
      </c>
      <c r="W108" s="7"/>
      <c r="X108" s="7"/>
      <c r="Y108" s="7"/>
      <c r="Z108" s="7">
        <v>2480073.0499999998</v>
      </c>
      <c r="AA108" s="7"/>
      <c r="AB108" s="7"/>
      <c r="AC108" s="8">
        <v>2022</v>
      </c>
      <c r="AD108" s="8">
        <v>2022</v>
      </c>
      <c r="AE108" s="25"/>
      <c r="AF108" s="25"/>
    </row>
    <row r="109" spans="1:32" ht="56.85" customHeight="1" x14ac:dyDescent="0.4">
      <c r="A109" s="8">
        <v>91</v>
      </c>
      <c r="B109" s="8" t="s">
        <v>261</v>
      </c>
      <c r="C109" s="8"/>
      <c r="D109" s="36">
        <v>34112889.020000003</v>
      </c>
      <c r="E109" s="36">
        <v>34112889.020000003</v>
      </c>
      <c r="F109" s="8" t="b">
        <f t="shared" si="2"/>
        <v>1</v>
      </c>
      <c r="G109" s="7"/>
      <c r="H109" s="7">
        <v>1215410.5116999999</v>
      </c>
      <c r="I109" s="7">
        <v>3866136.66</v>
      </c>
      <c r="J109" s="7">
        <v>3832541.35</v>
      </c>
      <c r="K109" s="7">
        <v>19917322.890000001</v>
      </c>
      <c r="L109" s="7"/>
      <c r="M109" s="7"/>
      <c r="N109" s="7"/>
      <c r="O109" s="11"/>
      <c r="P109" s="11"/>
      <c r="Q109" s="7"/>
      <c r="R109" s="7"/>
      <c r="S109" s="7"/>
      <c r="T109" s="7"/>
      <c r="U109" s="7"/>
      <c r="V109" s="7">
        <v>1457558.06</v>
      </c>
      <c r="W109" s="7"/>
      <c r="X109" s="7"/>
      <c r="Y109" s="7"/>
      <c r="Z109" s="7"/>
      <c r="AA109" s="7"/>
      <c r="AB109" s="7">
        <v>34112889.021700002</v>
      </c>
      <c r="AC109" s="8">
        <v>2022</v>
      </c>
      <c r="AD109" s="8">
        <v>2023</v>
      </c>
      <c r="AE109" s="25"/>
      <c r="AF109" s="25"/>
    </row>
    <row r="110" spans="1:32" ht="56.85" customHeight="1" x14ac:dyDescent="0.4">
      <c r="A110" s="8">
        <v>92</v>
      </c>
      <c r="B110" s="8" t="s">
        <v>262</v>
      </c>
      <c r="C110" s="8"/>
      <c r="D110" s="36">
        <v>486639.82</v>
      </c>
      <c r="E110" s="36">
        <v>486639.82</v>
      </c>
      <c r="F110" s="8" t="b">
        <f t="shared" si="2"/>
        <v>1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>
        <v>486639.82</v>
      </c>
      <c r="W110" s="7"/>
      <c r="X110" s="7"/>
      <c r="Y110" s="7"/>
      <c r="Z110" s="7"/>
      <c r="AA110" s="7"/>
      <c r="AB110" s="7" t="e">
        <f>#REF!</f>
        <v>#REF!</v>
      </c>
      <c r="AC110" s="8" t="s">
        <v>544</v>
      </c>
      <c r="AD110" s="8" t="s">
        <v>549</v>
      </c>
      <c r="AE110" s="25"/>
      <c r="AF110" s="25"/>
    </row>
    <row r="111" spans="1:32" ht="56.85" customHeight="1" x14ac:dyDescent="0.4">
      <c r="A111" s="8">
        <v>93</v>
      </c>
      <c r="B111" s="8" t="s">
        <v>196</v>
      </c>
      <c r="C111" s="8"/>
      <c r="D111" s="36">
        <v>1439410.51</v>
      </c>
      <c r="E111" s="36"/>
      <c r="F111" s="8" t="b">
        <f t="shared" si="2"/>
        <v>0</v>
      </c>
      <c r="G111" s="7"/>
      <c r="H111" s="7">
        <v>1197448.78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>
        <v>224000</v>
      </c>
      <c r="W111" s="7">
        <v>17961.73</v>
      </c>
      <c r="X111" s="7"/>
      <c r="Y111" s="7"/>
      <c r="Z111" s="7">
        <v>1439410.5116999999</v>
      </c>
      <c r="AA111" s="7"/>
      <c r="AB111" s="7"/>
      <c r="AC111" s="8">
        <v>2021</v>
      </c>
      <c r="AD111" s="8">
        <v>2022</v>
      </c>
      <c r="AE111" s="25"/>
      <c r="AF111" s="25"/>
    </row>
    <row r="112" spans="1:32" ht="56.85" customHeight="1" x14ac:dyDescent="0.4">
      <c r="A112" s="8">
        <v>94</v>
      </c>
      <c r="B112" s="8" t="s">
        <v>454</v>
      </c>
      <c r="C112" s="8"/>
      <c r="D112" s="36">
        <v>2695115.53</v>
      </c>
      <c r="E112" s="36">
        <v>2695115.53</v>
      </c>
      <c r="F112" s="8" t="b">
        <f t="shared" si="2"/>
        <v>1</v>
      </c>
      <c r="G112" s="7"/>
      <c r="H112" s="7"/>
      <c r="I112" s="7"/>
      <c r="J112" s="7"/>
      <c r="K112" s="7">
        <v>2520910.34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>
        <v>174205.19</v>
      </c>
      <c r="W112" s="7"/>
      <c r="X112" s="7"/>
      <c r="Y112" s="7"/>
      <c r="Z112" s="7">
        <v>2695115.53</v>
      </c>
      <c r="AA112" s="7"/>
      <c r="AB112" s="7"/>
      <c r="AC112" s="8">
        <v>2022</v>
      </c>
      <c r="AD112" s="8">
        <v>2023</v>
      </c>
      <c r="AE112" s="25"/>
      <c r="AF112" s="25"/>
    </row>
    <row r="113" spans="1:37" ht="56.85" customHeight="1" x14ac:dyDescent="0.4">
      <c r="A113" s="8">
        <v>95</v>
      </c>
      <c r="B113" s="8" t="s">
        <v>311</v>
      </c>
      <c r="C113" s="8"/>
      <c r="D113" s="36">
        <v>6651874.29</v>
      </c>
      <c r="E113" s="36">
        <v>6651874.29</v>
      </c>
      <c r="F113" s="8" t="b">
        <f t="shared" si="2"/>
        <v>1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>
        <v>6485577.4400000004</v>
      </c>
      <c r="R113" s="7"/>
      <c r="S113" s="7"/>
      <c r="T113" s="7"/>
      <c r="U113" s="7"/>
      <c r="V113" s="7">
        <v>166296.85</v>
      </c>
      <c r="W113" s="7"/>
      <c r="X113" s="7"/>
      <c r="Y113" s="7"/>
      <c r="Z113" s="7"/>
      <c r="AA113" s="7"/>
      <c r="AB113" s="7">
        <f t="shared" ref="AB113:AB116" si="3">SUM(Q113+V113)</f>
        <v>6651874.29</v>
      </c>
      <c r="AC113" s="8">
        <v>2022</v>
      </c>
      <c r="AD113" s="8">
        <v>2022</v>
      </c>
      <c r="AE113" s="25"/>
      <c r="AF113" s="25"/>
      <c r="AH113" s="111"/>
      <c r="AI113" s="111"/>
      <c r="AJ113" s="111"/>
      <c r="AK113" s="111"/>
    </row>
    <row r="114" spans="1:37" ht="56.85" customHeight="1" x14ac:dyDescent="0.4">
      <c r="A114" s="8">
        <v>96</v>
      </c>
      <c r="B114" s="8" t="s">
        <v>312</v>
      </c>
      <c r="C114" s="8"/>
      <c r="D114" s="36">
        <v>8869165.7300000004</v>
      </c>
      <c r="E114" s="36">
        <v>8869165.7300000004</v>
      </c>
      <c r="F114" s="8" t="b">
        <f t="shared" si="2"/>
        <v>1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>
        <v>8647436.5899999999</v>
      </c>
      <c r="R114" s="7"/>
      <c r="S114" s="7"/>
      <c r="T114" s="7"/>
      <c r="U114" s="7"/>
      <c r="V114" s="7">
        <v>221729.14</v>
      </c>
      <c r="W114" s="7"/>
      <c r="X114" s="7"/>
      <c r="Y114" s="7"/>
      <c r="Z114" s="7"/>
      <c r="AA114" s="7"/>
      <c r="AB114" s="7">
        <f t="shared" si="3"/>
        <v>8869165.7300000004</v>
      </c>
      <c r="AC114" s="8">
        <v>2022</v>
      </c>
      <c r="AD114" s="8">
        <v>2022</v>
      </c>
      <c r="AE114" s="25"/>
      <c r="AF114" s="25"/>
      <c r="AH114" s="111"/>
      <c r="AI114" s="111"/>
      <c r="AJ114" s="111"/>
      <c r="AK114" s="111"/>
    </row>
    <row r="115" spans="1:37" ht="56.85" customHeight="1" x14ac:dyDescent="0.4">
      <c r="A115" s="8">
        <v>97</v>
      </c>
      <c r="B115" s="8" t="s">
        <v>313</v>
      </c>
      <c r="C115" s="8"/>
      <c r="D115" s="36">
        <v>8869165.7300000004</v>
      </c>
      <c r="E115" s="36">
        <v>8869165.7300000004</v>
      </c>
      <c r="F115" s="8" t="b">
        <f t="shared" si="2"/>
        <v>1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>
        <v>8647436.5899999999</v>
      </c>
      <c r="R115" s="7"/>
      <c r="S115" s="7"/>
      <c r="T115" s="7"/>
      <c r="U115" s="7"/>
      <c r="V115" s="7">
        <v>221729.14</v>
      </c>
      <c r="W115" s="7"/>
      <c r="X115" s="7"/>
      <c r="Y115" s="7"/>
      <c r="Z115" s="7"/>
      <c r="AA115" s="7"/>
      <c r="AB115" s="7">
        <f t="shared" si="3"/>
        <v>8869165.7300000004</v>
      </c>
      <c r="AC115" s="8">
        <v>2022</v>
      </c>
      <c r="AD115" s="8">
        <v>2022</v>
      </c>
      <c r="AE115" s="25"/>
      <c r="AF115" s="25"/>
      <c r="AH115" s="111"/>
      <c r="AI115" s="111"/>
      <c r="AJ115" s="111"/>
      <c r="AK115" s="111"/>
    </row>
    <row r="116" spans="1:37" ht="56.85" customHeight="1" x14ac:dyDescent="0.4">
      <c r="A116" s="8">
        <v>98</v>
      </c>
      <c r="B116" s="8" t="s">
        <v>314</v>
      </c>
      <c r="C116" s="8"/>
      <c r="D116" s="36">
        <v>4434582.8600000003</v>
      </c>
      <c r="E116" s="36">
        <v>4434582.8600000003</v>
      </c>
      <c r="F116" s="8" t="b">
        <f t="shared" si="2"/>
        <v>1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>
        <v>4323718.29</v>
      </c>
      <c r="R116" s="7"/>
      <c r="S116" s="7"/>
      <c r="T116" s="7"/>
      <c r="U116" s="7"/>
      <c r="V116" s="7">
        <v>110864.57</v>
      </c>
      <c r="W116" s="7"/>
      <c r="X116" s="7"/>
      <c r="Y116" s="7"/>
      <c r="Z116" s="7"/>
      <c r="AA116" s="7"/>
      <c r="AB116" s="7">
        <f t="shared" si="3"/>
        <v>4434582.8600000003</v>
      </c>
      <c r="AC116" s="8">
        <v>2022</v>
      </c>
      <c r="AD116" s="8">
        <v>2022</v>
      </c>
      <c r="AE116" s="25"/>
      <c r="AF116" s="25"/>
      <c r="AH116" s="111"/>
      <c r="AI116" s="111"/>
      <c r="AJ116" s="111"/>
      <c r="AK116" s="111"/>
    </row>
    <row r="117" spans="1:37" ht="56.85" customHeight="1" x14ac:dyDescent="0.4">
      <c r="A117" s="8">
        <v>99</v>
      </c>
      <c r="B117" s="8" t="s">
        <v>316</v>
      </c>
      <c r="C117" s="8"/>
      <c r="D117" s="36">
        <v>8869165.7300000004</v>
      </c>
      <c r="E117" s="36">
        <v>8869165.7300000004</v>
      </c>
      <c r="F117" s="8" t="b">
        <f t="shared" si="2"/>
        <v>1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>
        <v>8647436.5899999999</v>
      </c>
      <c r="R117" s="7"/>
      <c r="S117" s="7"/>
      <c r="T117" s="7"/>
      <c r="U117" s="7"/>
      <c r="V117" s="7">
        <v>221729.14</v>
      </c>
      <c r="W117" s="7"/>
      <c r="X117" s="7"/>
      <c r="Y117" s="7"/>
      <c r="Z117" s="7"/>
      <c r="AA117" s="7"/>
      <c r="AB117" s="7">
        <f>SUM(Q117+V117)</f>
        <v>8869165.7300000004</v>
      </c>
      <c r="AC117" s="8">
        <v>2022</v>
      </c>
      <c r="AD117" s="8">
        <v>2022</v>
      </c>
      <c r="AE117" s="25"/>
      <c r="AF117" s="25"/>
      <c r="AH117" s="111"/>
      <c r="AI117" s="111"/>
      <c r="AJ117" s="111"/>
      <c r="AK117" s="111"/>
    </row>
    <row r="118" spans="1:37" ht="56.85" customHeight="1" x14ac:dyDescent="0.4">
      <c r="A118" s="8">
        <v>100</v>
      </c>
      <c r="B118" s="8" t="s">
        <v>315</v>
      </c>
      <c r="C118" s="8"/>
      <c r="D118" s="36">
        <v>6651874.29</v>
      </c>
      <c r="E118" s="36">
        <v>6651874.29</v>
      </c>
      <c r="F118" s="8" t="b">
        <f t="shared" si="2"/>
        <v>1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>
        <v>6485577.4400000004</v>
      </c>
      <c r="R118" s="7"/>
      <c r="S118" s="7"/>
      <c r="T118" s="7"/>
      <c r="U118" s="7"/>
      <c r="V118" s="7">
        <v>166296.85</v>
      </c>
      <c r="W118" s="7"/>
      <c r="X118" s="7"/>
      <c r="Y118" s="7"/>
      <c r="Z118" s="7"/>
      <c r="AA118" s="7"/>
      <c r="AB118" s="7">
        <f>SUM(Q118+V118)</f>
        <v>6651874.29</v>
      </c>
      <c r="AC118" s="8">
        <v>2022</v>
      </c>
      <c r="AD118" s="8">
        <v>2022</v>
      </c>
      <c r="AE118" s="25"/>
      <c r="AF118" s="25"/>
      <c r="AH118" s="111"/>
      <c r="AI118" s="111"/>
      <c r="AJ118" s="111"/>
      <c r="AK118" s="111"/>
    </row>
    <row r="119" spans="1:37" ht="56.85" customHeight="1" x14ac:dyDescent="0.4">
      <c r="A119" s="8">
        <v>101</v>
      </c>
      <c r="B119" s="8" t="s">
        <v>263</v>
      </c>
      <c r="C119" s="8"/>
      <c r="D119" s="36">
        <v>3849952.0300000003</v>
      </c>
      <c r="E119" s="36">
        <v>3849952.03</v>
      </c>
      <c r="F119" s="8" t="b">
        <f t="shared" si="2"/>
        <v>1</v>
      </c>
      <c r="G119" s="7"/>
      <c r="H119" s="7"/>
      <c r="I119" s="7"/>
      <c r="J119" s="7"/>
      <c r="K119" s="7"/>
      <c r="L119" s="7"/>
      <c r="M119" s="7"/>
      <c r="N119" s="7">
        <v>3044590.83</v>
      </c>
      <c r="O119" s="7"/>
      <c r="P119" s="7"/>
      <c r="Q119" s="7"/>
      <c r="R119" s="7"/>
      <c r="S119" s="7"/>
      <c r="T119" s="7"/>
      <c r="U119" s="7"/>
      <c r="V119" s="7">
        <v>805361.2</v>
      </c>
      <c r="W119" s="7"/>
      <c r="X119" s="7"/>
      <c r="Y119" s="7"/>
      <c r="Z119" s="7">
        <v>3849952.0300000003</v>
      </c>
      <c r="AA119" s="7"/>
      <c r="AB119" s="7"/>
      <c r="AC119" s="8">
        <v>2021</v>
      </c>
      <c r="AD119" s="8">
        <v>2022</v>
      </c>
      <c r="AE119" s="25"/>
      <c r="AF119" s="25"/>
    </row>
    <row r="120" spans="1:37" ht="56.85" customHeight="1" x14ac:dyDescent="0.4">
      <c r="A120" s="8">
        <v>102</v>
      </c>
      <c r="B120" s="8" t="s">
        <v>264</v>
      </c>
      <c r="C120" s="8"/>
      <c r="D120" s="36">
        <v>11759286.5</v>
      </c>
      <c r="E120" s="36">
        <v>11759286.5</v>
      </c>
      <c r="F120" s="8" t="b">
        <f t="shared" si="2"/>
        <v>1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>
        <v>11199405.039999999</v>
      </c>
      <c r="S120" s="7"/>
      <c r="T120" s="7"/>
      <c r="U120" s="7"/>
      <c r="V120" s="7">
        <v>559881.46</v>
      </c>
      <c r="W120" s="7"/>
      <c r="X120" s="7"/>
      <c r="Y120" s="7"/>
      <c r="Z120" s="7"/>
      <c r="AA120" s="7"/>
      <c r="AB120" s="7">
        <v>11759286.5</v>
      </c>
      <c r="AC120" s="8">
        <v>2020</v>
      </c>
      <c r="AD120" s="8">
        <v>2022</v>
      </c>
      <c r="AE120" s="25"/>
      <c r="AF120" s="25"/>
    </row>
    <row r="121" spans="1:37" ht="56.85" customHeight="1" x14ac:dyDescent="0.4">
      <c r="A121" s="8">
        <v>103</v>
      </c>
      <c r="B121" s="8" t="s">
        <v>407</v>
      </c>
      <c r="C121" s="8"/>
      <c r="D121" s="36">
        <v>2669745.71</v>
      </c>
      <c r="E121" s="36">
        <v>2669745.71</v>
      </c>
      <c r="F121" s="8" t="b">
        <f t="shared" si="2"/>
        <v>1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>
        <v>2497444.4500000002</v>
      </c>
      <c r="R121" s="7"/>
      <c r="S121" s="7"/>
      <c r="T121" s="7"/>
      <c r="U121" s="7"/>
      <c r="V121" s="7">
        <v>172301.26</v>
      </c>
      <c r="W121" s="7"/>
      <c r="X121" s="7"/>
      <c r="Y121" s="7"/>
      <c r="Z121" s="7">
        <v>2669745.71</v>
      </c>
      <c r="AA121" s="7"/>
      <c r="AB121" s="7"/>
      <c r="AC121" s="8">
        <v>2022</v>
      </c>
      <c r="AD121" s="8">
        <v>2023</v>
      </c>
      <c r="AE121" s="25"/>
      <c r="AF121" s="25"/>
    </row>
    <row r="122" spans="1:37" ht="56.85" customHeight="1" x14ac:dyDescent="0.4">
      <c r="A122" s="8">
        <v>104</v>
      </c>
      <c r="B122" s="8" t="s">
        <v>206</v>
      </c>
      <c r="C122" s="8"/>
      <c r="D122" s="7">
        <v>1439410.51</v>
      </c>
      <c r="E122" s="7"/>
      <c r="F122" s="8" t="b">
        <f t="shared" si="2"/>
        <v>0</v>
      </c>
      <c r="G122" s="7"/>
      <c r="H122" s="7">
        <v>1197448.78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>
        <v>224000</v>
      </c>
      <c r="W122" s="7">
        <v>17961.73</v>
      </c>
      <c r="X122" s="7"/>
      <c r="Y122" s="7"/>
      <c r="Z122" s="7">
        <v>1439410.51</v>
      </c>
      <c r="AA122" s="7"/>
      <c r="AB122" s="7"/>
      <c r="AC122" s="8">
        <v>2021</v>
      </c>
      <c r="AD122" s="8">
        <v>2022</v>
      </c>
      <c r="AE122" s="25"/>
      <c r="AF122" s="25"/>
    </row>
    <row r="123" spans="1:37" ht="56.85" customHeight="1" x14ac:dyDescent="0.4">
      <c r="A123" s="8">
        <v>105</v>
      </c>
      <c r="B123" s="8" t="s">
        <v>265</v>
      </c>
      <c r="C123" s="8"/>
      <c r="D123" s="36">
        <v>4769255.4099999992</v>
      </c>
      <c r="E123" s="36">
        <v>4769255.41</v>
      </c>
      <c r="F123" s="8" t="b">
        <f t="shared" si="2"/>
        <v>1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>
        <v>4612134.5599999996</v>
      </c>
      <c r="S123" s="7"/>
      <c r="T123" s="7"/>
      <c r="U123" s="7"/>
      <c r="V123" s="7">
        <v>157120.85</v>
      </c>
      <c r="W123" s="7"/>
      <c r="X123" s="7"/>
      <c r="Y123" s="7"/>
      <c r="Z123" s="7"/>
      <c r="AA123" s="7"/>
      <c r="AB123" s="7">
        <v>4769255.4099999992</v>
      </c>
      <c r="AC123" s="8">
        <v>2020</v>
      </c>
      <c r="AD123" s="8">
        <v>2022</v>
      </c>
      <c r="AE123" s="25"/>
      <c r="AF123" s="25"/>
    </row>
    <row r="124" spans="1:37" ht="64.5" customHeight="1" x14ac:dyDescent="0.4">
      <c r="A124" s="8">
        <v>106</v>
      </c>
      <c r="B124" s="8" t="s">
        <v>266</v>
      </c>
      <c r="C124" s="8"/>
      <c r="D124" s="36">
        <v>31544656.759999998</v>
      </c>
      <c r="E124" s="36">
        <v>31544656.760000002</v>
      </c>
      <c r="F124" s="8" t="b">
        <f t="shared" si="2"/>
        <v>1</v>
      </c>
      <c r="G124" s="7"/>
      <c r="H124" s="7"/>
      <c r="I124" s="7">
        <v>1426147.35</v>
      </c>
      <c r="J124" s="7">
        <v>2570092.67</v>
      </c>
      <c r="K124" s="7">
        <v>2084052.81</v>
      </c>
      <c r="L124" s="7"/>
      <c r="M124" s="7"/>
      <c r="N124" s="7">
        <v>1473663.28</v>
      </c>
      <c r="O124" s="7"/>
      <c r="P124" s="7"/>
      <c r="Q124" s="7"/>
      <c r="R124" s="7">
        <v>22022277.649999999</v>
      </c>
      <c r="S124" s="7"/>
      <c r="T124" s="7"/>
      <c r="U124" s="7"/>
      <c r="V124" s="7">
        <v>557819.36</v>
      </c>
      <c r="W124" s="7"/>
      <c r="X124" s="7"/>
      <c r="Y124" s="7"/>
      <c r="Z124" s="7">
        <v>22022277.649999999</v>
      </c>
      <c r="AA124" s="7"/>
      <c r="AB124" s="7">
        <v>9522379.1099999994</v>
      </c>
      <c r="AC124" s="8" t="s">
        <v>513</v>
      </c>
      <c r="AD124" s="8" t="s">
        <v>514</v>
      </c>
      <c r="AE124" s="25"/>
      <c r="AF124" s="25"/>
    </row>
    <row r="125" spans="1:37" ht="56.85" customHeight="1" x14ac:dyDescent="0.4">
      <c r="A125" s="8">
        <v>107</v>
      </c>
      <c r="B125" s="8" t="s">
        <v>404</v>
      </c>
      <c r="C125" s="8"/>
      <c r="D125" s="36">
        <v>1290310.93</v>
      </c>
      <c r="E125" s="36">
        <v>1290310.93</v>
      </c>
      <c r="F125" s="8" t="b">
        <f t="shared" si="2"/>
        <v>1</v>
      </c>
      <c r="G125" s="7"/>
      <c r="H125" s="7">
        <v>1206908.6299999999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>
        <v>83402.3</v>
      </c>
      <c r="W125" s="7"/>
      <c r="X125" s="7"/>
      <c r="Y125" s="7"/>
      <c r="Z125" s="7">
        <v>1290310.93</v>
      </c>
      <c r="AA125" s="7"/>
      <c r="AB125" s="7"/>
      <c r="AC125" s="8">
        <v>2022</v>
      </c>
      <c r="AD125" s="8">
        <v>2023</v>
      </c>
      <c r="AE125" s="25"/>
      <c r="AF125" s="25"/>
    </row>
    <row r="126" spans="1:37" ht="120.75" customHeight="1" x14ac:dyDescent="0.4">
      <c r="A126" s="8">
        <v>108</v>
      </c>
      <c r="B126" s="8" t="s">
        <v>391</v>
      </c>
      <c r="C126" s="8"/>
      <c r="D126" s="36">
        <v>5835769.5999999996</v>
      </c>
      <c r="E126" s="36">
        <v>5835769.5999999996</v>
      </c>
      <c r="F126" s="8" t="b">
        <f t="shared" si="2"/>
        <v>1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>
        <v>53824301.899999999</v>
      </c>
      <c r="U126" s="7"/>
      <c r="V126" s="7">
        <v>5835769.5999999996</v>
      </c>
      <c r="W126" s="7"/>
      <c r="X126" s="7"/>
      <c r="Y126" s="7"/>
      <c r="Z126" s="7">
        <v>5835769.5999999996</v>
      </c>
      <c r="AA126" s="7"/>
      <c r="AB126" s="7"/>
      <c r="AC126" s="8">
        <v>2022</v>
      </c>
      <c r="AD126" s="8">
        <v>2023</v>
      </c>
      <c r="AE126" s="25"/>
      <c r="AF126" s="25"/>
    </row>
    <row r="127" spans="1:37" ht="56.85" customHeight="1" x14ac:dyDescent="0.4">
      <c r="A127" s="8">
        <v>109</v>
      </c>
      <c r="B127" s="8" t="s">
        <v>455</v>
      </c>
      <c r="C127" s="8"/>
      <c r="D127" s="36">
        <v>2254943.0499999998</v>
      </c>
      <c r="E127" s="36">
        <v>2254943.0499999998</v>
      </c>
      <c r="F127" s="8" t="b">
        <f t="shared" si="2"/>
        <v>1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>
        <v>2254943.0499999998</v>
      </c>
      <c r="S127" s="7"/>
      <c r="T127" s="7"/>
      <c r="U127" s="7"/>
      <c r="V127" s="7">
        <v>0</v>
      </c>
      <c r="W127" s="7"/>
      <c r="X127" s="7"/>
      <c r="Y127" s="7"/>
      <c r="Z127" s="7">
        <v>2254943.0499999998</v>
      </c>
      <c r="AA127" s="7"/>
      <c r="AB127" s="7"/>
      <c r="AC127" s="8">
        <v>2022</v>
      </c>
      <c r="AD127" s="8">
        <v>2023</v>
      </c>
      <c r="AE127" s="25"/>
      <c r="AF127" s="25"/>
    </row>
    <row r="128" spans="1:37" ht="56.85" customHeight="1" x14ac:dyDescent="0.4">
      <c r="A128" s="8">
        <v>110</v>
      </c>
      <c r="B128" s="8" t="s">
        <v>124</v>
      </c>
      <c r="C128" s="8"/>
      <c r="D128" s="36">
        <v>1208229.3</v>
      </c>
      <c r="E128" s="36">
        <v>1208229.3</v>
      </c>
      <c r="F128" s="8" t="b">
        <f t="shared" si="2"/>
        <v>1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>
        <v>1208229.3</v>
      </c>
      <c r="S128" s="7"/>
      <c r="T128" s="7"/>
      <c r="U128" s="7"/>
      <c r="V128" s="7">
        <v>0</v>
      </c>
      <c r="W128" s="7">
        <v>0</v>
      </c>
      <c r="X128" s="7"/>
      <c r="Y128" s="7"/>
      <c r="Z128" s="7">
        <f>SUM(R128+V128+W128)</f>
        <v>1208229.3</v>
      </c>
      <c r="AA128" s="7"/>
      <c r="AB128" s="7"/>
      <c r="AC128" s="8">
        <v>2022</v>
      </c>
      <c r="AD128" s="8">
        <v>2023</v>
      </c>
      <c r="AE128" s="25"/>
      <c r="AF128" s="25"/>
    </row>
    <row r="129" spans="1:37" ht="56.85" customHeight="1" x14ac:dyDescent="0.4">
      <c r="A129" s="8">
        <v>111</v>
      </c>
      <c r="B129" s="8" t="s">
        <v>357</v>
      </c>
      <c r="C129" s="8"/>
      <c r="D129" s="36">
        <v>4959794.79</v>
      </c>
      <c r="E129" s="36">
        <v>4959794.79</v>
      </c>
      <c r="F129" s="8" t="b">
        <f t="shared" si="2"/>
        <v>1</v>
      </c>
      <c r="G129" s="7"/>
      <c r="H129" s="7"/>
      <c r="I129" s="7"/>
      <c r="J129" s="7"/>
      <c r="K129" s="7">
        <v>4711794.79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>
        <v>248000</v>
      </c>
      <c r="W129" s="7"/>
      <c r="X129" s="7"/>
      <c r="Y129" s="7"/>
      <c r="Z129" s="7">
        <v>4959794.79</v>
      </c>
      <c r="AA129" s="7"/>
      <c r="AB129" s="7"/>
      <c r="AC129" s="8">
        <v>2022</v>
      </c>
      <c r="AD129" s="8">
        <v>2022</v>
      </c>
      <c r="AE129" s="25"/>
      <c r="AF129" s="25"/>
    </row>
    <row r="130" spans="1:37" ht="56.85" customHeight="1" x14ac:dyDescent="0.4">
      <c r="A130" s="8">
        <v>112</v>
      </c>
      <c r="B130" s="8" t="s">
        <v>358</v>
      </c>
      <c r="C130" s="8"/>
      <c r="D130" s="36">
        <v>2501151.2400000002</v>
      </c>
      <c r="E130" s="36">
        <v>2501151.2400000002</v>
      </c>
      <c r="F130" s="8" t="b">
        <f t="shared" si="2"/>
        <v>1</v>
      </c>
      <c r="G130" s="7"/>
      <c r="H130" s="7"/>
      <c r="I130" s="7"/>
      <c r="J130" s="7"/>
      <c r="K130" s="7">
        <v>2377151.2400000002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>
        <v>124000</v>
      </c>
      <c r="W130" s="7"/>
      <c r="X130" s="7"/>
      <c r="Y130" s="7"/>
      <c r="Z130" s="7">
        <v>2501151.2400000002</v>
      </c>
      <c r="AA130" s="7"/>
      <c r="AB130" s="7"/>
      <c r="AC130" s="8">
        <v>2022</v>
      </c>
      <c r="AD130" s="8">
        <v>2022</v>
      </c>
      <c r="AE130" s="25"/>
      <c r="AF130" s="25"/>
    </row>
    <row r="131" spans="1:37" ht="56.85" customHeight="1" x14ac:dyDescent="0.4">
      <c r="A131" s="8">
        <v>113</v>
      </c>
      <c r="B131" s="8" t="s">
        <v>359</v>
      </c>
      <c r="C131" s="8"/>
      <c r="D131" s="36">
        <v>2479897.41</v>
      </c>
      <c r="E131" s="36">
        <v>2479897.41</v>
      </c>
      <c r="F131" s="8" t="b">
        <f t="shared" si="2"/>
        <v>1</v>
      </c>
      <c r="G131" s="7"/>
      <c r="H131" s="7"/>
      <c r="I131" s="7"/>
      <c r="J131" s="7"/>
      <c r="K131" s="7">
        <v>2355897.41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>
        <v>124000</v>
      </c>
      <c r="W131" s="7"/>
      <c r="X131" s="7"/>
      <c r="Y131" s="7"/>
      <c r="Z131" s="7">
        <v>2479897.41</v>
      </c>
      <c r="AA131" s="7"/>
      <c r="AB131" s="7"/>
      <c r="AC131" s="8">
        <v>2022</v>
      </c>
      <c r="AD131" s="8">
        <v>2022</v>
      </c>
      <c r="AE131" s="25"/>
      <c r="AF131" s="25"/>
    </row>
    <row r="132" spans="1:37" ht="56.85" customHeight="1" x14ac:dyDescent="0.4">
      <c r="A132" s="8">
        <v>114</v>
      </c>
      <c r="B132" s="8" t="s">
        <v>319</v>
      </c>
      <c r="C132" s="8"/>
      <c r="D132" s="36">
        <v>4434582.8600000003</v>
      </c>
      <c r="E132" s="36">
        <v>4434582.8600000003</v>
      </c>
      <c r="F132" s="8" t="b">
        <f t="shared" si="2"/>
        <v>1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v>4323718.29</v>
      </c>
      <c r="R132" s="7"/>
      <c r="S132" s="7"/>
      <c r="T132" s="7"/>
      <c r="U132" s="7"/>
      <c r="V132" s="7">
        <v>110864.57</v>
      </c>
      <c r="W132" s="7"/>
      <c r="X132" s="7"/>
      <c r="Y132" s="7"/>
      <c r="Z132" s="7"/>
      <c r="AA132" s="7"/>
      <c r="AB132" s="7">
        <f>SUM(Q132+V132)</f>
        <v>4434582.8600000003</v>
      </c>
      <c r="AC132" s="8">
        <v>2022</v>
      </c>
      <c r="AD132" s="8">
        <v>2022</v>
      </c>
      <c r="AE132" s="25"/>
      <c r="AF132" s="25"/>
      <c r="AH132" s="111"/>
      <c r="AI132" s="111"/>
      <c r="AJ132" s="111"/>
      <c r="AK132" s="111"/>
    </row>
    <row r="133" spans="1:37" ht="56.85" customHeight="1" x14ac:dyDescent="0.4">
      <c r="A133" s="8">
        <v>115</v>
      </c>
      <c r="B133" s="8" t="s">
        <v>320</v>
      </c>
      <c r="C133" s="8"/>
      <c r="D133" s="36">
        <v>4434582.8600000003</v>
      </c>
      <c r="E133" s="36">
        <v>4434582.8600000003</v>
      </c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>
        <v>4323718.29</v>
      </c>
      <c r="R133" s="7"/>
      <c r="S133" s="7"/>
      <c r="T133" s="7"/>
      <c r="U133" s="7"/>
      <c r="V133" s="7">
        <v>110864.57</v>
      </c>
      <c r="W133" s="7"/>
      <c r="X133" s="7"/>
      <c r="Y133" s="7"/>
      <c r="Z133" s="7"/>
      <c r="AA133" s="7"/>
      <c r="AB133" s="7">
        <f>SUM(Q133+V133)</f>
        <v>4434582.8600000003</v>
      </c>
      <c r="AC133" s="8">
        <v>2022</v>
      </c>
      <c r="AD133" s="8">
        <v>2022</v>
      </c>
      <c r="AE133" s="25"/>
      <c r="AF133" s="25"/>
      <c r="AH133" s="111"/>
      <c r="AI133" s="111"/>
      <c r="AJ133" s="111"/>
      <c r="AK133" s="111"/>
    </row>
    <row r="134" spans="1:37" ht="56.85" customHeight="1" x14ac:dyDescent="0.4">
      <c r="A134" s="8">
        <v>116</v>
      </c>
      <c r="B134" s="8" t="s">
        <v>216</v>
      </c>
      <c r="C134" s="8"/>
      <c r="D134" s="36">
        <v>8913564.9000000004</v>
      </c>
      <c r="E134" s="36"/>
      <c r="F134" s="8" t="b">
        <f t="shared" si="2"/>
        <v>0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>
        <v>8781837.3399999999</v>
      </c>
      <c r="S134" s="7"/>
      <c r="T134" s="7"/>
      <c r="U134" s="7"/>
      <c r="V134" s="7"/>
      <c r="W134" s="7">
        <v>131727.56</v>
      </c>
      <c r="X134" s="7"/>
      <c r="Y134" s="7"/>
      <c r="Z134" s="7"/>
      <c r="AA134" s="7"/>
      <c r="AB134" s="7">
        <v>8913564.9000000004</v>
      </c>
      <c r="AC134" s="8">
        <v>2021</v>
      </c>
      <c r="AD134" s="8">
        <v>2022</v>
      </c>
      <c r="AE134" s="25"/>
      <c r="AF134" s="25"/>
    </row>
    <row r="135" spans="1:37" ht="56.85" customHeight="1" x14ac:dyDescent="0.4">
      <c r="A135" s="8">
        <v>117</v>
      </c>
      <c r="B135" s="50" t="s">
        <v>129</v>
      </c>
      <c r="C135" s="8"/>
      <c r="D135" s="36">
        <v>4797243.63</v>
      </c>
      <c r="E135" s="36">
        <v>4797243.63</v>
      </c>
      <c r="F135" s="8" t="b">
        <f t="shared" si="2"/>
        <v>1</v>
      </c>
      <c r="G135" s="7"/>
      <c r="H135" s="7"/>
      <c r="I135" s="7">
        <v>1183560.81</v>
      </c>
      <c r="J135" s="7">
        <v>2132921.96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>
        <v>310099.78000000003</v>
      </c>
      <c r="W135" s="7"/>
      <c r="X135" s="7"/>
      <c r="Y135" s="7"/>
      <c r="Z135" s="7">
        <v>4797243.63</v>
      </c>
      <c r="AA135" s="7"/>
      <c r="AB135" s="7"/>
      <c r="AC135" s="8">
        <v>2022</v>
      </c>
      <c r="AD135" s="8">
        <v>2023</v>
      </c>
      <c r="AE135" s="25"/>
      <c r="AF135" s="25"/>
    </row>
    <row r="136" spans="1:37" ht="56.85" customHeight="1" x14ac:dyDescent="0.4">
      <c r="A136" s="8">
        <v>118</v>
      </c>
      <c r="B136" s="8" t="s">
        <v>267</v>
      </c>
      <c r="C136" s="8"/>
      <c r="D136" s="36">
        <v>9150439.1799999997</v>
      </c>
      <c r="E136" s="36">
        <v>9150439.1799999997</v>
      </c>
      <c r="F136" s="8" t="b">
        <f t="shared" si="2"/>
        <v>1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>
        <v>8644232.1899999995</v>
      </c>
      <c r="S136" s="7"/>
      <c r="T136" s="7"/>
      <c r="U136" s="7"/>
      <c r="V136" s="7">
        <v>506206.99</v>
      </c>
      <c r="W136" s="7"/>
      <c r="X136" s="7"/>
      <c r="Y136" s="7"/>
      <c r="Z136" s="7"/>
      <c r="AA136" s="7"/>
      <c r="AB136" s="7">
        <v>9150439.1799999997</v>
      </c>
      <c r="AC136" s="8">
        <v>2020</v>
      </c>
      <c r="AD136" s="8">
        <v>2022</v>
      </c>
      <c r="AE136" s="25"/>
      <c r="AF136" s="25"/>
    </row>
    <row r="137" spans="1:37" ht="56.85" customHeight="1" x14ac:dyDescent="0.4">
      <c r="A137" s="8">
        <v>119</v>
      </c>
      <c r="B137" s="8" t="s">
        <v>268</v>
      </c>
      <c r="C137" s="8"/>
      <c r="D137" s="36">
        <v>10119862.560000001</v>
      </c>
      <c r="E137" s="36">
        <v>10119862.560000001</v>
      </c>
      <c r="F137" s="8" t="b">
        <f t="shared" si="2"/>
        <v>1</v>
      </c>
      <c r="G137" s="7"/>
      <c r="H137" s="8"/>
      <c r="I137" s="7"/>
      <c r="J137" s="7"/>
      <c r="K137" s="7"/>
      <c r="L137" s="7"/>
      <c r="M137" s="7"/>
      <c r="N137" s="7">
        <v>581959.39</v>
      </c>
      <c r="O137" s="7"/>
      <c r="P137" s="7"/>
      <c r="Q137" s="7"/>
      <c r="R137" s="7">
        <v>8164250.3700000001</v>
      </c>
      <c r="S137" s="7"/>
      <c r="T137" s="7"/>
      <c r="U137" s="7"/>
      <c r="V137" s="7">
        <v>1373652.8</v>
      </c>
      <c r="W137" s="7"/>
      <c r="X137" s="7"/>
      <c r="Y137" s="7"/>
      <c r="Z137" s="7"/>
      <c r="AA137" s="7"/>
      <c r="AB137" s="7">
        <v>10119862.560000001</v>
      </c>
      <c r="AC137" s="8">
        <v>2022</v>
      </c>
      <c r="AD137" s="8">
        <v>2022</v>
      </c>
      <c r="AE137" s="25"/>
      <c r="AF137" s="25"/>
    </row>
    <row r="138" spans="1:37" ht="56.85" customHeight="1" x14ac:dyDescent="0.4">
      <c r="A138" s="8">
        <v>120</v>
      </c>
      <c r="B138" s="8" t="s">
        <v>271</v>
      </c>
      <c r="C138" s="8"/>
      <c r="D138" s="36">
        <v>7573223.9199999999</v>
      </c>
      <c r="E138" s="36">
        <v>7573223.9199999999</v>
      </c>
      <c r="F138" s="8" t="b">
        <f t="shared" si="2"/>
        <v>1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>
        <v>7204815.2199999997</v>
      </c>
      <c r="S138" s="7"/>
      <c r="T138" s="7"/>
      <c r="U138" s="7"/>
      <c r="V138" s="7">
        <v>368408.7</v>
      </c>
      <c r="W138" s="7"/>
      <c r="X138" s="7"/>
      <c r="Y138" s="7"/>
      <c r="Z138" s="7"/>
      <c r="AA138" s="7"/>
      <c r="AB138" s="7">
        <v>7573223.9199999999</v>
      </c>
      <c r="AC138" s="8">
        <v>2020</v>
      </c>
      <c r="AD138" s="8">
        <v>2022</v>
      </c>
      <c r="AE138" s="25"/>
      <c r="AF138" s="25"/>
    </row>
    <row r="139" spans="1:37" ht="56.85" customHeight="1" x14ac:dyDescent="0.4">
      <c r="A139" s="8">
        <v>121</v>
      </c>
      <c r="B139" s="8" t="s">
        <v>218</v>
      </c>
      <c r="C139" s="8"/>
      <c r="D139" s="7">
        <v>478525.98</v>
      </c>
      <c r="E139" s="7"/>
      <c r="F139" s="8" t="b">
        <f t="shared" si="2"/>
        <v>0</v>
      </c>
      <c r="G139" s="7"/>
      <c r="H139" s="7">
        <v>398086.82</v>
      </c>
      <c r="I139" s="7"/>
      <c r="J139" s="7"/>
      <c r="K139" s="7"/>
      <c r="L139" s="7"/>
      <c r="M139" s="7"/>
      <c r="N139" s="7"/>
      <c r="O139" s="11"/>
      <c r="P139" s="11"/>
      <c r="Q139" s="7"/>
      <c r="R139" s="7"/>
      <c r="S139" s="7"/>
      <c r="T139" s="7"/>
      <c r="U139" s="7"/>
      <c r="V139" s="7">
        <v>74467.86</v>
      </c>
      <c r="W139" s="7">
        <v>5971.3</v>
      </c>
      <c r="X139" s="7"/>
      <c r="Y139" s="7"/>
      <c r="Z139" s="7">
        <v>478525.98</v>
      </c>
      <c r="AA139" s="7"/>
      <c r="AB139" s="7"/>
      <c r="AC139" s="8">
        <v>2020</v>
      </c>
      <c r="AD139" s="8">
        <v>2022</v>
      </c>
      <c r="AE139" s="25"/>
      <c r="AF139" s="25"/>
    </row>
    <row r="140" spans="1:37" ht="56.85" customHeight="1" x14ac:dyDescent="0.4">
      <c r="A140" s="8">
        <v>122</v>
      </c>
      <c r="B140" s="50" t="s">
        <v>219</v>
      </c>
      <c r="C140" s="8"/>
      <c r="D140" s="36">
        <v>3939961.43</v>
      </c>
      <c r="E140" s="36">
        <v>3939961.43</v>
      </c>
      <c r="F140" s="8" t="b">
        <f t="shared" si="2"/>
        <v>1</v>
      </c>
      <c r="G140" s="7"/>
      <c r="H140" s="7">
        <v>401925.83</v>
      </c>
      <c r="I140" s="7"/>
      <c r="J140" s="7"/>
      <c r="K140" s="7"/>
      <c r="L140" s="7"/>
      <c r="M140" s="7"/>
      <c r="N140" s="7"/>
      <c r="O140" s="7"/>
      <c r="P140" s="7"/>
      <c r="Q140" s="7"/>
      <c r="R140" s="7">
        <v>3263881.88</v>
      </c>
      <c r="S140" s="7"/>
      <c r="T140" s="7"/>
      <c r="U140" s="7"/>
      <c r="V140" s="7">
        <v>268124.83</v>
      </c>
      <c r="W140" s="7">
        <v>6028.89</v>
      </c>
      <c r="X140" s="7"/>
      <c r="Y140" s="7"/>
      <c r="Z140" s="7">
        <v>483140.72</v>
      </c>
      <c r="AA140" s="7"/>
      <c r="AB140" s="7">
        <v>3456820.71</v>
      </c>
      <c r="AC140" s="8">
        <v>2022</v>
      </c>
      <c r="AD140" s="8">
        <v>2022</v>
      </c>
      <c r="AE140" s="25"/>
      <c r="AF140" s="25"/>
    </row>
    <row r="141" spans="1:37" ht="56.85" customHeight="1" x14ac:dyDescent="0.4">
      <c r="A141" s="8">
        <v>123</v>
      </c>
      <c r="B141" s="8" t="s">
        <v>220</v>
      </c>
      <c r="C141" s="8"/>
      <c r="D141" s="36">
        <v>477743.81</v>
      </c>
      <c r="E141" s="36"/>
      <c r="F141" s="8" t="b">
        <f t="shared" si="2"/>
        <v>0</v>
      </c>
      <c r="G141" s="7"/>
      <c r="H141" s="7">
        <v>397436.13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>
        <v>74346.14</v>
      </c>
      <c r="W141" s="7">
        <v>5961.54</v>
      </c>
      <c r="X141" s="7"/>
      <c r="Y141" s="7"/>
      <c r="Z141" s="7">
        <f>SUM(H141+V141+W141)</f>
        <v>477743.81</v>
      </c>
      <c r="AA141" s="7"/>
      <c r="AB141" s="7"/>
      <c r="AC141" s="8">
        <v>2021</v>
      </c>
      <c r="AD141" s="8">
        <v>2022</v>
      </c>
      <c r="AE141" s="25"/>
      <c r="AF141" s="25"/>
    </row>
    <row r="142" spans="1:37" ht="56.85" customHeight="1" x14ac:dyDescent="0.4">
      <c r="A142" s="8">
        <v>124</v>
      </c>
      <c r="B142" s="8" t="s">
        <v>272</v>
      </c>
      <c r="C142" s="8"/>
      <c r="D142" s="36">
        <v>10188143.459999999</v>
      </c>
      <c r="E142" s="36">
        <v>10188143.460000001</v>
      </c>
      <c r="F142" s="8" t="b">
        <f t="shared" si="2"/>
        <v>1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>
        <v>9684612.0199999996</v>
      </c>
      <c r="S142" s="7"/>
      <c r="T142" s="7"/>
      <c r="U142" s="7"/>
      <c r="V142" s="7">
        <v>503531.44</v>
      </c>
      <c r="W142" s="7"/>
      <c r="X142" s="7"/>
      <c r="Y142" s="7"/>
      <c r="Z142" s="7"/>
      <c r="AA142" s="7"/>
      <c r="AB142" s="7">
        <v>10188143.459999999</v>
      </c>
      <c r="AC142" s="8">
        <v>2020</v>
      </c>
      <c r="AD142" s="8">
        <v>2022</v>
      </c>
      <c r="AE142" s="25"/>
      <c r="AF142" s="25"/>
    </row>
    <row r="143" spans="1:37" ht="56.85" customHeight="1" x14ac:dyDescent="0.4">
      <c r="A143" s="8">
        <v>125</v>
      </c>
      <c r="B143" s="8" t="s">
        <v>273</v>
      </c>
      <c r="C143" s="8"/>
      <c r="D143" s="36">
        <v>24861930.34</v>
      </c>
      <c r="E143" s="36">
        <v>24861930.34</v>
      </c>
      <c r="F143" s="8" t="b">
        <f t="shared" si="2"/>
        <v>1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>
        <v>3650877.4073099997</v>
      </c>
      <c r="T143" s="7">
        <v>15149490.156989997</v>
      </c>
      <c r="U143" s="7">
        <v>5425923.4224299993</v>
      </c>
      <c r="V143" s="7">
        <v>635639.35</v>
      </c>
      <c r="W143" s="7"/>
      <c r="X143" s="7"/>
      <c r="Y143" s="7"/>
      <c r="Z143" s="7"/>
      <c r="AA143" s="7"/>
      <c r="AB143" s="7">
        <v>24861930.336729996</v>
      </c>
      <c r="AC143" s="8">
        <v>2020</v>
      </c>
      <c r="AD143" s="8">
        <v>2022</v>
      </c>
      <c r="AE143" s="25"/>
      <c r="AF143" s="25"/>
    </row>
    <row r="144" spans="1:37" ht="56.85" customHeight="1" x14ac:dyDescent="0.4">
      <c r="A144" s="8">
        <v>126</v>
      </c>
      <c r="B144" s="8" t="s">
        <v>274</v>
      </c>
      <c r="C144" s="8"/>
      <c r="D144" s="36">
        <v>58303848.399999999</v>
      </c>
      <c r="E144" s="36">
        <v>58303848.399999999</v>
      </c>
      <c r="F144" s="8" t="b">
        <f t="shared" si="2"/>
        <v>1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>
        <v>23037236.949999999</v>
      </c>
      <c r="S144" s="7">
        <v>5003769.34</v>
      </c>
      <c r="T144" s="7">
        <v>20763379.859999999</v>
      </c>
      <c r="U144" s="7">
        <v>7436587.5</v>
      </c>
      <c r="V144" s="7">
        <v>2062874.75</v>
      </c>
      <c r="W144" s="7"/>
      <c r="X144" s="7"/>
      <c r="Y144" s="7"/>
      <c r="Z144" s="7"/>
      <c r="AA144" s="7"/>
      <c r="AB144" s="7">
        <v>58303848.399999999</v>
      </c>
      <c r="AC144" s="8" t="s">
        <v>512</v>
      </c>
      <c r="AD144" s="8" t="s">
        <v>275</v>
      </c>
      <c r="AE144" s="25"/>
      <c r="AF144" s="25"/>
    </row>
    <row r="145" spans="1:36" ht="56.85" customHeight="1" x14ac:dyDescent="0.4">
      <c r="A145" s="8">
        <v>127</v>
      </c>
      <c r="B145" s="8" t="s">
        <v>133</v>
      </c>
      <c r="C145" s="8"/>
      <c r="D145" s="36">
        <v>14151435.49</v>
      </c>
      <c r="E145" s="36"/>
      <c r="F145" s="8" t="b">
        <f t="shared" si="2"/>
        <v>0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>
        <v>13942300.98</v>
      </c>
      <c r="S145" s="7"/>
      <c r="T145" s="7"/>
      <c r="U145" s="7"/>
      <c r="V145" s="7"/>
      <c r="W145" s="7">
        <v>209134.51</v>
      </c>
      <c r="X145" s="7"/>
      <c r="Y145" s="7"/>
      <c r="Z145" s="7"/>
      <c r="AA145" s="7"/>
      <c r="AB145" s="7">
        <v>14151435.49</v>
      </c>
      <c r="AC145" s="8">
        <v>2021</v>
      </c>
      <c r="AD145" s="8">
        <v>2022</v>
      </c>
      <c r="AE145" s="25"/>
      <c r="AF145" s="25"/>
    </row>
    <row r="146" spans="1:36" ht="56.85" customHeight="1" x14ac:dyDescent="0.4">
      <c r="A146" s="8">
        <v>128</v>
      </c>
      <c r="B146" s="8" t="s">
        <v>222</v>
      </c>
      <c r="C146" s="8"/>
      <c r="D146" s="36">
        <v>23899029.48</v>
      </c>
      <c r="E146" s="36"/>
      <c r="F146" s="8" t="b">
        <f t="shared" si="2"/>
        <v>0</v>
      </c>
      <c r="G146" s="7"/>
      <c r="H146" s="7"/>
      <c r="I146" s="7">
        <v>3181493.62</v>
      </c>
      <c r="J146" s="7">
        <v>3153847.61</v>
      </c>
      <c r="K146" s="7"/>
      <c r="L146" s="7"/>
      <c r="M146" s="7"/>
      <c r="N146" s="7"/>
      <c r="O146" s="7"/>
      <c r="P146" s="7"/>
      <c r="Q146" s="7"/>
      <c r="R146" s="7">
        <v>17210500.620000001</v>
      </c>
      <c r="S146" s="7"/>
      <c r="T146" s="7"/>
      <c r="U146" s="7"/>
      <c r="V146" s="7"/>
      <c r="W146" s="7">
        <v>353187.63</v>
      </c>
      <c r="X146" s="7"/>
      <c r="Y146" s="7"/>
      <c r="Z146" s="7"/>
      <c r="AA146" s="7"/>
      <c r="AB146" s="7">
        <v>23899029.48</v>
      </c>
      <c r="AC146" s="8">
        <v>2021</v>
      </c>
      <c r="AD146" s="8">
        <v>2022</v>
      </c>
      <c r="AE146" s="25"/>
      <c r="AF146" s="25"/>
    </row>
    <row r="147" spans="1:36" ht="56.85" customHeight="1" x14ac:dyDescent="0.4">
      <c r="A147" s="8">
        <v>129</v>
      </c>
      <c r="B147" s="8" t="s">
        <v>223</v>
      </c>
      <c r="C147" s="8"/>
      <c r="D147" s="36">
        <v>17512212.870000001</v>
      </c>
      <c r="E147" s="36"/>
      <c r="F147" s="8" t="b">
        <f t="shared" si="2"/>
        <v>0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>
        <v>17253411.690000001</v>
      </c>
      <c r="S147" s="7"/>
      <c r="T147" s="7"/>
      <c r="U147" s="7"/>
      <c r="V147" s="7"/>
      <c r="W147" s="7">
        <v>258801.18</v>
      </c>
      <c r="X147" s="7"/>
      <c r="Y147" s="7"/>
      <c r="Z147" s="7"/>
      <c r="AA147" s="7"/>
      <c r="AB147" s="7">
        <f>SUM(R147+W147)</f>
        <v>17512212.870000001</v>
      </c>
      <c r="AC147" s="8">
        <v>2021</v>
      </c>
      <c r="AD147" s="8">
        <v>2022</v>
      </c>
      <c r="AE147" s="25"/>
      <c r="AF147" s="25"/>
    </row>
    <row r="148" spans="1:36" ht="56.85" customHeight="1" x14ac:dyDescent="0.4">
      <c r="A148" s="8">
        <v>130</v>
      </c>
      <c r="B148" s="50" t="s">
        <v>430</v>
      </c>
      <c r="C148" s="8"/>
      <c r="D148" s="36">
        <v>2482532.1700000004</v>
      </c>
      <c r="E148" s="36">
        <v>2482532.17</v>
      </c>
      <c r="F148" s="8" t="b">
        <f t="shared" ref="F148" si="4">OR(EXACT(D148,E148))</f>
        <v>1</v>
      </c>
      <c r="G148" s="7"/>
      <c r="H148" s="7"/>
      <c r="I148" s="7"/>
      <c r="J148" s="7"/>
      <c r="K148" s="7">
        <v>2342020.9300000002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>
        <v>124000</v>
      </c>
      <c r="W148" s="7">
        <v>16511.240000000002</v>
      </c>
      <c r="X148" s="7"/>
      <c r="Y148" s="7"/>
      <c r="Z148" s="7">
        <v>2482532.17</v>
      </c>
      <c r="AA148" s="7"/>
      <c r="AB148" s="7"/>
      <c r="AC148" s="8">
        <v>2022</v>
      </c>
      <c r="AD148" s="8">
        <v>2022</v>
      </c>
      <c r="AE148" s="25"/>
      <c r="AF148" s="25"/>
    </row>
    <row r="149" spans="1:36" ht="56.85" customHeight="1" x14ac:dyDescent="0.4">
      <c r="A149" s="8">
        <v>131</v>
      </c>
      <c r="B149" s="8" t="s">
        <v>276</v>
      </c>
      <c r="C149" s="8"/>
      <c r="D149" s="36">
        <v>13971707.48</v>
      </c>
      <c r="E149" s="36">
        <v>13971707.48</v>
      </c>
      <c r="F149" s="8" t="b">
        <f t="shared" si="2"/>
        <v>1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>
        <v>13641914.42</v>
      </c>
      <c r="S149" s="7"/>
      <c r="T149" s="7"/>
      <c r="U149" s="7"/>
      <c r="V149" s="7">
        <v>329793.06</v>
      </c>
      <c r="W149" s="7"/>
      <c r="X149" s="7"/>
      <c r="Y149" s="7"/>
      <c r="Z149" s="7"/>
      <c r="AA149" s="7"/>
      <c r="AB149" s="7">
        <v>13971707.48</v>
      </c>
      <c r="AC149" s="8">
        <v>2020</v>
      </c>
      <c r="AD149" s="8">
        <v>2022</v>
      </c>
      <c r="AE149" s="25"/>
      <c r="AF149" s="25"/>
    </row>
    <row r="150" spans="1:36" ht="56.85" customHeight="1" x14ac:dyDescent="0.4">
      <c r="A150" s="8">
        <v>132</v>
      </c>
      <c r="B150" s="8" t="s">
        <v>447</v>
      </c>
      <c r="C150" s="8"/>
      <c r="D150" s="36">
        <v>12392718.629999999</v>
      </c>
      <c r="E150" s="36">
        <v>12392718.630000001</v>
      </c>
      <c r="F150" s="8" t="b">
        <f t="shared" ref="F150:F170" si="5">OR(EXACT(D150,E150))</f>
        <v>1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>
        <v>11664267.1</v>
      </c>
      <c r="S150" s="7"/>
      <c r="T150" s="7"/>
      <c r="U150" s="7"/>
      <c r="V150" s="7">
        <v>583213.36</v>
      </c>
      <c r="W150" s="7">
        <v>145238.17000000001</v>
      </c>
      <c r="X150" s="7"/>
      <c r="Y150" s="7"/>
      <c r="Z150" s="7">
        <f>SUM(R150+V150+W150)</f>
        <v>12392718.629999999</v>
      </c>
      <c r="AA150" s="7"/>
      <c r="AB150" s="7"/>
      <c r="AC150" s="8">
        <v>2022</v>
      </c>
      <c r="AD150" s="8">
        <v>2023</v>
      </c>
      <c r="AE150" s="25"/>
      <c r="AF150" s="25"/>
    </row>
    <row r="151" spans="1:36" ht="56.85" customHeight="1" x14ac:dyDescent="0.4">
      <c r="A151" s="8">
        <v>133</v>
      </c>
      <c r="B151" s="8" t="s">
        <v>277</v>
      </c>
      <c r="C151" s="8"/>
      <c r="D151" s="36">
        <v>5410776.21</v>
      </c>
      <c r="E151" s="36">
        <v>5410776.21</v>
      </c>
      <c r="F151" s="8" t="b">
        <f t="shared" si="5"/>
        <v>1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>
        <v>5336071.21</v>
      </c>
      <c r="S151" s="7"/>
      <c r="T151" s="7"/>
      <c r="U151" s="7"/>
      <c r="V151" s="7">
        <v>74705</v>
      </c>
      <c r="W151" s="7"/>
      <c r="X151" s="7"/>
      <c r="Y151" s="7"/>
      <c r="Z151" s="7"/>
      <c r="AA151" s="7"/>
      <c r="AB151" s="7">
        <v>5410776.21</v>
      </c>
      <c r="AC151" s="8">
        <v>2020</v>
      </c>
      <c r="AD151" s="8">
        <v>2022</v>
      </c>
      <c r="AE151" s="25"/>
      <c r="AF151" s="25"/>
    </row>
    <row r="152" spans="1:36" ht="56.85" customHeight="1" x14ac:dyDescent="0.4">
      <c r="A152" s="8">
        <v>134</v>
      </c>
      <c r="B152" s="8" t="s">
        <v>278</v>
      </c>
      <c r="C152" s="8"/>
      <c r="D152" s="36">
        <v>10168016.1</v>
      </c>
      <c r="E152" s="36">
        <v>10168016.1</v>
      </c>
      <c r="F152" s="8" t="b">
        <f t="shared" si="5"/>
        <v>1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>
        <v>9846462.4800000004</v>
      </c>
      <c r="S152" s="7"/>
      <c r="T152" s="7"/>
      <c r="U152" s="7"/>
      <c r="V152" s="7">
        <v>321553.62</v>
      </c>
      <c r="W152" s="7"/>
      <c r="X152" s="7"/>
      <c r="Y152" s="7"/>
      <c r="Z152" s="7"/>
      <c r="AA152" s="7"/>
      <c r="AB152" s="7">
        <v>10168016.1</v>
      </c>
      <c r="AC152" s="8">
        <v>2020</v>
      </c>
      <c r="AD152" s="8">
        <v>2022</v>
      </c>
      <c r="AE152" s="25"/>
      <c r="AF152" s="25"/>
    </row>
    <row r="153" spans="1:36" ht="56.85" customHeight="1" x14ac:dyDescent="0.4">
      <c r="A153" s="8">
        <v>135</v>
      </c>
      <c r="B153" s="8" t="s">
        <v>279</v>
      </c>
      <c r="C153" s="8"/>
      <c r="D153" s="36">
        <v>7263149.8300000001</v>
      </c>
      <c r="E153" s="36">
        <v>7263149.8300000001</v>
      </c>
      <c r="F153" s="8" t="b">
        <f t="shared" si="5"/>
        <v>1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>
        <v>6857764.7199999997</v>
      </c>
      <c r="S153" s="7"/>
      <c r="T153" s="7"/>
      <c r="U153" s="7"/>
      <c r="V153" s="7">
        <v>405385.11</v>
      </c>
      <c r="W153" s="7"/>
      <c r="X153" s="7"/>
      <c r="Y153" s="7"/>
      <c r="Z153" s="7"/>
      <c r="AA153" s="7"/>
      <c r="AB153" s="7">
        <v>7263149.8300000001</v>
      </c>
      <c r="AC153" s="8">
        <v>2022</v>
      </c>
      <c r="AD153" s="8">
        <v>2022</v>
      </c>
      <c r="AE153" s="25"/>
      <c r="AF153" s="25"/>
    </row>
    <row r="154" spans="1:36" ht="56.85" customHeight="1" x14ac:dyDescent="0.4">
      <c r="A154" s="8">
        <v>136</v>
      </c>
      <c r="B154" s="8" t="s">
        <v>138</v>
      </c>
      <c r="C154" s="8"/>
      <c r="D154" s="36">
        <v>3964710.6599999997</v>
      </c>
      <c r="E154" s="36">
        <v>3964710.66</v>
      </c>
      <c r="F154" s="8" t="b">
        <f t="shared" si="5"/>
        <v>1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>
        <v>3708922.88</v>
      </c>
      <c r="S154" s="7"/>
      <c r="T154" s="7"/>
      <c r="U154" s="7"/>
      <c r="V154" s="7">
        <v>255787.78</v>
      </c>
      <c r="W154" s="7"/>
      <c r="X154" s="7"/>
      <c r="Y154" s="7"/>
      <c r="Z154" s="7">
        <v>3964710.6599999997</v>
      </c>
      <c r="AA154" s="7"/>
      <c r="AB154" s="7"/>
      <c r="AC154" s="8">
        <v>2022</v>
      </c>
      <c r="AD154" s="8">
        <v>2023</v>
      </c>
      <c r="AE154" s="25"/>
      <c r="AF154" s="25"/>
    </row>
    <row r="155" spans="1:36" ht="56.85" customHeight="1" x14ac:dyDescent="0.4">
      <c r="A155" s="8">
        <v>137</v>
      </c>
      <c r="B155" s="8" t="s">
        <v>403</v>
      </c>
      <c r="C155" s="8"/>
      <c r="D155" s="36">
        <v>4545170.68</v>
      </c>
      <c r="E155" s="36">
        <v>4545170.68</v>
      </c>
      <c r="F155" s="8" t="b">
        <f t="shared" si="5"/>
        <v>1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>
        <v>4251648.71</v>
      </c>
      <c r="U155" s="7"/>
      <c r="V155" s="7">
        <v>293521.96999999997</v>
      </c>
      <c r="W155" s="7"/>
      <c r="X155" s="7"/>
      <c r="Y155" s="7"/>
      <c r="Z155" s="7">
        <v>4545170.68</v>
      </c>
      <c r="AA155" s="7"/>
      <c r="AB155" s="7"/>
      <c r="AC155" s="8">
        <v>2022</v>
      </c>
      <c r="AD155" s="8">
        <v>2023</v>
      </c>
      <c r="AE155" s="25"/>
      <c r="AF155" s="25"/>
    </row>
    <row r="156" spans="1:36" ht="56.85" customHeight="1" x14ac:dyDescent="0.4">
      <c r="A156" s="8">
        <v>138</v>
      </c>
      <c r="B156" s="8" t="s">
        <v>226</v>
      </c>
      <c r="C156" s="8"/>
      <c r="D156" s="7">
        <v>1439410.51</v>
      </c>
      <c r="E156" s="7"/>
      <c r="F156" s="8" t="b">
        <f t="shared" si="5"/>
        <v>0</v>
      </c>
      <c r="G156" s="7"/>
      <c r="H156" s="7">
        <v>1197448.78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>
        <v>224000</v>
      </c>
      <c r="W156" s="7">
        <v>17961.73</v>
      </c>
      <c r="X156" s="7"/>
      <c r="Y156" s="7"/>
      <c r="Z156" s="7">
        <v>1439410.51</v>
      </c>
      <c r="AA156" s="7"/>
      <c r="AB156" s="7"/>
      <c r="AC156" s="8">
        <v>2021</v>
      </c>
      <c r="AD156" s="8">
        <v>2022</v>
      </c>
      <c r="AE156" s="25"/>
      <c r="AF156" s="25"/>
    </row>
    <row r="157" spans="1:36" ht="56.85" customHeight="1" x14ac:dyDescent="0.4">
      <c r="A157" s="8">
        <v>139</v>
      </c>
      <c r="B157" s="8" t="s">
        <v>303</v>
      </c>
      <c r="C157" s="8"/>
      <c r="D157" s="36">
        <v>4434582.8600000003</v>
      </c>
      <c r="E157" s="36"/>
      <c r="F157" s="8" t="b">
        <f t="shared" si="5"/>
        <v>0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>
        <v>4323718.29</v>
      </c>
      <c r="R157" s="7"/>
      <c r="S157" s="7"/>
      <c r="T157" s="7"/>
      <c r="U157" s="7"/>
      <c r="V157" s="7">
        <v>110864.57</v>
      </c>
      <c r="W157" s="7"/>
      <c r="X157" s="7"/>
      <c r="Y157" s="7"/>
      <c r="Z157" s="7"/>
      <c r="AA157" s="7"/>
      <c r="AB157" s="7">
        <f>SUM(Q157+V157)</f>
        <v>4434582.8600000003</v>
      </c>
      <c r="AC157" s="8">
        <v>2022</v>
      </c>
      <c r="AD157" s="8">
        <v>2022</v>
      </c>
      <c r="AE157" s="25"/>
      <c r="AF157" s="25"/>
      <c r="AH157" s="111"/>
      <c r="AI157" s="111"/>
      <c r="AJ157" s="111"/>
    </row>
    <row r="158" spans="1:36" ht="56.85" customHeight="1" x14ac:dyDescent="0.4">
      <c r="A158" s="8">
        <v>140</v>
      </c>
      <c r="B158" s="8" t="s">
        <v>229</v>
      </c>
      <c r="C158" s="8"/>
      <c r="D158" s="7">
        <v>1439410.51</v>
      </c>
      <c r="E158" s="7"/>
      <c r="F158" s="8" t="b">
        <f t="shared" si="5"/>
        <v>0</v>
      </c>
      <c r="G158" s="7"/>
      <c r="H158" s="7">
        <v>1197448.78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224000</v>
      </c>
      <c r="W158" s="7">
        <v>17961.73</v>
      </c>
      <c r="X158" s="7"/>
      <c r="Y158" s="7"/>
      <c r="Z158" s="7">
        <v>1439410.51</v>
      </c>
      <c r="AA158" s="7"/>
      <c r="AB158" s="7"/>
      <c r="AC158" s="8">
        <v>2021</v>
      </c>
      <c r="AD158" s="8">
        <v>2022</v>
      </c>
      <c r="AE158" s="25"/>
      <c r="AF158" s="25"/>
    </row>
    <row r="159" spans="1:36" ht="56.85" customHeight="1" x14ac:dyDescent="0.4">
      <c r="A159" s="8">
        <v>141</v>
      </c>
      <c r="B159" s="8" t="s">
        <v>409</v>
      </c>
      <c r="C159" s="8"/>
      <c r="D159" s="7">
        <v>1439410.51</v>
      </c>
      <c r="E159" s="7"/>
      <c r="F159" s="8" t="b">
        <f t="shared" si="5"/>
        <v>0</v>
      </c>
      <c r="G159" s="7"/>
      <c r="H159" s="7">
        <v>1197448.78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>
        <v>224000</v>
      </c>
      <c r="W159" s="7">
        <v>17961.73</v>
      </c>
      <c r="X159" s="7"/>
      <c r="Y159" s="7"/>
      <c r="Z159" s="7">
        <v>1439410.51</v>
      </c>
      <c r="AA159" s="7"/>
      <c r="AB159" s="7"/>
      <c r="AC159" s="8">
        <v>2021</v>
      </c>
      <c r="AD159" s="8">
        <v>2022</v>
      </c>
      <c r="AE159" s="25"/>
      <c r="AF159" s="25"/>
    </row>
    <row r="160" spans="1:36" ht="56.85" customHeight="1" x14ac:dyDescent="0.4">
      <c r="A160" s="8">
        <v>142</v>
      </c>
      <c r="B160" s="8" t="s">
        <v>304</v>
      </c>
      <c r="C160" s="8"/>
      <c r="D160" s="36">
        <v>4434582.84</v>
      </c>
      <c r="E160" s="36"/>
      <c r="F160" s="8" t="b">
        <f t="shared" si="5"/>
        <v>0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>
        <v>4323718.28</v>
      </c>
      <c r="R160" s="7"/>
      <c r="S160" s="7"/>
      <c r="T160" s="7"/>
      <c r="U160" s="7"/>
      <c r="V160" s="7">
        <v>110864.56</v>
      </c>
      <c r="W160" s="7"/>
      <c r="X160" s="7"/>
      <c r="Y160" s="7"/>
      <c r="Z160" s="7"/>
      <c r="AA160" s="7"/>
      <c r="AB160" s="7" t="e">
        <f>#REF!</f>
        <v>#REF!</v>
      </c>
      <c r="AC160" s="8">
        <v>2022</v>
      </c>
      <c r="AD160" s="8">
        <v>2022</v>
      </c>
      <c r="AE160" s="25"/>
      <c r="AF160" s="25"/>
    </row>
    <row r="161" spans="1:36" ht="56.85" customHeight="1" x14ac:dyDescent="0.4">
      <c r="A161" s="8">
        <v>143</v>
      </c>
      <c r="B161" s="8" t="s">
        <v>230</v>
      </c>
      <c r="C161" s="8"/>
      <c r="D161" s="7">
        <v>10259704.199999999</v>
      </c>
      <c r="E161" s="7"/>
      <c r="F161" s="8" t="b">
        <f t="shared" si="5"/>
        <v>0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>
        <v>9522448.0399999991</v>
      </c>
      <c r="S161" s="7"/>
      <c r="T161" s="7"/>
      <c r="U161" s="7"/>
      <c r="V161" s="7">
        <v>594419.43999999994</v>
      </c>
      <c r="W161" s="7">
        <v>142836.72</v>
      </c>
      <c r="X161" s="7"/>
      <c r="Y161" s="7"/>
      <c r="Z161" s="7"/>
      <c r="AA161" s="7"/>
      <c r="AB161" s="7">
        <v>10259704.199999999</v>
      </c>
      <c r="AC161" s="8">
        <v>2021</v>
      </c>
      <c r="AD161" s="8">
        <v>2022</v>
      </c>
      <c r="AE161" s="25"/>
      <c r="AF161" s="25"/>
    </row>
    <row r="162" spans="1:36" ht="56.85" customHeight="1" x14ac:dyDescent="0.4">
      <c r="A162" s="8">
        <v>144</v>
      </c>
      <c r="B162" s="50" t="s">
        <v>280</v>
      </c>
      <c r="C162" s="8"/>
      <c r="D162" s="36">
        <v>4210137.8</v>
      </c>
      <c r="E162" s="36">
        <v>4210137.8</v>
      </c>
      <c r="F162" s="8" t="b">
        <f t="shared" si="5"/>
        <v>1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>
        <v>3798541.3470199998</v>
      </c>
      <c r="T162" s="7"/>
      <c r="U162" s="7"/>
      <c r="V162" s="7">
        <v>411596.45</v>
      </c>
      <c r="W162" s="7"/>
      <c r="X162" s="7"/>
      <c r="Y162" s="7"/>
      <c r="Z162" s="7"/>
      <c r="AA162" s="7"/>
      <c r="AB162" s="7">
        <v>4210137.7970199995</v>
      </c>
      <c r="AC162" s="8">
        <v>2020</v>
      </c>
      <c r="AD162" s="8">
        <v>2022</v>
      </c>
      <c r="AE162" s="25"/>
      <c r="AF162" s="25"/>
    </row>
    <row r="163" spans="1:36" ht="56.85" customHeight="1" x14ac:dyDescent="0.4">
      <c r="A163" s="8">
        <v>145</v>
      </c>
      <c r="B163" s="8" t="s">
        <v>281</v>
      </c>
      <c r="C163" s="8"/>
      <c r="D163" s="36">
        <v>43491005.579999998</v>
      </c>
      <c r="E163" s="36">
        <v>43491005.579999998</v>
      </c>
      <c r="F163" s="8" t="b">
        <f t="shared" si="5"/>
        <v>1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>
        <v>41063600.619999997</v>
      </c>
      <c r="S163" s="7"/>
      <c r="T163" s="7"/>
      <c r="U163" s="7"/>
      <c r="V163" s="7">
        <v>2427404.96</v>
      </c>
      <c r="W163" s="7"/>
      <c r="X163" s="7"/>
      <c r="Y163" s="11"/>
      <c r="Z163" s="7"/>
      <c r="AA163" s="7"/>
      <c r="AB163" s="7">
        <v>43491005.579999998</v>
      </c>
      <c r="AC163" s="8">
        <v>2022</v>
      </c>
      <c r="AD163" s="8">
        <v>2023</v>
      </c>
      <c r="AE163" s="25"/>
      <c r="AF163" s="25"/>
    </row>
    <row r="164" spans="1:36" ht="132.75" customHeight="1" x14ac:dyDescent="0.4">
      <c r="A164" s="8">
        <v>146</v>
      </c>
      <c r="B164" s="65" t="s">
        <v>507</v>
      </c>
      <c r="C164" s="8"/>
      <c r="D164" s="36">
        <v>26433338.52</v>
      </c>
      <c r="E164" s="36">
        <v>17591269</v>
      </c>
      <c r="F164" s="8" t="b">
        <f t="shared" si="5"/>
        <v>0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>
        <v>16566661.91</v>
      </c>
      <c r="S164" s="7"/>
      <c r="T164" s="7">
        <v>8301153.21</v>
      </c>
      <c r="U164" s="7"/>
      <c r="V164" s="7">
        <v>1369249.4</v>
      </c>
      <c r="W164" s="7">
        <v>196274</v>
      </c>
      <c r="X164" s="7"/>
      <c r="Y164" s="11"/>
      <c r="Z164" s="7">
        <v>17591269</v>
      </c>
      <c r="AA164" s="7"/>
      <c r="AB164" s="7">
        <v>8842069.5199999996</v>
      </c>
      <c r="AC164" s="8" t="s">
        <v>275</v>
      </c>
      <c r="AD164" s="8" t="s">
        <v>448</v>
      </c>
      <c r="AE164" s="25"/>
      <c r="AF164" s="25"/>
      <c r="AH164" s="111"/>
      <c r="AI164" s="111"/>
      <c r="AJ164" s="111"/>
    </row>
    <row r="165" spans="1:36" ht="56.85" customHeight="1" x14ac:dyDescent="0.4">
      <c r="A165" s="8">
        <v>147</v>
      </c>
      <c r="B165" s="8" t="s">
        <v>282</v>
      </c>
      <c r="C165" s="8"/>
      <c r="D165" s="36">
        <v>13899717.609999999</v>
      </c>
      <c r="E165" s="36">
        <v>13899717.609999999</v>
      </c>
      <c r="F165" s="8" t="b">
        <f t="shared" si="5"/>
        <v>1</v>
      </c>
      <c r="G165" s="7"/>
      <c r="H165" s="7">
        <v>1215410.51</v>
      </c>
      <c r="I165" s="7"/>
      <c r="J165" s="7"/>
      <c r="K165" s="7"/>
      <c r="L165" s="7"/>
      <c r="M165" s="7"/>
      <c r="N165" s="7"/>
      <c r="O165" s="7"/>
      <c r="P165" s="7"/>
      <c r="Q165" s="7"/>
      <c r="R165" s="7">
        <v>12153149.59</v>
      </c>
      <c r="S165" s="7"/>
      <c r="T165" s="7"/>
      <c r="U165" s="7"/>
      <c r="V165" s="7">
        <v>531157.51</v>
      </c>
      <c r="W165" s="7"/>
      <c r="X165" s="7"/>
      <c r="Y165" s="7"/>
      <c r="Z165" s="7"/>
      <c r="AA165" s="7"/>
      <c r="AB165" s="7">
        <v>13899717.609999999</v>
      </c>
      <c r="AC165" s="8" t="s">
        <v>283</v>
      </c>
      <c r="AD165" s="8" t="s">
        <v>269</v>
      </c>
      <c r="AE165" s="25"/>
      <c r="AF165" s="25"/>
    </row>
    <row r="166" spans="1:36" ht="56.85" customHeight="1" x14ac:dyDescent="0.4">
      <c r="A166" s="8">
        <v>148</v>
      </c>
      <c r="B166" s="8" t="s">
        <v>360</v>
      </c>
      <c r="C166" s="8"/>
      <c r="D166" s="36">
        <v>9919589.6199999992</v>
      </c>
      <c r="E166" s="36">
        <v>9919589.6199999992</v>
      </c>
      <c r="F166" s="8" t="b">
        <f t="shared" si="5"/>
        <v>1</v>
      </c>
      <c r="G166" s="7"/>
      <c r="H166" s="7"/>
      <c r="I166" s="7"/>
      <c r="J166" s="7"/>
      <c r="K166" s="7">
        <v>9423589.6199999992</v>
      </c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>
        <v>496000</v>
      </c>
      <c r="W166" s="7"/>
      <c r="X166" s="7"/>
      <c r="Y166" s="7"/>
      <c r="Z166" s="7">
        <v>9919589.6199999992</v>
      </c>
      <c r="AA166" s="7"/>
      <c r="AB166" s="7"/>
      <c r="AC166" s="8">
        <v>2022</v>
      </c>
      <c r="AD166" s="8">
        <v>2022</v>
      </c>
      <c r="AE166" s="25"/>
      <c r="AF166" s="25"/>
    </row>
    <row r="167" spans="1:36" ht="56.85" customHeight="1" x14ac:dyDescent="0.4">
      <c r="A167" s="8">
        <v>149</v>
      </c>
      <c r="B167" s="8" t="s">
        <v>361</v>
      </c>
      <c r="C167" s="8"/>
      <c r="D167" s="36">
        <v>7439692.2199999997</v>
      </c>
      <c r="E167" s="36">
        <v>7439692.2199999997</v>
      </c>
      <c r="F167" s="8" t="b">
        <f t="shared" si="5"/>
        <v>1</v>
      </c>
      <c r="G167" s="7"/>
      <c r="H167" s="7"/>
      <c r="I167" s="7"/>
      <c r="J167" s="7"/>
      <c r="K167" s="7">
        <v>7067692.2199999997</v>
      </c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>
        <v>372000</v>
      </c>
      <c r="W167" s="7"/>
      <c r="X167" s="7"/>
      <c r="Y167" s="7"/>
      <c r="Z167" s="7">
        <v>7439692.2199999997</v>
      </c>
      <c r="AA167" s="7"/>
      <c r="AB167" s="7"/>
      <c r="AC167" s="8">
        <v>2022</v>
      </c>
      <c r="AD167" s="8">
        <v>2022</v>
      </c>
      <c r="AE167" s="25"/>
      <c r="AF167" s="25"/>
    </row>
    <row r="168" spans="1:36" ht="56.85" customHeight="1" x14ac:dyDescent="0.4">
      <c r="A168" s="8">
        <v>150</v>
      </c>
      <c r="B168" s="8" t="s">
        <v>362</v>
      </c>
      <c r="C168" s="8"/>
      <c r="D168" s="36">
        <v>7439692.2199999997</v>
      </c>
      <c r="E168" s="36">
        <v>7439692.2199999997</v>
      </c>
      <c r="F168" s="8" t="b">
        <f t="shared" si="5"/>
        <v>1</v>
      </c>
      <c r="G168" s="7"/>
      <c r="H168" s="7"/>
      <c r="I168" s="7"/>
      <c r="J168" s="7"/>
      <c r="K168" s="7">
        <v>7067692.2199999997</v>
      </c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>
        <v>372000</v>
      </c>
      <c r="W168" s="7"/>
      <c r="X168" s="7"/>
      <c r="Y168" s="7"/>
      <c r="Z168" s="7">
        <v>7439692.2199999997</v>
      </c>
      <c r="AA168" s="7"/>
      <c r="AB168" s="7"/>
      <c r="AC168" s="8">
        <v>2022</v>
      </c>
      <c r="AD168" s="8">
        <v>2022</v>
      </c>
      <c r="AE168" s="25"/>
      <c r="AF168" s="25"/>
    </row>
    <row r="169" spans="1:36" ht="56.85" customHeight="1" x14ac:dyDescent="0.4">
      <c r="A169" s="8">
        <v>151</v>
      </c>
      <c r="B169" s="8" t="s">
        <v>479</v>
      </c>
      <c r="C169" s="8"/>
      <c r="D169" s="36">
        <v>580972.06000000006</v>
      </c>
      <c r="E169" s="36">
        <v>580972.06000000006</v>
      </c>
      <c r="F169" s="8" t="b">
        <f t="shared" si="5"/>
        <v>1</v>
      </c>
      <c r="G169" s="7"/>
      <c r="H169" s="7"/>
      <c r="I169" s="7">
        <v>139303.95000000001</v>
      </c>
      <c r="J169" s="7">
        <v>230479.73</v>
      </c>
      <c r="K169" s="7"/>
      <c r="L169" s="7"/>
      <c r="M169" s="7"/>
      <c r="N169" s="7">
        <v>71884.429999999993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>
        <v>580972.06000000006</v>
      </c>
      <c r="AA169" s="7"/>
      <c r="AB169" s="7"/>
      <c r="AC169" s="8">
        <v>2022</v>
      </c>
      <c r="AD169" s="8">
        <v>2023</v>
      </c>
      <c r="AE169" s="25"/>
      <c r="AF169" s="25"/>
    </row>
    <row r="170" spans="1:36" ht="56.85" customHeight="1" x14ac:dyDescent="0.4">
      <c r="A170" s="8">
        <v>152</v>
      </c>
      <c r="B170" s="50" t="s">
        <v>284</v>
      </c>
      <c r="C170" s="8"/>
      <c r="D170" s="36">
        <v>22962910.140000001</v>
      </c>
      <c r="E170" s="36">
        <v>22962910.140000001</v>
      </c>
      <c r="F170" s="8" t="b">
        <f t="shared" si="5"/>
        <v>1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>
        <v>15914460.880000001</v>
      </c>
      <c r="S170" s="7"/>
      <c r="T170" s="7">
        <v>6730160.04</v>
      </c>
      <c r="U170" s="7"/>
      <c r="V170" s="7">
        <v>318289.21999999997</v>
      </c>
      <c r="W170" s="7"/>
      <c r="X170" s="7"/>
      <c r="Y170" s="7"/>
      <c r="Z170" s="7"/>
      <c r="AA170" s="7"/>
      <c r="AB170" s="7">
        <v>22962910.140000001</v>
      </c>
      <c r="AC170" s="8">
        <v>2020</v>
      </c>
      <c r="AD170" s="8">
        <v>2022</v>
      </c>
      <c r="AE170" s="25"/>
      <c r="AF170" s="25"/>
    </row>
    <row r="171" spans="1:36" ht="56.85" customHeight="1" x14ac:dyDescent="0.4">
      <c r="A171" s="8">
        <v>153</v>
      </c>
      <c r="B171" s="8" t="s">
        <v>239</v>
      </c>
      <c r="C171" s="8"/>
      <c r="D171" s="7">
        <v>16089207.16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>
        <v>6548660.2800000003</v>
      </c>
      <c r="S171" s="7"/>
      <c r="T171" s="7">
        <v>8262943.8499999996</v>
      </c>
      <c r="U171" s="7"/>
      <c r="V171" s="7">
        <v>1055428.97</v>
      </c>
      <c r="W171" s="7">
        <v>222174.06</v>
      </c>
      <c r="X171" s="7"/>
      <c r="Y171" s="11"/>
      <c r="Z171" s="7"/>
      <c r="AA171" s="7"/>
      <c r="AB171" s="7">
        <v>16089207.16</v>
      </c>
      <c r="AC171" s="8">
        <v>2021</v>
      </c>
      <c r="AD171" s="8">
        <v>2022</v>
      </c>
      <c r="AE171" s="25"/>
      <c r="AF171" s="25"/>
    </row>
    <row r="172" spans="1:36" ht="66" customHeight="1" x14ac:dyDescent="0.4">
      <c r="A172" s="8">
        <v>154</v>
      </c>
      <c r="B172" s="8" t="s">
        <v>285</v>
      </c>
      <c r="C172" s="8"/>
      <c r="D172" s="36">
        <v>35178799.230000004</v>
      </c>
      <c r="E172" s="36"/>
      <c r="F172" s="7">
        <v>2306283.9300000002</v>
      </c>
      <c r="G172" s="7"/>
      <c r="H172" s="7"/>
      <c r="I172" s="7">
        <v>2331745.94</v>
      </c>
      <c r="J172" s="7">
        <v>2311483.92</v>
      </c>
      <c r="K172" s="7">
        <v>12012543.99</v>
      </c>
      <c r="L172" s="7"/>
      <c r="M172" s="7"/>
      <c r="N172" s="7">
        <v>2209994.52</v>
      </c>
      <c r="O172" s="7"/>
      <c r="P172" s="7"/>
      <c r="Q172" s="7"/>
      <c r="R172" s="7">
        <v>12613734.23</v>
      </c>
      <c r="S172" s="7"/>
      <c r="T172" s="7"/>
      <c r="U172" s="7"/>
      <c r="V172" s="7">
        <v>1393012.7</v>
      </c>
      <c r="W172" s="7"/>
      <c r="X172" s="7"/>
      <c r="Y172" s="7"/>
      <c r="Z172" s="7"/>
      <c r="AA172" s="7"/>
      <c r="AB172" s="7">
        <v>35178799.230000004</v>
      </c>
      <c r="AC172" s="8" t="s">
        <v>511</v>
      </c>
      <c r="AD172" s="8" t="s">
        <v>387</v>
      </c>
      <c r="AE172" s="25"/>
      <c r="AF172" s="25"/>
    </row>
    <row r="173" spans="1:36" ht="56.85" customHeight="1" x14ac:dyDescent="0.4">
      <c r="A173" s="8">
        <v>155</v>
      </c>
      <c r="B173" s="8" t="s">
        <v>506</v>
      </c>
      <c r="C173" s="8"/>
      <c r="D173" s="7">
        <v>807934.19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>
        <v>807934.19</v>
      </c>
      <c r="W173" s="7"/>
      <c r="X173" s="7"/>
      <c r="Y173" s="7"/>
      <c r="Z173" s="7"/>
      <c r="AA173" s="7"/>
      <c r="AB173" s="7">
        <v>807934.19</v>
      </c>
      <c r="AC173" s="8" t="s">
        <v>509</v>
      </c>
      <c r="AD173" s="8" t="s">
        <v>510</v>
      </c>
      <c r="AE173" s="25"/>
      <c r="AF173" s="25"/>
    </row>
    <row r="174" spans="1:36" ht="56.85" customHeight="1" x14ac:dyDescent="0.4">
      <c r="A174" s="8">
        <v>156</v>
      </c>
      <c r="B174" s="8" t="s">
        <v>286</v>
      </c>
      <c r="C174" s="8"/>
      <c r="D174" s="36">
        <v>9897556.5200000014</v>
      </c>
      <c r="E174" s="36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>
        <v>9582087.3100000005</v>
      </c>
      <c r="S174" s="7"/>
      <c r="T174" s="7"/>
      <c r="U174" s="7"/>
      <c r="V174" s="7">
        <v>315469.21000000002</v>
      </c>
      <c r="W174" s="7"/>
      <c r="X174" s="7"/>
      <c r="Y174" s="7"/>
      <c r="Z174" s="7"/>
      <c r="AA174" s="7"/>
      <c r="AB174" s="7">
        <v>9897556.5200000014</v>
      </c>
      <c r="AC174" s="8">
        <v>2020</v>
      </c>
      <c r="AD174" s="8">
        <v>2022</v>
      </c>
      <c r="AE174" s="25"/>
      <c r="AF174" s="25"/>
    </row>
    <row r="175" spans="1:36" ht="56.85" customHeight="1" x14ac:dyDescent="0.4">
      <c r="A175" s="8">
        <v>157</v>
      </c>
      <c r="B175" s="8" t="s">
        <v>444</v>
      </c>
      <c r="C175" s="8"/>
      <c r="D175" s="36">
        <v>2482532.17</v>
      </c>
      <c r="E175" s="36"/>
      <c r="F175" s="7"/>
      <c r="G175" s="7"/>
      <c r="H175" s="7"/>
      <c r="I175" s="7"/>
      <c r="J175" s="7"/>
      <c r="K175" s="7">
        <v>2358532.17</v>
      </c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>
        <v>124000</v>
      </c>
      <c r="W175" s="7"/>
      <c r="X175" s="7"/>
      <c r="Y175" s="7"/>
      <c r="Z175" s="7">
        <v>2482532.17</v>
      </c>
      <c r="AA175" s="7"/>
      <c r="AB175" s="7"/>
      <c r="AC175" s="8">
        <v>2022</v>
      </c>
      <c r="AD175" s="8">
        <v>2022</v>
      </c>
      <c r="AE175" s="25"/>
      <c r="AF175" s="25"/>
    </row>
    <row r="176" spans="1:36" ht="56.85" customHeight="1" x14ac:dyDescent="0.4">
      <c r="A176" s="8">
        <v>158</v>
      </c>
      <c r="B176" s="8" t="s">
        <v>431</v>
      </c>
      <c r="C176" s="8"/>
      <c r="D176" s="36">
        <v>4965064.33</v>
      </c>
      <c r="E176" s="36"/>
      <c r="F176" s="7"/>
      <c r="G176" s="7"/>
      <c r="H176" s="7"/>
      <c r="I176" s="7"/>
      <c r="J176" s="7"/>
      <c r="K176" s="7">
        <v>4717064.33</v>
      </c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>
        <v>248000</v>
      </c>
      <c r="W176" s="7"/>
      <c r="X176" s="7"/>
      <c r="Y176" s="7"/>
      <c r="Z176" s="7">
        <v>4965064.33</v>
      </c>
      <c r="AA176" s="7"/>
      <c r="AB176" s="7"/>
      <c r="AC176" s="8">
        <v>2022</v>
      </c>
      <c r="AD176" s="8">
        <v>2022</v>
      </c>
      <c r="AE176" s="25"/>
      <c r="AF176" s="25"/>
    </row>
    <row r="177" spans="1:36" ht="56.85" customHeight="1" x14ac:dyDescent="0.4">
      <c r="A177" s="8">
        <v>159</v>
      </c>
      <c r="B177" s="8" t="s">
        <v>432</v>
      </c>
      <c r="C177" s="8"/>
      <c r="D177" s="36">
        <v>2482532.17</v>
      </c>
      <c r="E177" s="36"/>
      <c r="F177" s="7"/>
      <c r="G177" s="7"/>
      <c r="H177" s="7"/>
      <c r="I177" s="7"/>
      <c r="J177" s="7"/>
      <c r="K177" s="7">
        <v>2358532.17</v>
      </c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>
        <v>124000</v>
      </c>
      <c r="W177" s="7"/>
      <c r="X177" s="7"/>
      <c r="Y177" s="7"/>
      <c r="Z177" s="7">
        <v>2482532.17</v>
      </c>
      <c r="AA177" s="7"/>
      <c r="AB177" s="7"/>
      <c r="AC177" s="8">
        <v>2022</v>
      </c>
      <c r="AD177" s="8">
        <v>2022</v>
      </c>
      <c r="AE177" s="25"/>
      <c r="AF177" s="25"/>
    </row>
    <row r="178" spans="1:36" ht="56.85" customHeight="1" x14ac:dyDescent="0.4">
      <c r="A178" s="8">
        <v>160</v>
      </c>
      <c r="B178" s="8" t="s">
        <v>433</v>
      </c>
      <c r="C178" s="8"/>
      <c r="D178" s="36">
        <v>2482532.17</v>
      </c>
      <c r="E178" s="36"/>
      <c r="F178" s="7"/>
      <c r="G178" s="7"/>
      <c r="H178" s="7"/>
      <c r="I178" s="7"/>
      <c r="J178" s="7"/>
      <c r="K178" s="7">
        <v>2358532.17</v>
      </c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>
        <v>124000</v>
      </c>
      <c r="W178" s="7"/>
      <c r="X178" s="7"/>
      <c r="Y178" s="7"/>
      <c r="Z178" s="7">
        <v>2482532.17</v>
      </c>
      <c r="AA178" s="7"/>
      <c r="AB178" s="7"/>
      <c r="AC178" s="8">
        <v>2022</v>
      </c>
      <c r="AD178" s="8">
        <v>2022</v>
      </c>
      <c r="AE178" s="25"/>
      <c r="AF178" s="25"/>
    </row>
    <row r="179" spans="1:36" ht="56.85" customHeight="1" x14ac:dyDescent="0.4">
      <c r="A179" s="8">
        <v>161</v>
      </c>
      <c r="B179" s="8" t="s">
        <v>434</v>
      </c>
      <c r="C179" s="8"/>
      <c r="D179" s="36">
        <v>2482532.17</v>
      </c>
      <c r="E179" s="36"/>
      <c r="F179" s="7"/>
      <c r="G179" s="7"/>
      <c r="H179" s="7"/>
      <c r="I179" s="7"/>
      <c r="J179" s="7"/>
      <c r="K179" s="7">
        <v>2358532.17</v>
      </c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>
        <v>124000</v>
      </c>
      <c r="W179" s="7"/>
      <c r="X179" s="7"/>
      <c r="Y179" s="7"/>
      <c r="Z179" s="7">
        <v>2482532.17</v>
      </c>
      <c r="AA179" s="7"/>
      <c r="AB179" s="7"/>
      <c r="AC179" s="8">
        <v>2022</v>
      </c>
      <c r="AD179" s="8">
        <v>2022</v>
      </c>
      <c r="AE179" s="25"/>
      <c r="AF179" s="25"/>
    </row>
    <row r="180" spans="1:36" ht="56.85" customHeight="1" x14ac:dyDescent="0.4">
      <c r="A180" s="8">
        <v>162</v>
      </c>
      <c r="B180" s="8" t="s">
        <v>287</v>
      </c>
      <c r="C180" s="8"/>
      <c r="D180" s="36">
        <v>6065771.5700000003</v>
      </c>
      <c r="E180" s="36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>
        <v>5439511.8700000001</v>
      </c>
      <c r="S180" s="7"/>
      <c r="T180" s="7"/>
      <c r="U180" s="7"/>
      <c r="V180" s="7">
        <v>626259.69999999995</v>
      </c>
      <c r="W180" s="7"/>
      <c r="X180" s="7"/>
      <c r="Y180" s="7"/>
      <c r="Z180" s="7"/>
      <c r="AA180" s="7"/>
      <c r="AB180" s="7">
        <v>6065771.5700000003</v>
      </c>
      <c r="AC180" s="8">
        <v>2022</v>
      </c>
      <c r="AD180" s="8">
        <v>2022</v>
      </c>
      <c r="AE180" s="25"/>
      <c r="AF180" s="25"/>
    </row>
    <row r="181" spans="1:36" ht="56.85" customHeight="1" x14ac:dyDescent="0.4">
      <c r="A181" s="8">
        <v>163</v>
      </c>
      <c r="B181" s="8" t="s">
        <v>305</v>
      </c>
      <c r="C181" s="8"/>
      <c r="D181" s="36">
        <v>9399647.1900000013</v>
      </c>
      <c r="E181" s="36"/>
      <c r="F181" s="7"/>
      <c r="G181" s="7"/>
      <c r="H181" s="7"/>
      <c r="I181" s="7"/>
      <c r="J181" s="7"/>
      <c r="K181" s="7">
        <v>4717064.33</v>
      </c>
      <c r="L181" s="7"/>
      <c r="M181" s="7"/>
      <c r="N181" s="7"/>
      <c r="O181" s="7"/>
      <c r="P181" s="7"/>
      <c r="Q181" s="7">
        <v>4323718.29</v>
      </c>
      <c r="R181" s="7"/>
      <c r="S181" s="7"/>
      <c r="T181" s="7"/>
      <c r="U181" s="7"/>
      <c r="V181" s="7">
        <v>358864.57</v>
      </c>
      <c r="W181" s="7"/>
      <c r="X181" s="7"/>
      <c r="Y181" s="7"/>
      <c r="Z181" s="7">
        <v>4965064.33</v>
      </c>
      <c r="AA181" s="7"/>
      <c r="AB181" s="7">
        <v>4434582.8600000003</v>
      </c>
      <c r="AC181" s="8">
        <v>2022</v>
      </c>
      <c r="AD181" s="8">
        <v>2022</v>
      </c>
      <c r="AE181" s="25"/>
      <c r="AF181" s="25"/>
    </row>
    <row r="182" spans="1:36" ht="56.85" customHeight="1" x14ac:dyDescent="0.4">
      <c r="A182" s="8">
        <v>164</v>
      </c>
      <c r="B182" s="8" t="s">
        <v>306</v>
      </c>
      <c r="C182" s="8"/>
      <c r="D182" s="36">
        <v>9399647.1900000013</v>
      </c>
      <c r="E182" s="36"/>
      <c r="F182" s="7"/>
      <c r="G182" s="7"/>
      <c r="H182" s="7"/>
      <c r="I182" s="7"/>
      <c r="J182" s="7"/>
      <c r="K182" s="7">
        <v>4717064.33</v>
      </c>
      <c r="L182" s="7"/>
      <c r="M182" s="7"/>
      <c r="N182" s="7"/>
      <c r="O182" s="7"/>
      <c r="P182" s="7"/>
      <c r="Q182" s="7">
        <v>4323718.29</v>
      </c>
      <c r="R182" s="7"/>
      <c r="S182" s="7"/>
      <c r="T182" s="7"/>
      <c r="U182" s="7"/>
      <c r="V182" s="7">
        <v>358864.57</v>
      </c>
      <c r="W182" s="7"/>
      <c r="X182" s="7"/>
      <c r="Y182" s="7"/>
      <c r="Z182" s="7">
        <v>4965064.33</v>
      </c>
      <c r="AA182" s="7"/>
      <c r="AB182" s="7">
        <v>4434582.8600000003</v>
      </c>
      <c r="AC182" s="8">
        <v>2022</v>
      </c>
      <c r="AD182" s="8">
        <v>2022</v>
      </c>
      <c r="AE182" s="25"/>
      <c r="AF182" s="25"/>
    </row>
    <row r="183" spans="1:36" ht="56.85" customHeight="1" x14ac:dyDescent="0.4">
      <c r="A183" s="8">
        <v>165</v>
      </c>
      <c r="B183" s="8" t="s">
        <v>505</v>
      </c>
      <c r="C183" s="8"/>
      <c r="D183" s="36">
        <v>4965064.33</v>
      </c>
      <c r="E183" s="36"/>
      <c r="F183" s="7"/>
      <c r="G183" s="7"/>
      <c r="H183" s="7"/>
      <c r="I183" s="7"/>
      <c r="J183" s="7"/>
      <c r="K183" s="7">
        <v>4717064.33</v>
      </c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>
        <v>248000</v>
      </c>
      <c r="W183" s="7"/>
      <c r="X183" s="7"/>
      <c r="Y183" s="7"/>
      <c r="Z183" s="7">
        <v>4965064.33</v>
      </c>
      <c r="AA183" s="7"/>
      <c r="AB183" s="7"/>
      <c r="AC183" s="8">
        <v>2022</v>
      </c>
      <c r="AD183" s="8">
        <v>2022</v>
      </c>
      <c r="AE183" s="25"/>
      <c r="AF183" s="25"/>
    </row>
    <row r="184" spans="1:36" ht="56.85" customHeight="1" x14ac:dyDescent="0.4">
      <c r="A184" s="8">
        <v>166</v>
      </c>
      <c r="B184" s="8" t="s">
        <v>307</v>
      </c>
      <c r="C184" s="8"/>
      <c r="D184" s="36">
        <v>14099470.779999999</v>
      </c>
      <c r="E184" s="36"/>
      <c r="F184" s="7"/>
      <c r="G184" s="7"/>
      <c r="H184" s="7"/>
      <c r="I184" s="7"/>
      <c r="J184" s="7"/>
      <c r="K184" s="7">
        <v>7075596.4900000002</v>
      </c>
      <c r="L184" s="7"/>
      <c r="M184" s="7"/>
      <c r="N184" s="7"/>
      <c r="O184" s="7"/>
      <c r="P184" s="7"/>
      <c r="Q184" s="7">
        <v>6485577.4400000004</v>
      </c>
      <c r="R184" s="7"/>
      <c r="S184" s="7"/>
      <c r="T184" s="7"/>
      <c r="U184" s="7"/>
      <c r="V184" s="7">
        <v>538296.85</v>
      </c>
      <c r="W184" s="7"/>
      <c r="X184" s="7"/>
      <c r="Y184" s="7"/>
      <c r="Z184" s="7">
        <v>7447596.4900000002</v>
      </c>
      <c r="AA184" s="7"/>
      <c r="AB184" s="7">
        <f>SUM(Q184+166296.85)</f>
        <v>6651874.29</v>
      </c>
      <c r="AC184" s="8">
        <v>2022</v>
      </c>
      <c r="AD184" s="8">
        <v>2022</v>
      </c>
      <c r="AE184" s="25"/>
      <c r="AF184" s="25"/>
      <c r="AH184" s="111"/>
      <c r="AI184" s="111"/>
      <c r="AJ184" s="111"/>
    </row>
    <row r="185" spans="1:36" ht="56.85" customHeight="1" x14ac:dyDescent="0.4">
      <c r="A185" s="8">
        <v>167</v>
      </c>
      <c r="B185" s="8" t="s">
        <v>504</v>
      </c>
      <c r="C185" s="8"/>
      <c r="D185" s="36">
        <v>12412660.810000001</v>
      </c>
      <c r="E185" s="36"/>
      <c r="F185" s="7"/>
      <c r="G185" s="7"/>
      <c r="H185" s="7"/>
      <c r="I185" s="7"/>
      <c r="J185" s="7"/>
      <c r="K185" s="7">
        <v>11792660.810000001</v>
      </c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>
        <v>620000</v>
      </c>
      <c r="W185" s="7"/>
      <c r="X185" s="7"/>
      <c r="Y185" s="7"/>
      <c r="Z185" s="7">
        <v>12412660.810000001</v>
      </c>
      <c r="AA185" s="7"/>
      <c r="AB185" s="7"/>
      <c r="AC185" s="8">
        <v>2022</v>
      </c>
      <c r="AD185" s="8">
        <v>2022</v>
      </c>
      <c r="AE185" s="25"/>
      <c r="AF185" s="25"/>
    </row>
    <row r="186" spans="1:36" ht="56.85" customHeight="1" x14ac:dyDescent="0.4">
      <c r="A186" s="8">
        <v>168</v>
      </c>
      <c r="B186" s="8" t="s">
        <v>503</v>
      </c>
      <c r="C186" s="8"/>
      <c r="D186" s="36">
        <v>7447596.4900000002</v>
      </c>
      <c r="E186" s="36"/>
      <c r="F186" s="7"/>
      <c r="G186" s="7"/>
      <c r="H186" s="7"/>
      <c r="I186" s="7"/>
      <c r="J186" s="7"/>
      <c r="K186" s="7">
        <v>7075596.4900000002</v>
      </c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>
        <v>372000</v>
      </c>
      <c r="W186" s="7"/>
      <c r="X186" s="7"/>
      <c r="Y186" s="7"/>
      <c r="Z186" s="7">
        <v>7447596.4900000002</v>
      </c>
      <c r="AA186" s="7"/>
      <c r="AB186" s="7"/>
      <c r="AC186" s="8">
        <v>2022</v>
      </c>
      <c r="AD186" s="8">
        <v>2022</v>
      </c>
      <c r="AE186" s="25"/>
      <c r="AF186" s="25"/>
    </row>
    <row r="187" spans="1:36" ht="56.85" customHeight="1" x14ac:dyDescent="0.4">
      <c r="A187" s="8">
        <v>169</v>
      </c>
      <c r="B187" s="8" t="s">
        <v>152</v>
      </c>
      <c r="C187" s="8"/>
      <c r="D187" s="7">
        <v>1981190.8</v>
      </c>
      <c r="E187" s="7"/>
      <c r="F187" s="7"/>
      <c r="G187" s="7"/>
      <c r="H187" s="7"/>
      <c r="I187" s="7"/>
      <c r="J187" s="7"/>
      <c r="K187" s="7">
        <v>1832275.54</v>
      </c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>
        <v>111585.58</v>
      </c>
      <c r="W187" s="7">
        <v>37329.68</v>
      </c>
      <c r="X187" s="7"/>
      <c r="Y187" s="7"/>
      <c r="Z187" s="10">
        <f>SUM(F187:X187)</f>
        <v>1981190.8</v>
      </c>
      <c r="AA187" s="11"/>
      <c r="AB187" s="11"/>
      <c r="AC187" s="8">
        <v>2020</v>
      </c>
      <c r="AD187" s="8">
        <v>2022</v>
      </c>
      <c r="AE187" s="25"/>
      <c r="AF187" s="25"/>
    </row>
    <row r="188" spans="1:36" ht="56.85" customHeight="1" x14ac:dyDescent="0.4">
      <c r="A188" s="8">
        <v>170</v>
      </c>
      <c r="B188" s="8" t="s">
        <v>453</v>
      </c>
      <c r="C188" s="8"/>
      <c r="D188" s="36">
        <v>2669745.71</v>
      </c>
      <c r="E188" s="36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>
        <v>2497444.4500000002</v>
      </c>
      <c r="R188" s="7"/>
      <c r="S188" s="7"/>
      <c r="T188" s="7"/>
      <c r="U188" s="7"/>
      <c r="V188" s="7">
        <v>172301.26</v>
      </c>
      <c r="W188" s="7"/>
      <c r="X188" s="7"/>
      <c r="Y188" s="7"/>
      <c r="Z188" s="7">
        <v>2669745.71</v>
      </c>
      <c r="AA188" s="7"/>
      <c r="AB188" s="7"/>
      <c r="AC188" s="8">
        <v>2022</v>
      </c>
      <c r="AD188" s="8">
        <v>2023</v>
      </c>
      <c r="AE188" s="25"/>
      <c r="AF188" s="25"/>
    </row>
    <row r="189" spans="1:36" ht="56.85" customHeight="1" x14ac:dyDescent="0.4">
      <c r="A189" s="8">
        <v>171</v>
      </c>
      <c r="B189" s="8" t="s">
        <v>288</v>
      </c>
      <c r="C189" s="8"/>
      <c r="D189" s="36">
        <v>9741020.8200000003</v>
      </c>
      <c r="E189" s="36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>
        <v>9197335.9399999995</v>
      </c>
      <c r="S189" s="7"/>
      <c r="T189" s="7"/>
      <c r="U189" s="7"/>
      <c r="V189" s="7">
        <v>543684.88</v>
      </c>
      <c r="W189" s="7"/>
      <c r="X189" s="7"/>
      <c r="Y189" s="7"/>
      <c r="Z189" s="7"/>
      <c r="AA189" s="7"/>
      <c r="AB189" s="7">
        <v>9741020.8200000003</v>
      </c>
      <c r="AC189" s="8">
        <v>2022</v>
      </c>
      <c r="AD189" s="8">
        <v>2022</v>
      </c>
      <c r="AE189" s="25"/>
      <c r="AF189" s="25"/>
    </row>
    <row r="190" spans="1:36" ht="56.85" customHeight="1" x14ac:dyDescent="0.4">
      <c r="A190" s="8">
        <v>172</v>
      </c>
      <c r="B190" s="8" t="s">
        <v>243</v>
      </c>
      <c r="C190" s="8"/>
      <c r="D190" s="7">
        <v>1287257.44</v>
      </c>
      <c r="E190" s="7"/>
      <c r="F190" s="7"/>
      <c r="G190" s="7"/>
      <c r="H190" s="7">
        <v>1197448.78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>
        <v>71846.929999999993</v>
      </c>
      <c r="W190" s="7">
        <v>17961.73</v>
      </c>
      <c r="X190" s="7"/>
      <c r="Y190" s="7"/>
      <c r="Z190" s="7"/>
      <c r="AA190" s="7"/>
      <c r="AB190" s="7">
        <v>1287257.44</v>
      </c>
      <c r="AC190" s="8">
        <v>2021</v>
      </c>
      <c r="AD190" s="8">
        <v>2022</v>
      </c>
      <c r="AE190" s="25"/>
      <c r="AF190" s="25"/>
    </row>
    <row r="191" spans="1:36" ht="56.85" customHeight="1" x14ac:dyDescent="0.4">
      <c r="A191" s="8">
        <v>173</v>
      </c>
      <c r="B191" s="8" t="s">
        <v>289</v>
      </c>
      <c r="C191" s="8"/>
      <c r="D191" s="36">
        <v>7014.9</v>
      </c>
      <c r="E191" s="36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>
        <v>7014.9</v>
      </c>
      <c r="W191" s="7"/>
      <c r="X191" s="7"/>
      <c r="Y191" s="7"/>
      <c r="Z191" s="7"/>
      <c r="AA191" s="7"/>
      <c r="AB191" s="7" t="e">
        <f>#REF!</f>
        <v>#REF!</v>
      </c>
      <c r="AC191" s="8" t="s">
        <v>547</v>
      </c>
      <c r="AD191" s="8" t="s">
        <v>548</v>
      </c>
      <c r="AE191" s="25"/>
      <c r="AF191" s="25"/>
    </row>
    <row r="192" spans="1:36" ht="56.85" customHeight="1" x14ac:dyDescent="0.4">
      <c r="A192" s="8">
        <v>174</v>
      </c>
      <c r="B192" s="8" t="s">
        <v>290</v>
      </c>
      <c r="C192" s="8"/>
      <c r="D192" s="36">
        <v>7684135.0099999998</v>
      </c>
      <c r="E192" s="36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>
        <v>7373778.3099999996</v>
      </c>
      <c r="S192" s="7"/>
      <c r="T192" s="7"/>
      <c r="U192" s="7"/>
      <c r="V192" s="7">
        <v>310356.7</v>
      </c>
      <c r="W192" s="7"/>
      <c r="X192" s="7"/>
      <c r="Y192" s="7"/>
      <c r="Z192" s="7"/>
      <c r="AA192" s="7"/>
      <c r="AB192" s="7">
        <v>7684135.0099999998</v>
      </c>
      <c r="AC192" s="8">
        <v>2022</v>
      </c>
      <c r="AD192" s="8">
        <v>2022</v>
      </c>
      <c r="AE192" s="25"/>
      <c r="AF192" s="25"/>
    </row>
    <row r="193" spans="1:32" ht="56.85" customHeight="1" x14ac:dyDescent="0.4">
      <c r="A193" s="8">
        <v>175</v>
      </c>
      <c r="B193" s="8" t="s">
        <v>244</v>
      </c>
      <c r="C193" s="8"/>
      <c r="D193" s="7">
        <v>8310933.3400000008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>
        <v>7493063.8200000003</v>
      </c>
      <c r="S193" s="7"/>
      <c r="T193" s="7"/>
      <c r="U193" s="7"/>
      <c r="V193" s="7">
        <v>705473.56</v>
      </c>
      <c r="W193" s="7">
        <v>112395.96</v>
      </c>
      <c r="X193" s="7"/>
      <c r="Y193" s="7"/>
      <c r="Z193" s="7"/>
      <c r="AA193" s="7"/>
      <c r="AB193" s="7">
        <v>8310933.3399999999</v>
      </c>
      <c r="AC193" s="8">
        <v>2021</v>
      </c>
      <c r="AD193" s="8">
        <v>2022</v>
      </c>
      <c r="AE193" s="25"/>
      <c r="AF193" s="25"/>
    </row>
    <row r="194" spans="1:32" ht="56.85" customHeight="1" x14ac:dyDescent="0.4">
      <c r="A194" s="8">
        <v>176</v>
      </c>
      <c r="B194" s="8" t="s">
        <v>435</v>
      </c>
      <c r="C194" s="8"/>
      <c r="D194" s="36">
        <v>7447596.4900000002</v>
      </c>
      <c r="E194" s="36"/>
      <c r="F194" s="7"/>
      <c r="G194" s="7"/>
      <c r="H194" s="7"/>
      <c r="I194" s="7"/>
      <c r="J194" s="7"/>
      <c r="K194" s="7">
        <v>7075596.4900000002</v>
      </c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>
        <v>372000</v>
      </c>
      <c r="W194" s="7"/>
      <c r="X194" s="7"/>
      <c r="Y194" s="7"/>
      <c r="Z194" s="7">
        <v>7447596.4900000002</v>
      </c>
      <c r="AA194" s="7"/>
      <c r="AB194" s="7"/>
      <c r="AC194" s="8">
        <v>2022</v>
      </c>
      <c r="AD194" s="8">
        <v>2022</v>
      </c>
      <c r="AE194" s="25"/>
      <c r="AF194" s="25"/>
    </row>
    <row r="195" spans="1:32" ht="56.85" customHeight="1" x14ac:dyDescent="0.4">
      <c r="A195" s="8">
        <v>177</v>
      </c>
      <c r="B195" s="8" t="s">
        <v>291</v>
      </c>
      <c r="C195" s="8"/>
      <c r="D195" s="36">
        <v>12130083.600000001</v>
      </c>
      <c r="E195" s="36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>
        <v>11643967.220000001</v>
      </c>
      <c r="S195" s="7"/>
      <c r="T195" s="7"/>
      <c r="U195" s="7"/>
      <c r="V195" s="7">
        <v>486116.38</v>
      </c>
      <c r="W195" s="7"/>
      <c r="X195" s="7"/>
      <c r="Y195" s="7"/>
      <c r="Z195" s="7"/>
      <c r="AA195" s="7"/>
      <c r="AB195" s="7">
        <v>12130083.600000001</v>
      </c>
      <c r="AC195" s="8">
        <v>2020</v>
      </c>
      <c r="AD195" s="8">
        <v>2022</v>
      </c>
      <c r="AE195" s="25"/>
      <c r="AF195" s="25"/>
    </row>
    <row r="196" spans="1:32" ht="56.85" customHeight="1" x14ac:dyDescent="0.4">
      <c r="A196" s="8">
        <v>178</v>
      </c>
      <c r="B196" s="8" t="s">
        <v>292</v>
      </c>
      <c r="C196" s="8"/>
      <c r="D196" s="36">
        <v>42889970.43</v>
      </c>
      <c r="E196" s="36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>
        <v>40562734.329999998</v>
      </c>
      <c r="S196" s="7"/>
      <c r="T196" s="7"/>
      <c r="U196" s="7"/>
      <c r="V196" s="7">
        <v>2327236.1</v>
      </c>
      <c r="W196" s="7"/>
      <c r="X196" s="7"/>
      <c r="Y196" s="7"/>
      <c r="Z196" s="7"/>
      <c r="AA196" s="7"/>
      <c r="AB196" s="7">
        <v>42889970.43</v>
      </c>
      <c r="AC196" s="8">
        <v>2022</v>
      </c>
      <c r="AD196" s="8">
        <v>2023</v>
      </c>
      <c r="AE196" s="25"/>
      <c r="AF196" s="25"/>
    </row>
    <row r="197" spans="1:32" ht="56.85" customHeight="1" x14ac:dyDescent="0.4">
      <c r="A197" s="8">
        <v>179</v>
      </c>
      <c r="B197" s="8" t="s">
        <v>245</v>
      </c>
      <c r="C197" s="8"/>
      <c r="D197" s="36">
        <v>16255030.98</v>
      </c>
      <c r="E197" s="36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>
        <v>8254541.9900000002</v>
      </c>
      <c r="S197" s="7"/>
      <c r="T197" s="7">
        <v>6280782.7699999996</v>
      </c>
      <c r="U197" s="7">
        <v>1353252.89</v>
      </c>
      <c r="V197" s="7">
        <v>242635.2</v>
      </c>
      <c r="W197" s="7">
        <v>123818.13</v>
      </c>
      <c r="X197" s="7"/>
      <c r="Y197" s="7"/>
      <c r="Z197" s="7">
        <v>1595888.09</v>
      </c>
      <c r="AA197" s="7"/>
      <c r="AB197" s="7">
        <v>14659142.890000001</v>
      </c>
      <c r="AC197" s="8" t="s">
        <v>269</v>
      </c>
      <c r="AD197" s="8" t="s">
        <v>299</v>
      </c>
      <c r="AE197" s="25"/>
      <c r="AF197" s="25"/>
    </row>
    <row r="198" spans="1:32" ht="56.85" customHeight="1" x14ac:dyDescent="0.4">
      <c r="A198" s="8">
        <v>180</v>
      </c>
      <c r="B198" s="8" t="s">
        <v>155</v>
      </c>
      <c r="C198" s="8"/>
      <c r="D198" s="36">
        <v>10675374.059999999</v>
      </c>
      <c r="E198" s="36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>
        <v>7432827.1299999999</v>
      </c>
      <c r="U198" s="7">
        <v>2196437.59</v>
      </c>
      <c r="V198" s="7">
        <v>1046109.34</v>
      </c>
      <c r="W198" s="7"/>
      <c r="X198" s="7"/>
      <c r="Y198" s="7"/>
      <c r="Z198" s="7">
        <v>2622711.19</v>
      </c>
      <c r="AA198" s="7"/>
      <c r="AB198" s="7">
        <v>8052662.8700000001</v>
      </c>
      <c r="AC198" s="8">
        <v>2022</v>
      </c>
      <c r="AD198" s="8">
        <v>2023</v>
      </c>
      <c r="AE198" s="25"/>
      <c r="AF198" s="25"/>
    </row>
    <row r="199" spans="1:32" ht="56.85" customHeight="1" x14ac:dyDescent="0.4">
      <c r="A199" s="8">
        <v>181</v>
      </c>
      <c r="B199" s="8" t="s">
        <v>293</v>
      </c>
      <c r="C199" s="8"/>
      <c r="D199" s="36">
        <v>16059022.689999999</v>
      </c>
      <c r="E199" s="36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>
        <v>15206067.59</v>
      </c>
      <c r="S199" s="7"/>
      <c r="T199" s="7"/>
      <c r="U199" s="7"/>
      <c r="V199" s="7">
        <v>852955.1</v>
      </c>
      <c r="W199" s="7"/>
      <c r="X199" s="7"/>
      <c r="Y199" s="7"/>
      <c r="Z199" s="7"/>
      <c r="AA199" s="7"/>
      <c r="AB199" s="7">
        <v>16059022.689999999</v>
      </c>
      <c r="AC199" s="8">
        <v>2022</v>
      </c>
      <c r="AD199" s="8">
        <v>2022</v>
      </c>
      <c r="AE199" s="25"/>
      <c r="AF199" s="25"/>
    </row>
    <row r="200" spans="1:32" ht="56.85" customHeight="1" x14ac:dyDescent="0.4">
      <c r="A200" s="8">
        <v>182</v>
      </c>
      <c r="B200" s="8" t="s">
        <v>294</v>
      </c>
      <c r="C200" s="8"/>
      <c r="D200" s="36">
        <v>4628156.51</v>
      </c>
      <c r="E200" s="36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>
        <v>4369840.8</v>
      </c>
      <c r="U200" s="7"/>
      <c r="V200" s="7">
        <v>258315.71</v>
      </c>
      <c r="W200" s="7"/>
      <c r="X200" s="7"/>
      <c r="Y200" s="7"/>
      <c r="Z200" s="7"/>
      <c r="AA200" s="7"/>
      <c r="AB200" s="7">
        <v>4628156.51</v>
      </c>
      <c r="AC200" s="8">
        <v>2022</v>
      </c>
      <c r="AD200" s="8">
        <v>2022</v>
      </c>
      <c r="AE200" s="25"/>
      <c r="AF200" s="25"/>
    </row>
    <row r="201" spans="1:32" ht="56.85" customHeight="1" x14ac:dyDescent="0.4">
      <c r="A201" s="8">
        <v>183</v>
      </c>
      <c r="B201" s="8" t="s">
        <v>363</v>
      </c>
      <c r="C201" s="8"/>
      <c r="D201" s="36">
        <v>40321588.439999998</v>
      </c>
      <c r="E201" s="36"/>
      <c r="F201" s="7"/>
      <c r="G201" s="7"/>
      <c r="H201" s="7"/>
      <c r="I201" s="7"/>
      <c r="J201" s="7"/>
      <c r="K201" s="7">
        <v>2356073.0499999998</v>
      </c>
      <c r="L201" s="7"/>
      <c r="M201" s="7"/>
      <c r="N201" s="7"/>
      <c r="O201" s="7"/>
      <c r="P201" s="7"/>
      <c r="Q201" s="7"/>
      <c r="R201" s="7">
        <v>15015079.529999999</v>
      </c>
      <c r="S201" s="7"/>
      <c r="T201" s="7">
        <v>20378836.43</v>
      </c>
      <c r="U201" s="7"/>
      <c r="V201" s="7">
        <v>2571599.4300000002</v>
      </c>
      <c r="W201" s="7"/>
      <c r="X201" s="7"/>
      <c r="Y201" s="7"/>
      <c r="Z201" s="7">
        <v>40321588.439999998</v>
      </c>
      <c r="AA201" s="7"/>
      <c r="AB201" s="7"/>
      <c r="AC201" s="8" t="s">
        <v>401</v>
      </c>
      <c r="AD201" s="8" t="s">
        <v>402</v>
      </c>
      <c r="AE201" s="25"/>
      <c r="AF201" s="25"/>
    </row>
    <row r="202" spans="1:32" ht="56.85" customHeight="1" x14ac:dyDescent="0.4">
      <c r="A202" s="8">
        <v>184</v>
      </c>
      <c r="B202" s="8" t="s">
        <v>364</v>
      </c>
      <c r="C202" s="8"/>
      <c r="D202" s="36">
        <v>35717040.460000001</v>
      </c>
      <c r="E202" s="36"/>
      <c r="F202" s="7"/>
      <c r="G202" s="7"/>
      <c r="H202" s="7"/>
      <c r="I202" s="7"/>
      <c r="J202" s="7"/>
      <c r="K202" s="7">
        <v>2356073.0499999998</v>
      </c>
      <c r="L202" s="7"/>
      <c r="M202" s="7"/>
      <c r="N202" s="7"/>
      <c r="O202" s="7"/>
      <c r="P202" s="7"/>
      <c r="Q202" s="7"/>
      <c r="R202" s="7">
        <v>12705067.289999999</v>
      </c>
      <c r="S202" s="7"/>
      <c r="T202" s="7">
        <v>18382125.989999998</v>
      </c>
      <c r="U202" s="7"/>
      <c r="V202" s="7">
        <v>2273774.13</v>
      </c>
      <c r="W202" s="7"/>
      <c r="X202" s="7"/>
      <c r="Y202" s="7"/>
      <c r="Z202" s="7">
        <v>35717040.460000001</v>
      </c>
      <c r="AA202" s="7"/>
      <c r="AB202" s="7"/>
      <c r="AC202" s="8" t="s">
        <v>401</v>
      </c>
      <c r="AD202" s="8" t="s">
        <v>402</v>
      </c>
      <c r="AE202" s="25"/>
      <c r="AF202" s="25"/>
    </row>
    <row r="203" spans="1:32" ht="56.85" customHeight="1" x14ac:dyDescent="0.4">
      <c r="A203" s="8">
        <v>185</v>
      </c>
      <c r="B203" s="8" t="s">
        <v>400</v>
      </c>
      <c r="C203" s="8"/>
      <c r="D203" s="36">
        <v>28867927.890000001</v>
      </c>
      <c r="E203" s="36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>
        <v>11414646.66</v>
      </c>
      <c r="S203" s="7"/>
      <c r="T203" s="7">
        <v>15586096.02</v>
      </c>
      <c r="U203" s="7"/>
      <c r="V203" s="7">
        <v>1867185.21</v>
      </c>
      <c r="W203" s="7"/>
      <c r="X203" s="7"/>
      <c r="Y203" s="7"/>
      <c r="Z203" s="7">
        <v>28867927.890000001</v>
      </c>
      <c r="AA203" s="7"/>
      <c r="AB203" s="7"/>
      <c r="AC203" s="8">
        <v>2022</v>
      </c>
      <c r="AD203" s="8">
        <v>2023</v>
      </c>
      <c r="AE203" s="25"/>
      <c r="AF203" s="25"/>
    </row>
    <row r="204" spans="1:32" ht="56.85" customHeight="1" x14ac:dyDescent="0.4">
      <c r="A204" s="8">
        <v>186</v>
      </c>
      <c r="B204" s="8" t="s">
        <v>365</v>
      </c>
      <c r="C204" s="8"/>
      <c r="D204" s="36">
        <v>2479897.41</v>
      </c>
      <c r="E204" s="36"/>
      <c r="F204" s="7"/>
      <c r="G204" s="7"/>
      <c r="H204" s="7"/>
      <c r="I204" s="7"/>
      <c r="J204" s="7"/>
      <c r="K204" s="7">
        <v>2355897.41</v>
      </c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>
        <v>124000</v>
      </c>
      <c r="W204" s="7"/>
      <c r="X204" s="7"/>
      <c r="Y204" s="7"/>
      <c r="Z204" s="7">
        <v>2479897.41</v>
      </c>
      <c r="AA204" s="7"/>
      <c r="AB204" s="7"/>
      <c r="AC204" s="8">
        <v>2022</v>
      </c>
      <c r="AD204" s="8">
        <v>2022</v>
      </c>
      <c r="AE204" s="25"/>
      <c r="AF204" s="25"/>
    </row>
    <row r="205" spans="1:32" ht="56.85" customHeight="1" x14ac:dyDescent="0.4">
      <c r="A205" s="8">
        <v>187</v>
      </c>
      <c r="B205" s="8" t="s">
        <v>366</v>
      </c>
      <c r="C205" s="8"/>
      <c r="D205" s="36">
        <v>2479897.41</v>
      </c>
      <c r="E205" s="36"/>
      <c r="F205" s="7"/>
      <c r="G205" s="7"/>
      <c r="H205" s="7"/>
      <c r="I205" s="7"/>
      <c r="J205" s="7"/>
      <c r="K205" s="7">
        <v>2355897.41</v>
      </c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>
        <v>124000</v>
      </c>
      <c r="W205" s="7"/>
      <c r="X205" s="7"/>
      <c r="Y205" s="7"/>
      <c r="Z205" s="7">
        <v>2479897.41</v>
      </c>
      <c r="AA205" s="7"/>
      <c r="AB205" s="7"/>
      <c r="AC205" s="8">
        <v>2022</v>
      </c>
      <c r="AD205" s="8">
        <v>2022</v>
      </c>
      <c r="AE205" s="25"/>
      <c r="AF205" s="25"/>
    </row>
    <row r="206" spans="1:32" ht="56.85" customHeight="1" x14ac:dyDescent="0.4">
      <c r="A206" s="8">
        <v>188</v>
      </c>
      <c r="B206" s="8" t="s">
        <v>367</v>
      </c>
      <c r="C206" s="8"/>
      <c r="D206" s="36">
        <v>36300076.510000005</v>
      </c>
      <c r="E206" s="36"/>
      <c r="F206" s="7"/>
      <c r="G206" s="7"/>
      <c r="H206" s="7"/>
      <c r="I206" s="7"/>
      <c r="J206" s="7"/>
      <c r="K206" s="7">
        <v>2355897.41</v>
      </c>
      <c r="L206" s="7"/>
      <c r="M206" s="7"/>
      <c r="N206" s="7"/>
      <c r="O206" s="7"/>
      <c r="P206" s="7"/>
      <c r="Q206" s="7"/>
      <c r="R206" s="7">
        <v>12193648.91</v>
      </c>
      <c r="S206" s="7"/>
      <c r="T206" s="7">
        <v>19443019.739999998</v>
      </c>
      <c r="U206" s="7"/>
      <c r="V206" s="7">
        <v>2307510.4500000002</v>
      </c>
      <c r="W206" s="7"/>
      <c r="X206" s="7"/>
      <c r="Y206" s="7"/>
      <c r="Z206" s="7">
        <v>36300076.510000005</v>
      </c>
      <c r="AA206" s="7"/>
      <c r="AB206" s="7"/>
      <c r="AC206" s="8" t="s">
        <v>401</v>
      </c>
      <c r="AD206" s="8" t="s">
        <v>402</v>
      </c>
      <c r="AE206" s="25"/>
      <c r="AF206" s="25"/>
    </row>
    <row r="207" spans="1:32" ht="56.85" customHeight="1" x14ac:dyDescent="0.4">
      <c r="A207" s="8">
        <v>189</v>
      </c>
      <c r="B207" s="8" t="s">
        <v>368</v>
      </c>
      <c r="C207" s="8"/>
      <c r="D207" s="36">
        <v>2479897.41</v>
      </c>
      <c r="E207" s="36"/>
      <c r="F207" s="7"/>
      <c r="G207" s="7"/>
      <c r="H207" s="7"/>
      <c r="I207" s="7"/>
      <c r="J207" s="7"/>
      <c r="K207" s="7">
        <v>2355897.41</v>
      </c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>
        <v>124000</v>
      </c>
      <c r="W207" s="7"/>
      <c r="X207" s="7"/>
      <c r="Y207" s="7"/>
      <c r="Z207" s="7">
        <v>2479897.41</v>
      </c>
      <c r="AA207" s="7"/>
      <c r="AB207" s="7"/>
      <c r="AC207" s="8">
        <v>2022</v>
      </c>
      <c r="AD207" s="8">
        <v>2022</v>
      </c>
      <c r="AE207" s="25"/>
      <c r="AF207" s="25"/>
    </row>
    <row r="208" spans="1:32" ht="56.85" customHeight="1" x14ac:dyDescent="0.4">
      <c r="A208" s="8">
        <v>190</v>
      </c>
      <c r="B208" s="8" t="s">
        <v>369</v>
      </c>
      <c r="C208" s="8"/>
      <c r="D208" s="36">
        <v>2479897.41</v>
      </c>
      <c r="E208" s="36"/>
      <c r="F208" s="7"/>
      <c r="G208" s="7"/>
      <c r="H208" s="7"/>
      <c r="I208" s="7"/>
      <c r="J208" s="7"/>
      <c r="K208" s="7">
        <v>2355897.41</v>
      </c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>
        <v>124000</v>
      </c>
      <c r="W208" s="7"/>
      <c r="X208" s="7"/>
      <c r="Y208" s="7"/>
      <c r="Z208" s="7">
        <v>2479897.41</v>
      </c>
      <c r="AA208" s="7"/>
      <c r="AB208" s="7"/>
      <c r="AC208" s="8">
        <v>2022</v>
      </c>
      <c r="AD208" s="8">
        <v>2022</v>
      </c>
      <c r="AE208" s="25"/>
      <c r="AF208" s="25"/>
    </row>
    <row r="209" spans="1:32" ht="56.85" customHeight="1" x14ac:dyDescent="0.4">
      <c r="A209" s="8">
        <v>191</v>
      </c>
      <c r="B209" s="8" t="s">
        <v>370</v>
      </c>
      <c r="C209" s="8"/>
      <c r="D209" s="36">
        <v>2479897.41</v>
      </c>
      <c r="E209" s="36"/>
      <c r="F209" s="7"/>
      <c r="G209" s="7"/>
      <c r="H209" s="7"/>
      <c r="I209" s="7"/>
      <c r="J209" s="7"/>
      <c r="K209" s="7">
        <v>2355897.41</v>
      </c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>
        <v>124000</v>
      </c>
      <c r="W209" s="7"/>
      <c r="X209" s="7"/>
      <c r="Y209" s="7"/>
      <c r="Z209" s="7">
        <v>2479897.41</v>
      </c>
      <c r="AA209" s="7"/>
      <c r="AB209" s="7"/>
      <c r="AC209" s="8">
        <v>2022</v>
      </c>
      <c r="AD209" s="8">
        <v>2022</v>
      </c>
      <c r="AE209" s="25"/>
      <c r="AF209" s="25"/>
    </row>
    <row r="210" spans="1:32" ht="56.85" customHeight="1" x14ac:dyDescent="0.4">
      <c r="A210" s="8">
        <v>192</v>
      </c>
      <c r="B210" s="8" t="s">
        <v>371</v>
      </c>
      <c r="C210" s="8"/>
      <c r="D210" s="36">
        <v>25551313.699999999</v>
      </c>
      <c r="E210" s="36"/>
      <c r="F210" s="7"/>
      <c r="G210" s="7"/>
      <c r="H210" s="7"/>
      <c r="I210" s="7"/>
      <c r="J210" s="7"/>
      <c r="K210" s="7">
        <v>2342020.9300000002</v>
      </c>
      <c r="L210" s="7"/>
      <c r="M210" s="7"/>
      <c r="N210" s="7"/>
      <c r="O210" s="7"/>
      <c r="P210" s="7"/>
      <c r="Q210" s="7"/>
      <c r="R210" s="7">
        <v>10873169.720000001</v>
      </c>
      <c r="S210" s="7"/>
      <c r="T210" s="7">
        <v>10355718.26</v>
      </c>
      <c r="U210" s="7"/>
      <c r="V210" s="7">
        <v>1610022.16</v>
      </c>
      <c r="W210" s="7">
        <v>370382.63</v>
      </c>
      <c r="X210" s="7"/>
      <c r="Y210" s="7"/>
      <c r="Z210" s="7">
        <v>25551313.699999999</v>
      </c>
      <c r="AA210" s="7"/>
      <c r="AB210" s="7"/>
      <c r="AC210" s="8" t="s">
        <v>401</v>
      </c>
      <c r="AD210" s="8" t="s">
        <v>402</v>
      </c>
      <c r="AE210" s="25"/>
      <c r="AF210" s="25"/>
    </row>
    <row r="211" spans="1:32" ht="56.85" customHeight="1" x14ac:dyDescent="0.4">
      <c r="A211" s="8">
        <v>193</v>
      </c>
      <c r="B211" s="8" t="s">
        <v>372</v>
      </c>
      <c r="C211" s="8"/>
      <c r="D211" s="36">
        <v>2479897.41</v>
      </c>
      <c r="E211" s="36"/>
      <c r="F211" s="7"/>
      <c r="G211" s="7"/>
      <c r="H211" s="7"/>
      <c r="I211" s="7"/>
      <c r="J211" s="7"/>
      <c r="K211" s="7">
        <v>2355897.41</v>
      </c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>
        <v>124000</v>
      </c>
      <c r="W211" s="7"/>
      <c r="X211" s="7"/>
      <c r="Y211" s="7"/>
      <c r="Z211" s="7">
        <v>2479897.41</v>
      </c>
      <c r="AA211" s="7"/>
      <c r="AB211" s="7"/>
      <c r="AC211" s="8">
        <v>2022</v>
      </c>
      <c r="AD211" s="8">
        <v>2022</v>
      </c>
      <c r="AE211" s="25"/>
      <c r="AF211" s="25"/>
    </row>
    <row r="212" spans="1:32" ht="56.85" customHeight="1" x14ac:dyDescent="0.4">
      <c r="A212" s="8">
        <v>194</v>
      </c>
      <c r="B212" s="8" t="s">
        <v>249</v>
      </c>
      <c r="C212" s="8"/>
      <c r="D212" s="36">
        <v>22914076.629999999</v>
      </c>
      <c r="E212" s="36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>
        <v>8452543.7400000002</v>
      </c>
      <c r="S212" s="7"/>
      <c r="T212" s="7">
        <v>12985810.48</v>
      </c>
      <c r="U212" s="7"/>
      <c r="V212" s="7">
        <v>1475722.41</v>
      </c>
      <c r="W212" s="7"/>
      <c r="X212" s="7"/>
      <c r="Y212" s="7"/>
      <c r="Z212" s="7">
        <v>22914076.629999999</v>
      </c>
      <c r="AA212" s="7"/>
      <c r="AB212" s="7"/>
      <c r="AC212" s="8">
        <v>2022</v>
      </c>
      <c r="AD212" s="8">
        <v>2023</v>
      </c>
      <c r="AE212" s="25"/>
      <c r="AF212" s="25"/>
    </row>
    <row r="213" spans="1:32" ht="56.85" customHeight="1" x14ac:dyDescent="0.4">
      <c r="A213" s="8">
        <v>195</v>
      </c>
      <c r="B213" s="8" t="s">
        <v>452</v>
      </c>
      <c r="C213" s="8"/>
      <c r="D213" s="36">
        <v>2479897.41</v>
      </c>
      <c r="E213" s="36"/>
      <c r="F213" s="7"/>
      <c r="G213" s="7"/>
      <c r="H213" s="7"/>
      <c r="I213" s="7"/>
      <c r="J213" s="7"/>
      <c r="K213" s="7">
        <v>2355897.41</v>
      </c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>
        <v>124000</v>
      </c>
      <c r="W213" s="7"/>
      <c r="X213" s="7"/>
      <c r="Y213" s="7"/>
      <c r="Z213" s="7">
        <v>2479897.41</v>
      </c>
      <c r="AA213" s="7"/>
      <c r="AB213" s="7"/>
      <c r="AC213" s="8">
        <v>2022</v>
      </c>
      <c r="AD213" s="8">
        <v>2022</v>
      </c>
      <c r="AE213" s="25"/>
      <c r="AF213" s="25"/>
    </row>
    <row r="214" spans="1:32" ht="56.85" customHeight="1" x14ac:dyDescent="0.4">
      <c r="A214" s="8">
        <v>196</v>
      </c>
      <c r="B214" s="8" t="s">
        <v>373</v>
      </c>
      <c r="C214" s="8"/>
      <c r="D214" s="36">
        <v>2479897.41</v>
      </c>
      <c r="E214" s="36"/>
      <c r="F214" s="7"/>
      <c r="G214" s="7"/>
      <c r="H214" s="7"/>
      <c r="I214" s="7"/>
      <c r="J214" s="7"/>
      <c r="K214" s="7">
        <v>2355897.41</v>
      </c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>
        <v>124000</v>
      </c>
      <c r="W214" s="7"/>
      <c r="X214" s="7"/>
      <c r="Y214" s="7"/>
      <c r="Z214" s="7">
        <v>2479897.41</v>
      </c>
      <c r="AA214" s="7"/>
      <c r="AB214" s="7"/>
      <c r="AC214" s="8">
        <v>2022</v>
      </c>
      <c r="AD214" s="8">
        <v>2022</v>
      </c>
      <c r="AE214" s="25"/>
      <c r="AF214" s="25"/>
    </row>
    <row r="215" spans="1:32" ht="56.85" customHeight="1" x14ac:dyDescent="0.4">
      <c r="A215" s="8">
        <v>197</v>
      </c>
      <c r="B215" s="8" t="s">
        <v>374</v>
      </c>
      <c r="C215" s="8"/>
      <c r="D215" s="36">
        <v>2479897.41</v>
      </c>
      <c r="E215" s="36"/>
      <c r="F215" s="7"/>
      <c r="G215" s="7"/>
      <c r="H215" s="7"/>
      <c r="I215" s="7"/>
      <c r="J215" s="7"/>
      <c r="K215" s="7">
        <v>2355897.41</v>
      </c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>
        <v>124000</v>
      </c>
      <c r="W215" s="7"/>
      <c r="X215" s="7"/>
      <c r="Y215" s="7"/>
      <c r="Z215" s="7">
        <v>2479897.41</v>
      </c>
      <c r="AA215" s="7"/>
      <c r="AB215" s="7"/>
      <c r="AC215" s="8">
        <v>2022</v>
      </c>
      <c r="AD215" s="8">
        <v>2022</v>
      </c>
      <c r="AE215" s="25"/>
      <c r="AF215" s="25"/>
    </row>
    <row r="216" spans="1:32" ht="56.85" customHeight="1" x14ac:dyDescent="0.4">
      <c r="A216" s="8">
        <v>198</v>
      </c>
      <c r="B216" s="8" t="s">
        <v>436</v>
      </c>
      <c r="C216" s="8"/>
      <c r="D216" s="36">
        <v>2479897.41</v>
      </c>
      <c r="E216" s="36"/>
      <c r="F216" s="7"/>
      <c r="G216" s="7"/>
      <c r="H216" s="7"/>
      <c r="I216" s="7"/>
      <c r="J216" s="7"/>
      <c r="K216" s="7">
        <v>2355897.41</v>
      </c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>
        <v>124000</v>
      </c>
      <c r="W216" s="7"/>
      <c r="X216" s="7"/>
      <c r="Y216" s="7"/>
      <c r="Z216" s="7">
        <v>2479897.41</v>
      </c>
      <c r="AA216" s="7"/>
      <c r="AB216" s="7"/>
      <c r="AC216" s="8">
        <v>2022</v>
      </c>
      <c r="AD216" s="8">
        <v>2022</v>
      </c>
      <c r="AE216" s="25"/>
      <c r="AF216" s="25"/>
    </row>
    <row r="217" spans="1:32" ht="56.85" customHeight="1" x14ac:dyDescent="0.4">
      <c r="A217" s="8">
        <v>199</v>
      </c>
      <c r="B217" s="8" t="s">
        <v>437</v>
      </c>
      <c r="C217" s="8"/>
      <c r="D217" s="36">
        <v>2479897.41</v>
      </c>
      <c r="E217" s="36"/>
      <c r="F217" s="7"/>
      <c r="G217" s="7"/>
      <c r="H217" s="7"/>
      <c r="I217" s="7"/>
      <c r="J217" s="7"/>
      <c r="K217" s="7">
        <v>2355897.41</v>
      </c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>
        <v>124000</v>
      </c>
      <c r="W217" s="7"/>
      <c r="X217" s="7"/>
      <c r="Y217" s="7"/>
      <c r="Z217" s="7">
        <v>2479897.41</v>
      </c>
      <c r="AA217" s="7"/>
      <c r="AB217" s="7"/>
      <c r="AC217" s="8">
        <v>2022</v>
      </c>
      <c r="AD217" s="8">
        <v>2022</v>
      </c>
      <c r="AE217" s="25"/>
      <c r="AF217" s="25"/>
    </row>
    <row r="218" spans="1:32" ht="56.85" customHeight="1" x14ac:dyDescent="0.4">
      <c r="A218" s="8">
        <v>200</v>
      </c>
      <c r="B218" s="8" t="s">
        <v>438</v>
      </c>
      <c r="C218" s="8"/>
      <c r="D218" s="36">
        <v>2479897.4</v>
      </c>
      <c r="E218" s="36"/>
      <c r="F218" s="7"/>
      <c r="G218" s="7"/>
      <c r="H218" s="7"/>
      <c r="I218" s="7"/>
      <c r="J218" s="7"/>
      <c r="K218" s="7">
        <v>2355897.4</v>
      </c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>
        <v>124000</v>
      </c>
      <c r="W218" s="7"/>
      <c r="X218" s="7"/>
      <c r="Y218" s="7"/>
      <c r="Z218" s="7">
        <v>2479897.4</v>
      </c>
      <c r="AA218" s="7"/>
      <c r="AB218" s="7"/>
      <c r="AC218" s="8">
        <v>2022</v>
      </c>
      <c r="AD218" s="8">
        <v>2022</v>
      </c>
      <c r="AE218" s="25"/>
      <c r="AF218" s="25"/>
    </row>
    <row r="219" spans="1:32" ht="56.85" customHeight="1" x14ac:dyDescent="0.4">
      <c r="A219" s="8">
        <v>201</v>
      </c>
      <c r="B219" s="8" t="s">
        <v>375</v>
      </c>
      <c r="C219" s="8"/>
      <c r="D219" s="36">
        <v>2479897.41</v>
      </c>
      <c r="E219" s="36"/>
      <c r="F219" s="7"/>
      <c r="G219" s="7"/>
      <c r="H219" s="7"/>
      <c r="I219" s="7"/>
      <c r="J219" s="7"/>
      <c r="K219" s="7">
        <v>2355897.41</v>
      </c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>
        <v>124000</v>
      </c>
      <c r="W219" s="7"/>
      <c r="X219" s="7"/>
      <c r="Y219" s="7"/>
      <c r="Z219" s="7">
        <v>2479897.41</v>
      </c>
      <c r="AA219" s="7"/>
      <c r="AB219" s="7"/>
      <c r="AC219" s="8">
        <v>2022</v>
      </c>
      <c r="AD219" s="8">
        <v>2022</v>
      </c>
      <c r="AE219" s="25"/>
      <c r="AF219" s="25"/>
    </row>
    <row r="220" spans="1:32" ht="56.85" customHeight="1" x14ac:dyDescent="0.4">
      <c r="A220" s="8">
        <v>202</v>
      </c>
      <c r="B220" s="8" t="s">
        <v>439</v>
      </c>
      <c r="C220" s="8"/>
      <c r="D220" s="36">
        <v>2479897.4</v>
      </c>
      <c r="E220" s="36"/>
      <c r="F220" s="7"/>
      <c r="G220" s="7"/>
      <c r="H220" s="7"/>
      <c r="I220" s="7"/>
      <c r="J220" s="7"/>
      <c r="K220" s="7">
        <v>2355897.4</v>
      </c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>
        <v>124000</v>
      </c>
      <c r="W220" s="7"/>
      <c r="X220" s="7"/>
      <c r="Y220" s="7"/>
      <c r="Z220" s="7">
        <v>2479897.4</v>
      </c>
      <c r="AA220" s="7"/>
      <c r="AB220" s="7"/>
      <c r="AC220" s="8">
        <v>2022</v>
      </c>
      <c r="AD220" s="8">
        <v>2022</v>
      </c>
      <c r="AE220" s="25"/>
      <c r="AF220" s="25"/>
    </row>
    <row r="221" spans="1:32" ht="56.85" customHeight="1" x14ac:dyDescent="0.4">
      <c r="A221" s="8">
        <v>203</v>
      </c>
      <c r="B221" s="8" t="s">
        <v>440</v>
      </c>
      <c r="C221" s="8"/>
      <c r="D221" s="36">
        <v>2479897.4</v>
      </c>
      <c r="E221" s="36"/>
      <c r="F221" s="7"/>
      <c r="G221" s="7"/>
      <c r="H221" s="7"/>
      <c r="I221" s="7"/>
      <c r="J221" s="7"/>
      <c r="K221" s="7">
        <v>2355897.4</v>
      </c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>
        <v>124000</v>
      </c>
      <c r="W221" s="7"/>
      <c r="X221" s="7"/>
      <c r="Y221" s="7"/>
      <c r="Z221" s="7">
        <v>2479897.4</v>
      </c>
      <c r="AA221" s="7"/>
      <c r="AB221" s="7"/>
      <c r="AC221" s="8">
        <v>2022</v>
      </c>
      <c r="AD221" s="8">
        <v>2022</v>
      </c>
      <c r="AE221" s="25"/>
      <c r="AF221" s="25"/>
    </row>
    <row r="222" spans="1:32" ht="56.85" customHeight="1" x14ac:dyDescent="0.4">
      <c r="A222" s="8">
        <v>204</v>
      </c>
      <c r="B222" s="8" t="s">
        <v>441</v>
      </c>
      <c r="C222" s="8"/>
      <c r="D222" s="36">
        <v>4959794.79</v>
      </c>
      <c r="E222" s="36"/>
      <c r="F222" s="7"/>
      <c r="G222" s="7"/>
      <c r="H222" s="7"/>
      <c r="I222" s="7"/>
      <c r="J222" s="7"/>
      <c r="K222" s="7">
        <v>4711794.79</v>
      </c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>
        <v>248000</v>
      </c>
      <c r="W222" s="7"/>
      <c r="X222" s="7"/>
      <c r="Y222" s="7"/>
      <c r="Z222" s="7">
        <v>4959794.79</v>
      </c>
      <c r="AA222" s="7"/>
      <c r="AB222" s="7"/>
      <c r="AC222" s="8">
        <v>2022</v>
      </c>
      <c r="AD222" s="8">
        <v>2022</v>
      </c>
      <c r="AE222" s="25"/>
      <c r="AF222" s="25"/>
    </row>
    <row r="223" spans="1:32" ht="63" customHeight="1" x14ac:dyDescent="0.4">
      <c r="A223" s="8">
        <v>205</v>
      </c>
      <c r="B223" s="8" t="s">
        <v>295</v>
      </c>
      <c r="C223" s="8"/>
      <c r="D223" s="36">
        <v>27419420.710000001</v>
      </c>
      <c r="E223" s="36"/>
      <c r="F223" s="7">
        <v>1781018.83</v>
      </c>
      <c r="G223" s="7"/>
      <c r="H223" s="7"/>
      <c r="I223" s="7">
        <v>1800681.76</v>
      </c>
      <c r="J223" s="7">
        <v>1785034.5</v>
      </c>
      <c r="K223" s="7">
        <v>9276640.5199999996</v>
      </c>
      <c r="L223" s="7"/>
      <c r="M223" s="7"/>
      <c r="N223" s="7">
        <v>1706659.7</v>
      </c>
      <c r="O223" s="7"/>
      <c r="P223" s="7"/>
      <c r="Q223" s="7"/>
      <c r="R223" s="7">
        <v>9740630.4000000004</v>
      </c>
      <c r="S223" s="7"/>
      <c r="T223" s="7"/>
      <c r="U223" s="7"/>
      <c r="V223" s="7">
        <v>1328755</v>
      </c>
      <c r="W223" s="7"/>
      <c r="X223" s="7"/>
      <c r="Y223" s="7"/>
      <c r="Z223" s="7"/>
      <c r="AA223" s="7"/>
      <c r="AB223" s="7">
        <v>27419420.710000001</v>
      </c>
      <c r="AC223" s="8" t="s">
        <v>508</v>
      </c>
      <c r="AD223" s="8" t="s">
        <v>270</v>
      </c>
      <c r="AE223" s="25"/>
      <c r="AF223" s="25"/>
    </row>
    <row r="224" spans="1:32" ht="56.85" customHeight="1" x14ac:dyDescent="0.4">
      <c r="A224" s="8">
        <v>206</v>
      </c>
      <c r="B224" s="8" t="s">
        <v>296</v>
      </c>
      <c r="C224" s="8"/>
      <c r="D224" s="36">
        <v>9371520.8300000001</v>
      </c>
      <c r="E224" s="36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>
        <v>8432162.1600000001</v>
      </c>
      <c r="S224" s="7"/>
      <c r="T224" s="7"/>
      <c r="U224" s="7"/>
      <c r="V224" s="7">
        <v>939358.67</v>
      </c>
      <c r="W224" s="7"/>
      <c r="X224" s="7"/>
      <c r="Y224" s="7"/>
      <c r="Z224" s="7"/>
      <c r="AA224" s="7"/>
      <c r="AB224" s="7">
        <v>9371520.8300000001</v>
      </c>
      <c r="AC224" s="8">
        <v>2022</v>
      </c>
      <c r="AD224" s="8">
        <v>2023</v>
      </c>
      <c r="AE224" s="25"/>
      <c r="AF224" s="25"/>
    </row>
    <row r="225" spans="1:45" ht="56.85" customHeight="1" x14ac:dyDescent="0.4">
      <c r="A225" s="8">
        <v>207</v>
      </c>
      <c r="B225" s="8" t="s">
        <v>297</v>
      </c>
      <c r="C225" s="8"/>
      <c r="D225" s="36">
        <v>11540815.629999999</v>
      </c>
      <c r="E225" s="36"/>
      <c r="F225" s="7"/>
      <c r="G225" s="7"/>
      <c r="H225" s="10">
        <v>1197448.78</v>
      </c>
      <c r="I225" s="7"/>
      <c r="J225" s="7"/>
      <c r="K225" s="7">
        <v>8287188.2999999998</v>
      </c>
      <c r="L225" s="7"/>
      <c r="M225" s="7"/>
      <c r="N225" s="7">
        <v>1233933.94</v>
      </c>
      <c r="O225" s="7"/>
      <c r="P225" s="7"/>
      <c r="Q225" s="7"/>
      <c r="R225" s="7"/>
      <c r="S225" s="7"/>
      <c r="T225" s="7"/>
      <c r="U225" s="7"/>
      <c r="V225" s="7">
        <v>679427.78</v>
      </c>
      <c r="W225" s="7">
        <v>142816.82999999999</v>
      </c>
      <c r="X225" s="7"/>
      <c r="Y225" s="7"/>
      <c r="Z225" s="7"/>
      <c r="AA225" s="7"/>
      <c r="AB225" s="7">
        <f>SUM(H225+K225+N225+V225+W225)</f>
        <v>11540815.629999999</v>
      </c>
      <c r="AC225" s="8">
        <v>2020</v>
      </c>
      <c r="AD225" s="8">
        <v>2022</v>
      </c>
      <c r="AE225" s="25"/>
      <c r="AF225" s="25"/>
    </row>
    <row r="226" spans="1:45" ht="56.85" customHeight="1" x14ac:dyDescent="0.4">
      <c r="A226" s="8">
        <v>208</v>
      </c>
      <c r="B226" s="8" t="s">
        <v>298</v>
      </c>
      <c r="C226" s="8"/>
      <c r="D226" s="36">
        <v>17109574.030000001</v>
      </c>
      <c r="E226" s="36"/>
      <c r="F226" s="7"/>
      <c r="G226" s="7"/>
      <c r="H226" s="10"/>
      <c r="I226" s="7"/>
      <c r="J226" s="7"/>
      <c r="K226" s="7"/>
      <c r="L226" s="7"/>
      <c r="M226" s="7"/>
      <c r="N226" s="7"/>
      <c r="O226" s="7"/>
      <c r="P226" s="7"/>
      <c r="Q226" s="7"/>
      <c r="R226" s="7">
        <v>6807443.0899999999</v>
      </c>
      <c r="S226" s="7"/>
      <c r="T226" s="7">
        <v>9207396.9000000004</v>
      </c>
      <c r="U226" s="7"/>
      <c r="V226" s="7">
        <v>1094734.04</v>
      </c>
      <c r="W226" s="7"/>
      <c r="X226" s="7"/>
      <c r="Y226" s="7"/>
      <c r="Z226" s="7"/>
      <c r="AA226" s="7"/>
      <c r="AB226" s="7">
        <f>SUM(R226+T226+V226)</f>
        <v>17109574.030000001</v>
      </c>
      <c r="AC226" s="8" t="s">
        <v>269</v>
      </c>
      <c r="AD226" s="8" t="s">
        <v>299</v>
      </c>
      <c r="AE226" s="25"/>
      <c r="AF226" s="25"/>
    </row>
    <row r="227" spans="1:45" ht="56.85" customHeight="1" x14ac:dyDescent="0.4">
      <c r="A227" s="8">
        <v>209</v>
      </c>
      <c r="B227" s="8" t="s">
        <v>376</v>
      </c>
      <c r="C227" s="8"/>
      <c r="D227" s="36">
        <v>2482532.17</v>
      </c>
      <c r="E227" s="36"/>
      <c r="F227" s="7"/>
      <c r="G227" s="7"/>
      <c r="H227" s="7"/>
      <c r="I227" s="7"/>
      <c r="J227" s="7"/>
      <c r="K227" s="7">
        <v>2358532.17</v>
      </c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>
        <v>124000</v>
      </c>
      <c r="W227" s="7"/>
      <c r="X227" s="7"/>
      <c r="Y227" s="7"/>
      <c r="Z227" s="7">
        <f t="shared" ref="Z227:Z228" si="6">SUM(K227+V227)</f>
        <v>2482532.17</v>
      </c>
      <c r="AA227" s="7"/>
      <c r="AB227" s="7"/>
      <c r="AC227" s="8">
        <v>2022</v>
      </c>
      <c r="AD227" s="8">
        <v>2022</v>
      </c>
      <c r="AE227" s="25"/>
      <c r="AF227" s="25"/>
    </row>
    <row r="228" spans="1:45" ht="56.85" customHeight="1" x14ac:dyDescent="0.4">
      <c r="A228" s="8">
        <v>210</v>
      </c>
      <c r="B228" s="8" t="s">
        <v>377</v>
      </c>
      <c r="C228" s="8"/>
      <c r="D228" s="36">
        <v>2482532.17</v>
      </c>
      <c r="E228" s="36"/>
      <c r="F228" s="7"/>
      <c r="G228" s="7"/>
      <c r="H228" s="7"/>
      <c r="I228" s="7"/>
      <c r="J228" s="7"/>
      <c r="K228" s="7">
        <v>2358532.17</v>
      </c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>
        <v>124000</v>
      </c>
      <c r="W228" s="7"/>
      <c r="X228" s="7"/>
      <c r="Y228" s="7"/>
      <c r="Z228" s="7">
        <f t="shared" si="6"/>
        <v>2482532.17</v>
      </c>
      <c r="AA228" s="7"/>
      <c r="AB228" s="7"/>
      <c r="AC228" s="8">
        <v>2022</v>
      </c>
      <c r="AD228" s="8">
        <v>2022</v>
      </c>
      <c r="AE228" s="25"/>
      <c r="AF228" s="25"/>
    </row>
    <row r="229" spans="1:45" ht="56.85" customHeight="1" x14ac:dyDescent="0.4">
      <c r="A229" s="8">
        <v>211</v>
      </c>
      <c r="B229" s="8" t="s">
        <v>378</v>
      </c>
      <c r="C229" s="8"/>
      <c r="D229" s="36">
        <v>2480073.0499999998</v>
      </c>
      <c r="E229" s="36"/>
      <c r="F229" s="7"/>
      <c r="G229" s="7"/>
      <c r="H229" s="7"/>
      <c r="I229" s="7"/>
      <c r="J229" s="7"/>
      <c r="K229" s="7">
        <v>2356073.0499999998</v>
      </c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>
        <v>124000</v>
      </c>
      <c r="W229" s="7"/>
      <c r="X229" s="7"/>
      <c r="Y229" s="7"/>
      <c r="Z229" s="7">
        <f>SUM(K229+V229)</f>
        <v>2480073.0499999998</v>
      </c>
      <c r="AA229" s="7"/>
      <c r="AB229" s="7"/>
      <c r="AC229" s="8">
        <v>2022</v>
      </c>
      <c r="AD229" s="8">
        <v>2022</v>
      </c>
      <c r="AE229" s="25"/>
      <c r="AF229" s="25"/>
    </row>
    <row r="230" spans="1:45" ht="56.85" customHeight="1" x14ac:dyDescent="0.4">
      <c r="A230" s="8">
        <v>212</v>
      </c>
      <c r="B230" s="8" t="s">
        <v>449</v>
      </c>
      <c r="C230" s="8"/>
      <c r="D230" s="36">
        <v>16239097.15</v>
      </c>
      <c r="E230" s="36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R230" s="7">
        <v>15477581.58</v>
      </c>
      <c r="S230" s="7"/>
      <c r="T230" s="7"/>
      <c r="U230" s="7"/>
      <c r="V230" s="7">
        <v>761515.57</v>
      </c>
      <c r="W230" s="7"/>
      <c r="X230" s="7"/>
      <c r="Y230" s="7"/>
      <c r="Z230" s="7">
        <f>SUM(R230+V230)</f>
        <v>16239097.15</v>
      </c>
      <c r="AA230" s="7"/>
      <c r="AB230" s="7"/>
      <c r="AC230" s="8">
        <v>2022</v>
      </c>
      <c r="AD230" s="8">
        <v>2023</v>
      </c>
      <c r="AE230" s="25"/>
      <c r="AF230" s="25"/>
    </row>
    <row r="231" spans="1:45" ht="56.85" customHeight="1" x14ac:dyDescent="0.4">
      <c r="A231" s="8">
        <v>213</v>
      </c>
      <c r="B231" s="8" t="s">
        <v>308</v>
      </c>
      <c r="C231" s="8"/>
      <c r="D231" s="36">
        <v>4434582.8600000003</v>
      </c>
      <c r="E231" s="36"/>
      <c r="F231" s="7"/>
      <c r="G231" s="7"/>
      <c r="H231" s="10"/>
      <c r="I231" s="7"/>
      <c r="J231" s="7"/>
      <c r="K231" s="7"/>
      <c r="L231" s="7"/>
      <c r="M231" s="7"/>
      <c r="N231" s="7"/>
      <c r="O231" s="7"/>
      <c r="P231" s="7"/>
      <c r="Q231" s="7">
        <v>4323718.29</v>
      </c>
      <c r="R231" s="7"/>
      <c r="S231" s="7"/>
      <c r="T231" s="7"/>
      <c r="U231" s="7"/>
      <c r="V231" s="7">
        <v>110864.57</v>
      </c>
      <c r="W231" s="7"/>
      <c r="X231" s="7"/>
      <c r="Y231" s="7"/>
      <c r="Z231" s="7"/>
      <c r="AA231" s="7"/>
      <c r="AB231" s="7">
        <f t="shared" ref="AB231:AB232" si="7">Q231+V231</f>
        <v>4434582.8600000003</v>
      </c>
      <c r="AC231" s="8">
        <v>2022</v>
      </c>
      <c r="AD231" s="8">
        <v>2022</v>
      </c>
      <c r="AE231" s="25"/>
      <c r="AF231" s="25"/>
    </row>
    <row r="232" spans="1:45" ht="56.85" customHeight="1" x14ac:dyDescent="0.4">
      <c r="A232" s="8">
        <v>214</v>
      </c>
      <c r="B232" s="8" t="s">
        <v>309</v>
      </c>
      <c r="C232" s="8"/>
      <c r="D232" s="36">
        <v>8869165.7300000004</v>
      </c>
      <c r="E232" s="36"/>
      <c r="F232" s="7"/>
      <c r="G232" s="7"/>
      <c r="H232" s="10"/>
      <c r="I232" s="7"/>
      <c r="J232" s="7"/>
      <c r="K232" s="7"/>
      <c r="L232" s="7"/>
      <c r="M232" s="7"/>
      <c r="N232" s="7"/>
      <c r="O232" s="7"/>
      <c r="P232" s="7"/>
      <c r="Q232" s="7">
        <v>8647436.5899999999</v>
      </c>
      <c r="R232" s="7"/>
      <c r="S232" s="7"/>
      <c r="T232" s="7"/>
      <c r="U232" s="7"/>
      <c r="V232" s="7">
        <v>221729.14</v>
      </c>
      <c r="W232" s="7"/>
      <c r="X232" s="7"/>
      <c r="Y232" s="7"/>
      <c r="Z232" s="7"/>
      <c r="AA232" s="7"/>
      <c r="AB232" s="7">
        <f t="shared" si="7"/>
        <v>8869165.7300000004</v>
      </c>
      <c r="AC232" s="8">
        <v>2022</v>
      </c>
      <c r="AD232" s="8">
        <v>2022</v>
      </c>
      <c r="AE232" s="25"/>
      <c r="AF232" s="25"/>
    </row>
    <row r="233" spans="1:45" ht="56.85" customHeight="1" x14ac:dyDescent="0.4">
      <c r="A233" s="8">
        <v>215</v>
      </c>
      <c r="B233" s="8" t="s">
        <v>310</v>
      </c>
      <c r="C233" s="8"/>
      <c r="D233" s="36">
        <v>11086457.15</v>
      </c>
      <c r="E233" s="36"/>
      <c r="F233" s="7"/>
      <c r="G233" s="7"/>
      <c r="H233" s="10"/>
      <c r="I233" s="7"/>
      <c r="J233" s="7"/>
      <c r="K233" s="7"/>
      <c r="L233" s="7"/>
      <c r="M233" s="7"/>
      <c r="N233" s="7"/>
      <c r="O233" s="7"/>
      <c r="P233" s="7"/>
      <c r="Q233" s="7">
        <v>10809295.73</v>
      </c>
      <c r="R233" s="7"/>
      <c r="S233" s="7"/>
      <c r="T233" s="7"/>
      <c r="U233" s="7"/>
      <c r="V233" s="7">
        <v>277161.42</v>
      </c>
      <c r="W233" s="7"/>
      <c r="X233" s="7"/>
      <c r="Y233" s="7"/>
      <c r="Z233" s="7"/>
      <c r="AA233" s="7"/>
      <c r="AB233" s="7">
        <f>Q233+V233</f>
        <v>11086457.15</v>
      </c>
      <c r="AC233" s="8">
        <v>2022</v>
      </c>
      <c r="AD233" s="8">
        <v>2022</v>
      </c>
      <c r="AE233" s="25"/>
      <c r="AF233" s="25"/>
    </row>
    <row r="234" spans="1:45" ht="56.85" customHeight="1" x14ac:dyDescent="0.4">
      <c r="A234" s="8">
        <v>216</v>
      </c>
      <c r="B234" s="8" t="s">
        <v>322</v>
      </c>
      <c r="C234" s="8"/>
      <c r="D234" s="36">
        <v>2217291.4299999997</v>
      </c>
      <c r="E234" s="36"/>
      <c r="F234" s="7"/>
      <c r="G234" s="7"/>
      <c r="H234" s="10"/>
      <c r="I234" s="7"/>
      <c r="J234" s="7"/>
      <c r="K234" s="7"/>
      <c r="L234" s="7"/>
      <c r="M234" s="7"/>
      <c r="N234" s="7"/>
      <c r="O234" s="7"/>
      <c r="P234" s="7"/>
      <c r="Q234" s="7">
        <v>2161859.15</v>
      </c>
      <c r="R234" s="7"/>
      <c r="S234" s="7"/>
      <c r="T234" s="7"/>
      <c r="U234" s="7"/>
      <c r="V234" s="7">
        <v>55432.28</v>
      </c>
      <c r="W234" s="7"/>
      <c r="X234" s="7"/>
      <c r="Y234" s="7"/>
      <c r="Z234" s="7"/>
      <c r="AA234" s="7"/>
      <c r="AB234" s="7">
        <f>Q234+V234</f>
        <v>2217291.4299999997</v>
      </c>
      <c r="AC234" s="8">
        <v>2022</v>
      </c>
      <c r="AD234" s="8">
        <v>2022</v>
      </c>
      <c r="AE234" s="25"/>
      <c r="AF234" s="25"/>
    </row>
    <row r="235" spans="1:45" ht="56.85" customHeight="1" x14ac:dyDescent="0.4">
      <c r="A235" s="184" t="s">
        <v>478</v>
      </c>
      <c r="B235" s="185"/>
      <c r="C235" s="185"/>
      <c r="D235" s="36">
        <f>SUM(D19:D234)</f>
        <v>1690805833.5200021</v>
      </c>
      <c r="E235" s="36"/>
      <c r="F235" s="7">
        <f t="shared" ref="F235:AB235" si="8">SUM(F19:F234)</f>
        <v>4087302.7600000002</v>
      </c>
      <c r="G235" s="7">
        <f t="shared" si="8"/>
        <v>0</v>
      </c>
      <c r="H235" s="7">
        <f t="shared" si="8"/>
        <v>18379983.901700001</v>
      </c>
      <c r="I235" s="7">
        <f t="shared" si="8"/>
        <v>13929070.09</v>
      </c>
      <c r="J235" s="7">
        <f t="shared" si="8"/>
        <v>19388748.159999996</v>
      </c>
      <c r="K235" s="7">
        <f t="shared" si="8"/>
        <v>390397051.15000027</v>
      </c>
      <c r="L235" s="7">
        <f t="shared" si="8"/>
        <v>0</v>
      </c>
      <c r="M235" s="7">
        <f t="shared" si="8"/>
        <v>0</v>
      </c>
      <c r="N235" s="7">
        <f t="shared" si="8"/>
        <v>19161987.870000001</v>
      </c>
      <c r="O235" s="7">
        <f t="shared" si="8"/>
        <v>0</v>
      </c>
      <c r="P235" s="7">
        <f t="shared" si="8"/>
        <v>0</v>
      </c>
      <c r="Q235" s="7">
        <f t="shared" si="8"/>
        <v>162810606.59000003</v>
      </c>
      <c r="R235" s="7">
        <f t="shared" si="8"/>
        <v>731210815.66000021</v>
      </c>
      <c r="S235" s="7">
        <f t="shared" si="8"/>
        <v>12453188.09433</v>
      </c>
      <c r="T235" s="7">
        <f t="shared" si="8"/>
        <v>262978717.03699002</v>
      </c>
      <c r="U235" s="7">
        <f t="shared" si="8"/>
        <v>17245351.682429999</v>
      </c>
      <c r="V235" s="7">
        <f t="shared" si="8"/>
        <v>82813967.440000013</v>
      </c>
      <c r="W235" s="7">
        <f t="shared" si="8"/>
        <v>3228856.76</v>
      </c>
      <c r="X235" s="7">
        <f t="shared" si="8"/>
        <v>0</v>
      </c>
      <c r="Y235" s="7">
        <f t="shared" si="8"/>
        <v>0</v>
      </c>
      <c r="Z235" s="7" t="e">
        <f t="shared" si="8"/>
        <v>#REF!</v>
      </c>
      <c r="AA235" s="7">
        <f t="shared" si="8"/>
        <v>0</v>
      </c>
      <c r="AB235" s="7" t="e">
        <f t="shared" si="8"/>
        <v>#REF!</v>
      </c>
      <c r="AC235" s="38"/>
      <c r="AD235" s="38"/>
      <c r="AE235" s="25"/>
      <c r="AF235" s="25"/>
    </row>
    <row r="236" spans="1:45" ht="54" customHeight="1" x14ac:dyDescent="0.35">
      <c r="A236" s="39"/>
      <c r="B236" s="39"/>
      <c r="C236" s="39"/>
      <c r="D236" s="40"/>
      <c r="E236" s="40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41"/>
      <c r="AD236" s="41"/>
    </row>
    <row r="237" spans="1:45" s="43" customFormat="1" ht="39.75" customHeight="1" x14ac:dyDescent="0.35">
      <c r="A237" s="161" t="s">
        <v>550</v>
      </c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  <c r="AC237" s="162"/>
      <c r="AD237" s="172"/>
      <c r="AE237" s="42"/>
      <c r="AF237" s="42"/>
    </row>
    <row r="238" spans="1:45" s="43" customFormat="1" ht="38.25" customHeight="1" x14ac:dyDescent="0.35">
      <c r="A238" s="186" t="s">
        <v>497</v>
      </c>
      <c r="B238" s="187"/>
      <c r="C238" s="188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72"/>
      <c r="Y238" s="195" t="s">
        <v>472</v>
      </c>
      <c r="Z238" s="195" t="s">
        <v>473</v>
      </c>
      <c r="AA238" s="196" t="s">
        <v>483</v>
      </c>
      <c r="AB238" s="197" t="s">
        <v>498</v>
      </c>
      <c r="AC238" s="198" t="s">
        <v>5</v>
      </c>
      <c r="AD238" s="198" t="s">
        <v>6</v>
      </c>
      <c r="AE238" s="44"/>
      <c r="AF238" s="144"/>
      <c r="AG238" s="44"/>
      <c r="AH238" s="144"/>
      <c r="AI238" s="44"/>
      <c r="AJ238" s="144"/>
      <c r="AK238" s="44"/>
      <c r="AL238" s="144"/>
      <c r="AM238" s="144"/>
      <c r="AN238" s="144"/>
      <c r="AO238" s="144"/>
      <c r="AP238" s="144"/>
      <c r="AQ238" s="144"/>
      <c r="AR238" s="144"/>
      <c r="AS238" s="144"/>
    </row>
    <row r="239" spans="1:45" s="43" customFormat="1" ht="43.5" customHeight="1" x14ac:dyDescent="0.35">
      <c r="A239" s="189"/>
      <c r="B239" s="190"/>
      <c r="C239" s="191"/>
      <c r="D239" s="61"/>
      <c r="E239" s="61"/>
      <c r="F239" s="161" t="s">
        <v>468</v>
      </c>
      <c r="G239" s="162"/>
      <c r="H239" s="162"/>
      <c r="I239" s="162"/>
      <c r="J239" s="162"/>
      <c r="K239" s="162"/>
      <c r="L239" s="162"/>
      <c r="M239" s="162"/>
      <c r="N239" s="162"/>
      <c r="O239" s="172"/>
      <c r="P239" s="186" t="s">
        <v>485</v>
      </c>
      <c r="Q239" s="188"/>
      <c r="R239" s="198" t="s">
        <v>488</v>
      </c>
      <c r="S239" s="205" t="s">
        <v>481</v>
      </c>
      <c r="T239" s="198" t="s">
        <v>487</v>
      </c>
      <c r="U239" s="208" t="s">
        <v>482</v>
      </c>
      <c r="V239" s="195" t="s">
        <v>489</v>
      </c>
      <c r="W239" s="195" t="s">
        <v>490</v>
      </c>
      <c r="X239" s="195" t="s">
        <v>491</v>
      </c>
      <c r="Y239" s="195"/>
      <c r="Z239" s="195"/>
      <c r="AA239" s="196"/>
      <c r="AB239" s="197"/>
      <c r="AC239" s="199"/>
      <c r="AD239" s="199"/>
      <c r="AE239" s="44"/>
      <c r="AF239" s="144"/>
      <c r="AG239" s="44"/>
      <c r="AH239" s="144"/>
      <c r="AI239" s="44"/>
      <c r="AJ239" s="144"/>
      <c r="AK239" s="44"/>
      <c r="AL239" s="144"/>
      <c r="AM239" s="144"/>
      <c r="AN239" s="144"/>
      <c r="AO239" s="144"/>
      <c r="AP239" s="144"/>
      <c r="AQ239" s="144"/>
      <c r="AR239" s="144"/>
      <c r="AS239" s="144"/>
    </row>
    <row r="240" spans="1:45" s="43" customFormat="1" ht="39.75" customHeight="1" x14ac:dyDescent="0.35">
      <c r="A240" s="189"/>
      <c r="B240" s="190"/>
      <c r="C240" s="191"/>
      <c r="D240" s="64"/>
      <c r="E240" s="64"/>
      <c r="F240" s="186" t="s">
        <v>460</v>
      </c>
      <c r="G240" s="186" t="s">
        <v>461</v>
      </c>
      <c r="H240" s="188"/>
      <c r="I240" s="201" t="s">
        <v>462</v>
      </c>
      <c r="J240" s="201" t="s">
        <v>463</v>
      </c>
      <c r="K240" s="201" t="s">
        <v>464</v>
      </c>
      <c r="L240" s="186" t="s">
        <v>465</v>
      </c>
      <c r="M240" s="188"/>
      <c r="N240" s="188" t="s">
        <v>466</v>
      </c>
      <c r="O240" s="158" t="s">
        <v>467</v>
      </c>
      <c r="P240" s="189"/>
      <c r="Q240" s="191"/>
      <c r="R240" s="199"/>
      <c r="S240" s="206"/>
      <c r="T240" s="199"/>
      <c r="U240" s="209"/>
      <c r="V240" s="195"/>
      <c r="W240" s="195"/>
      <c r="X240" s="195"/>
      <c r="Y240" s="195"/>
      <c r="Z240" s="195"/>
      <c r="AA240" s="196"/>
      <c r="AB240" s="197"/>
      <c r="AC240" s="199"/>
      <c r="AD240" s="199"/>
      <c r="AE240" s="44"/>
      <c r="AF240" s="144"/>
      <c r="AG240" s="44"/>
      <c r="AH240" s="144"/>
      <c r="AI240" s="44"/>
      <c r="AJ240" s="144"/>
      <c r="AK240" s="44"/>
      <c r="AL240" s="144"/>
      <c r="AM240" s="144"/>
      <c r="AN240" s="144"/>
      <c r="AO240" s="144"/>
      <c r="AP240" s="144"/>
      <c r="AQ240" s="144"/>
      <c r="AR240" s="144"/>
      <c r="AS240" s="144"/>
    </row>
    <row r="241" spans="1:45" s="43" customFormat="1" ht="228.75" customHeight="1" x14ac:dyDescent="0.35">
      <c r="A241" s="189"/>
      <c r="B241" s="190"/>
      <c r="C241" s="191"/>
      <c r="D241" s="24"/>
      <c r="E241" s="24"/>
      <c r="F241" s="192"/>
      <c r="G241" s="192"/>
      <c r="H241" s="194"/>
      <c r="I241" s="201"/>
      <c r="J241" s="201"/>
      <c r="K241" s="201"/>
      <c r="L241" s="192"/>
      <c r="M241" s="194"/>
      <c r="N241" s="194"/>
      <c r="O241" s="160"/>
      <c r="P241" s="192"/>
      <c r="Q241" s="194"/>
      <c r="R241" s="200"/>
      <c r="S241" s="207"/>
      <c r="T241" s="200"/>
      <c r="U241" s="210"/>
      <c r="V241" s="195"/>
      <c r="W241" s="195"/>
      <c r="X241" s="195"/>
      <c r="Y241" s="195"/>
      <c r="Z241" s="195"/>
      <c r="AA241" s="196"/>
      <c r="AB241" s="197"/>
      <c r="AC241" s="199"/>
      <c r="AD241" s="199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145"/>
      <c r="AP241" s="145"/>
      <c r="AQ241" s="145"/>
      <c r="AR241" s="145"/>
      <c r="AS241" s="145"/>
    </row>
    <row r="242" spans="1:45" s="43" customFormat="1" ht="40.5" customHeight="1" x14ac:dyDescent="0.35">
      <c r="A242" s="192"/>
      <c r="B242" s="193"/>
      <c r="C242" s="194"/>
      <c r="D242" s="13"/>
      <c r="E242" s="13"/>
      <c r="F242" s="13" t="s">
        <v>458</v>
      </c>
      <c r="G242" s="13" t="s">
        <v>494</v>
      </c>
      <c r="H242" s="13" t="s">
        <v>458</v>
      </c>
      <c r="I242" s="13" t="s">
        <v>458</v>
      </c>
      <c r="J242" s="13" t="s">
        <v>458</v>
      </c>
      <c r="K242" s="13" t="s">
        <v>458</v>
      </c>
      <c r="L242" s="13" t="s">
        <v>494</v>
      </c>
      <c r="M242" s="13" t="s">
        <v>458</v>
      </c>
      <c r="N242" s="13" t="s">
        <v>458</v>
      </c>
      <c r="O242" s="13" t="s">
        <v>458</v>
      </c>
      <c r="P242" s="13" t="s">
        <v>494</v>
      </c>
      <c r="Q242" s="13" t="s">
        <v>458</v>
      </c>
      <c r="R242" s="13" t="s">
        <v>458</v>
      </c>
      <c r="S242" s="13" t="s">
        <v>458</v>
      </c>
      <c r="T242" s="13" t="s">
        <v>458</v>
      </c>
      <c r="U242" s="13" t="s">
        <v>458</v>
      </c>
      <c r="V242" s="13" t="s">
        <v>458</v>
      </c>
      <c r="W242" s="13" t="s">
        <v>458</v>
      </c>
      <c r="X242" s="13" t="s">
        <v>458</v>
      </c>
      <c r="Y242" s="13" t="s">
        <v>458</v>
      </c>
      <c r="Z242" s="13" t="s">
        <v>458</v>
      </c>
      <c r="AA242" s="13" t="s">
        <v>458</v>
      </c>
      <c r="AB242" s="23" t="s">
        <v>458</v>
      </c>
      <c r="AC242" s="200"/>
      <c r="AD242" s="200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6"/>
      <c r="AP242" s="46"/>
      <c r="AQ242" s="46"/>
      <c r="AR242" s="46"/>
      <c r="AS242" s="46"/>
    </row>
    <row r="243" spans="1:45" s="43" customFormat="1" ht="33.75" customHeight="1" x14ac:dyDescent="0.35">
      <c r="A243" s="161">
        <v>1</v>
      </c>
      <c r="B243" s="162"/>
      <c r="C243" s="172"/>
      <c r="D243" s="13"/>
      <c r="E243" s="13"/>
      <c r="F243" s="13">
        <v>3</v>
      </c>
      <c r="G243" s="20">
        <v>4</v>
      </c>
      <c r="H243" s="13">
        <v>5</v>
      </c>
      <c r="I243" s="20">
        <v>6</v>
      </c>
      <c r="J243" s="13">
        <v>7</v>
      </c>
      <c r="K243" s="20">
        <v>8</v>
      </c>
      <c r="L243" s="13">
        <v>9</v>
      </c>
      <c r="M243" s="20">
        <v>10</v>
      </c>
      <c r="N243" s="13">
        <v>11</v>
      </c>
      <c r="O243" s="20">
        <v>12</v>
      </c>
      <c r="P243" s="13">
        <v>13</v>
      </c>
      <c r="Q243" s="20">
        <v>14</v>
      </c>
      <c r="R243" s="13">
        <v>15</v>
      </c>
      <c r="S243" s="20">
        <v>16</v>
      </c>
      <c r="T243" s="13">
        <v>17</v>
      </c>
      <c r="U243" s="20">
        <v>18</v>
      </c>
      <c r="V243" s="13">
        <v>19</v>
      </c>
      <c r="W243" s="20">
        <v>20</v>
      </c>
      <c r="X243" s="13">
        <v>21</v>
      </c>
      <c r="Y243" s="20">
        <v>22</v>
      </c>
      <c r="Z243" s="13">
        <v>23</v>
      </c>
      <c r="AA243" s="20">
        <v>24</v>
      </c>
      <c r="AB243" s="59">
        <v>25</v>
      </c>
      <c r="AC243" s="20">
        <v>26</v>
      </c>
      <c r="AD243" s="8">
        <v>27</v>
      </c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6"/>
      <c r="AP243" s="46"/>
      <c r="AQ243" s="46"/>
      <c r="AR243" s="46"/>
      <c r="AS243" s="46"/>
    </row>
    <row r="244" spans="1:45" s="43" customFormat="1" ht="46.5" customHeight="1" x14ac:dyDescent="0.35">
      <c r="A244" s="202" t="s">
        <v>502</v>
      </c>
      <c r="B244" s="203"/>
      <c r="C244" s="204"/>
      <c r="D244" s="14"/>
      <c r="E244" s="14"/>
      <c r="F244" s="14" t="e">
        <f>SUM(F245:F247)</f>
        <v>#REF!</v>
      </c>
      <c r="G244" s="14">
        <v>0</v>
      </c>
      <c r="H244" s="14" t="e">
        <f>SUM(H245:H247)</f>
        <v>#REF!</v>
      </c>
      <c r="I244" s="14" t="e">
        <f t="shared" ref="I244:K244" si="9">SUM(I245:I247)</f>
        <v>#REF!</v>
      </c>
      <c r="J244" s="14" t="e">
        <f t="shared" si="9"/>
        <v>#REF!</v>
      </c>
      <c r="K244" s="14" t="e">
        <f t="shared" si="9"/>
        <v>#REF!</v>
      </c>
      <c r="L244" s="7">
        <v>0</v>
      </c>
      <c r="M244" s="7">
        <v>0</v>
      </c>
      <c r="N244" s="7" t="e">
        <f>SUM(N245:N247)</f>
        <v>#REF!</v>
      </c>
      <c r="O244" s="7">
        <v>0</v>
      </c>
      <c r="P244" s="7">
        <v>0</v>
      </c>
      <c r="Q244" s="7" t="e">
        <f>SUM(Q245:Q247)</f>
        <v>#REF!</v>
      </c>
      <c r="R244" s="7" t="e">
        <f t="shared" ref="R244:T244" si="10">SUM(R245:R247)</f>
        <v>#REF!</v>
      </c>
      <c r="S244" s="7" t="e">
        <f t="shared" si="10"/>
        <v>#REF!</v>
      </c>
      <c r="T244" s="7" t="e">
        <f t="shared" si="10"/>
        <v>#REF!</v>
      </c>
      <c r="U244" s="7" t="e">
        <f>SUM(U245:U247)</f>
        <v>#REF!</v>
      </c>
      <c r="V244" s="7" t="e">
        <f t="shared" ref="V244:W244" si="11">SUM(V245:V247)</f>
        <v>#REF!</v>
      </c>
      <c r="W244" s="7" t="e">
        <f t="shared" si="11"/>
        <v>#REF!</v>
      </c>
      <c r="X244" s="7" t="e">
        <f>SUM(X245:X247)</f>
        <v>#REF!</v>
      </c>
      <c r="Y244" s="7" t="e">
        <f t="shared" ref="Y244:AA244" si="12">SUM(Y245:Y247)</f>
        <v>#REF!</v>
      </c>
      <c r="Z244" s="7" t="e">
        <f t="shared" si="12"/>
        <v>#REF!</v>
      </c>
      <c r="AA244" s="7" t="e">
        <f t="shared" si="12"/>
        <v>#REF!</v>
      </c>
      <c r="AB244" s="7" t="e">
        <f>SUM(AB245:AB247)</f>
        <v>#REF!</v>
      </c>
      <c r="AC244" s="47">
        <v>2020</v>
      </c>
      <c r="AD244" s="47">
        <v>2022</v>
      </c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6"/>
      <c r="AP244" s="46"/>
      <c r="AQ244" s="46"/>
      <c r="AR244" s="46"/>
      <c r="AS244" s="46"/>
    </row>
    <row r="245" spans="1:45" s="43" customFormat="1" ht="44.25" customHeight="1" x14ac:dyDescent="0.35">
      <c r="A245" s="182" t="s">
        <v>499</v>
      </c>
      <c r="B245" s="182"/>
      <c r="C245" s="182"/>
      <c r="D245" s="7"/>
      <c r="E245" s="7"/>
      <c r="F245" s="7" t="e">
        <f>#REF!</f>
        <v>#REF!</v>
      </c>
      <c r="G245" s="7">
        <v>0</v>
      </c>
      <c r="H245" s="7" t="e">
        <f>#REF!</f>
        <v>#REF!</v>
      </c>
      <c r="I245" s="7" t="e">
        <f>#REF!</f>
        <v>#REF!</v>
      </c>
      <c r="J245" s="7" t="e">
        <f>#REF!</f>
        <v>#REF!</v>
      </c>
      <c r="K245" s="7" t="e">
        <f>#REF!</f>
        <v>#REF!</v>
      </c>
      <c r="L245" s="7">
        <v>0</v>
      </c>
      <c r="M245" s="7">
        <v>0</v>
      </c>
      <c r="N245" s="7" t="e">
        <f>#REF!</f>
        <v>#REF!</v>
      </c>
      <c r="O245" s="7">
        <v>0</v>
      </c>
      <c r="P245" s="7">
        <v>0</v>
      </c>
      <c r="Q245" s="7" t="e">
        <f>#REF!</f>
        <v>#REF!</v>
      </c>
      <c r="R245" s="7" t="e">
        <f>#REF!</f>
        <v>#REF!</v>
      </c>
      <c r="S245" s="7" t="e">
        <f>#REF!</f>
        <v>#REF!</v>
      </c>
      <c r="T245" s="7" t="e">
        <f>#REF!</f>
        <v>#REF!</v>
      </c>
      <c r="U245" s="7" t="e">
        <f>#REF!</f>
        <v>#REF!</v>
      </c>
      <c r="V245" s="7" t="e">
        <f>#REF!</f>
        <v>#REF!</v>
      </c>
      <c r="W245" s="7" t="e">
        <f>#REF!</f>
        <v>#REF!</v>
      </c>
      <c r="X245" s="7" t="e">
        <f>#REF!</f>
        <v>#REF!</v>
      </c>
      <c r="Y245" s="7" t="e">
        <f>#REF!</f>
        <v>#REF!</v>
      </c>
      <c r="Z245" s="7" t="e">
        <f>#REF!</f>
        <v>#REF!</v>
      </c>
      <c r="AA245" s="7" t="e">
        <f>#REF!</f>
        <v>#REF!</v>
      </c>
      <c r="AB245" s="7" t="e">
        <f>#REF!</f>
        <v>#REF!</v>
      </c>
      <c r="AC245" s="47">
        <v>2020</v>
      </c>
      <c r="AD245" s="47">
        <v>2020</v>
      </c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6"/>
      <c r="AP245" s="46"/>
      <c r="AQ245" s="46"/>
      <c r="AR245" s="46"/>
      <c r="AS245" s="46"/>
    </row>
    <row r="246" spans="1:45" s="43" customFormat="1" ht="48.75" customHeight="1" x14ac:dyDescent="0.35">
      <c r="A246" s="182" t="s">
        <v>500</v>
      </c>
      <c r="B246" s="182"/>
      <c r="C246" s="182"/>
      <c r="D246" s="7"/>
      <c r="E246" s="7"/>
      <c r="F246" s="7" t="e">
        <f>#REF!</f>
        <v>#REF!</v>
      </c>
      <c r="G246" s="7">
        <v>0</v>
      </c>
      <c r="H246" s="7" t="e">
        <f>#REF!</f>
        <v>#REF!</v>
      </c>
      <c r="I246" s="7" t="e">
        <f>#REF!</f>
        <v>#REF!</v>
      </c>
      <c r="J246" s="7" t="e">
        <f>#REF!</f>
        <v>#REF!</v>
      </c>
      <c r="K246" s="7" t="e">
        <f>#REF!</f>
        <v>#REF!</v>
      </c>
      <c r="L246" s="7">
        <v>0</v>
      </c>
      <c r="M246" s="7">
        <v>0</v>
      </c>
      <c r="N246" s="7" t="e">
        <f>#REF!</f>
        <v>#REF!</v>
      </c>
      <c r="O246" s="7">
        <v>0</v>
      </c>
      <c r="P246" s="7">
        <v>0</v>
      </c>
      <c r="Q246" s="7" t="e">
        <f>#REF!</f>
        <v>#REF!</v>
      </c>
      <c r="R246" s="7" t="e">
        <f>#REF!</f>
        <v>#REF!</v>
      </c>
      <c r="S246" s="7" t="e">
        <f>#REF!</f>
        <v>#REF!</v>
      </c>
      <c r="T246" s="7" t="e">
        <f>#REF!</f>
        <v>#REF!</v>
      </c>
      <c r="U246" s="7" t="e">
        <f>#REF!</f>
        <v>#REF!</v>
      </c>
      <c r="V246" s="7" t="e">
        <f>#REF!</f>
        <v>#REF!</v>
      </c>
      <c r="W246" s="7" t="e">
        <f>#REF!</f>
        <v>#REF!</v>
      </c>
      <c r="X246" s="7" t="e">
        <f>#REF!</f>
        <v>#REF!</v>
      </c>
      <c r="Y246" s="7" t="e">
        <f>#REF!</f>
        <v>#REF!</v>
      </c>
      <c r="Z246" s="7" t="e">
        <f>#REF!</f>
        <v>#REF!</v>
      </c>
      <c r="AA246" s="7" t="e">
        <f>#REF!</f>
        <v>#REF!</v>
      </c>
      <c r="AB246" s="7" t="e">
        <f>#REF!</f>
        <v>#REF!</v>
      </c>
      <c r="AC246" s="47">
        <v>2021</v>
      </c>
      <c r="AD246" s="47">
        <v>2021</v>
      </c>
      <c r="AE246" s="44"/>
      <c r="AF246" s="144"/>
      <c r="AG246" s="44"/>
      <c r="AH246" s="144"/>
      <c r="AI246" s="44"/>
      <c r="AJ246" s="144"/>
      <c r="AK246" s="44"/>
      <c r="AL246" s="144"/>
      <c r="AM246" s="144"/>
      <c r="AN246" s="144"/>
      <c r="AO246" s="144"/>
      <c r="AP246" s="144"/>
      <c r="AQ246" s="144"/>
      <c r="AR246" s="144"/>
      <c r="AS246" s="144"/>
    </row>
    <row r="247" spans="1:45" s="43" customFormat="1" ht="43.5" customHeight="1" x14ac:dyDescent="0.35">
      <c r="A247" s="182" t="s">
        <v>501</v>
      </c>
      <c r="B247" s="182"/>
      <c r="C247" s="182"/>
      <c r="D247" s="7"/>
      <c r="E247" s="7"/>
      <c r="F247" s="7">
        <f>F235</f>
        <v>4087302.7600000002</v>
      </c>
      <c r="G247" s="7">
        <v>0</v>
      </c>
      <c r="H247" s="7">
        <f>H235</f>
        <v>18379983.901700001</v>
      </c>
      <c r="I247" s="7">
        <f t="shared" ref="I247:K247" si="13">I235</f>
        <v>13929070.09</v>
      </c>
      <c r="J247" s="7">
        <f t="shared" si="13"/>
        <v>19388748.159999996</v>
      </c>
      <c r="K247" s="7">
        <f t="shared" si="13"/>
        <v>390397051.15000027</v>
      </c>
      <c r="L247" s="7">
        <v>0</v>
      </c>
      <c r="M247" s="7">
        <v>0</v>
      </c>
      <c r="N247" s="7">
        <f>N235</f>
        <v>19161987.870000001</v>
      </c>
      <c r="O247" s="7">
        <v>0</v>
      </c>
      <c r="P247" s="7">
        <v>0</v>
      </c>
      <c r="Q247" s="7">
        <f>Q235</f>
        <v>162810606.59000003</v>
      </c>
      <c r="R247" s="7">
        <f t="shared" ref="R247:AB247" si="14">R235</f>
        <v>731210815.66000021</v>
      </c>
      <c r="S247" s="7">
        <f t="shared" si="14"/>
        <v>12453188.09433</v>
      </c>
      <c r="T247" s="7">
        <f>T235</f>
        <v>262978717.03699002</v>
      </c>
      <c r="U247" s="7">
        <f t="shared" si="14"/>
        <v>17245351.682429999</v>
      </c>
      <c r="V247" s="7">
        <f>V235</f>
        <v>82813967.440000013</v>
      </c>
      <c r="W247" s="7">
        <f t="shared" si="14"/>
        <v>3228856.76</v>
      </c>
      <c r="X247" s="7">
        <f t="shared" si="14"/>
        <v>0</v>
      </c>
      <c r="Y247" s="7">
        <f t="shared" si="14"/>
        <v>0</v>
      </c>
      <c r="Z247" s="7" t="e">
        <f t="shared" si="14"/>
        <v>#REF!</v>
      </c>
      <c r="AA247" s="7">
        <f t="shared" si="14"/>
        <v>0</v>
      </c>
      <c r="AB247" s="7" t="e">
        <f t="shared" si="14"/>
        <v>#REF!</v>
      </c>
      <c r="AC247" s="47">
        <v>2022</v>
      </c>
      <c r="AD247" s="47">
        <v>2022</v>
      </c>
      <c r="AE247" s="44"/>
      <c r="AF247" s="144"/>
      <c r="AG247" s="44"/>
      <c r="AH247" s="144"/>
      <c r="AI247" s="44"/>
      <c r="AJ247" s="144"/>
      <c r="AK247" s="44"/>
      <c r="AL247" s="144"/>
      <c r="AM247" s="144"/>
      <c r="AN247" s="144"/>
      <c r="AO247" s="144"/>
      <c r="AP247" s="144"/>
      <c r="AQ247" s="144"/>
      <c r="AR247" s="144"/>
      <c r="AS247" s="144"/>
    </row>
    <row r="248" spans="1:45" s="58" customFormat="1" ht="35.1" customHeight="1" x14ac:dyDescent="0.4">
      <c r="A248" s="58" t="s">
        <v>300</v>
      </c>
      <c r="D248" s="15"/>
      <c r="E248" s="1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56"/>
      <c r="AD248" s="56"/>
    </row>
    <row r="249" spans="1:45" s="58" customFormat="1" ht="35.1" customHeight="1" x14ac:dyDescent="0.4">
      <c r="A249" s="58" t="s">
        <v>525</v>
      </c>
      <c r="D249" s="15"/>
      <c r="E249" s="1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56"/>
      <c r="AD249" s="56"/>
    </row>
    <row r="250" spans="1:45" s="58" customFormat="1" ht="35.1" customHeight="1" x14ac:dyDescent="0.4">
      <c r="A250" s="58" t="s">
        <v>526</v>
      </c>
      <c r="D250" s="15"/>
      <c r="E250" s="1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56"/>
      <c r="AD250" s="56"/>
    </row>
    <row r="251" spans="1:45" s="58" customFormat="1" ht="35.1" customHeight="1" x14ac:dyDescent="0.4">
      <c r="A251" s="58" t="s">
        <v>536</v>
      </c>
      <c r="D251" s="15"/>
      <c r="E251" s="1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56"/>
      <c r="AD251" s="56"/>
    </row>
    <row r="252" spans="1:45" s="58" customFormat="1" ht="35.1" customHeight="1" x14ac:dyDescent="0.4">
      <c r="A252" s="58" t="s">
        <v>537</v>
      </c>
      <c r="D252" s="15"/>
      <c r="E252" s="1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56"/>
      <c r="AD252" s="56"/>
    </row>
    <row r="253" spans="1:45" s="58" customFormat="1" ht="35.1" customHeight="1" x14ac:dyDescent="0.4">
      <c r="A253" s="58" t="s">
        <v>531</v>
      </c>
      <c r="D253" s="15"/>
      <c r="E253" s="1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56"/>
      <c r="AD253" s="56"/>
    </row>
    <row r="254" spans="1:45" s="58" customFormat="1" ht="35.1" customHeight="1" x14ac:dyDescent="0.4">
      <c r="A254" s="58" t="s">
        <v>538</v>
      </c>
      <c r="D254" s="15"/>
      <c r="E254" s="1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56"/>
      <c r="AD254" s="56"/>
    </row>
    <row r="255" spans="1:45" s="58" customFormat="1" ht="35.1" customHeight="1" x14ac:dyDescent="0.4">
      <c r="A255" s="58" t="s">
        <v>539</v>
      </c>
      <c r="D255" s="15"/>
      <c r="E255" s="1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56"/>
      <c r="AD255" s="56"/>
    </row>
    <row r="256" spans="1:45" s="58" customFormat="1" ht="35.1" customHeight="1" x14ac:dyDescent="0.4">
      <c r="A256" s="58" t="s">
        <v>532</v>
      </c>
      <c r="D256" s="15"/>
      <c r="E256" s="1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56"/>
      <c r="AD256" s="56"/>
    </row>
    <row r="257" spans="1:30" s="58" customFormat="1" ht="35.1" customHeight="1" x14ac:dyDescent="0.4">
      <c r="A257" s="58" t="s">
        <v>527</v>
      </c>
      <c r="D257" s="15"/>
      <c r="E257" s="1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56"/>
      <c r="AD257" s="56"/>
    </row>
    <row r="258" spans="1:30" s="58" customFormat="1" ht="35.1" customHeight="1" x14ac:dyDescent="0.4">
      <c r="A258" s="58" t="s">
        <v>528</v>
      </c>
      <c r="D258" s="15"/>
      <c r="E258" s="1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56"/>
      <c r="AD258" s="56"/>
    </row>
    <row r="259" spans="1:30" s="58" customFormat="1" ht="35.1" customHeight="1" x14ac:dyDescent="0.4">
      <c r="A259" s="58" t="s">
        <v>529</v>
      </c>
      <c r="D259" s="15"/>
      <c r="E259" s="1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56"/>
      <c r="AD259" s="56"/>
    </row>
    <row r="260" spans="1:30" s="58" customFormat="1" ht="35.1" customHeight="1" x14ac:dyDescent="0.4">
      <c r="A260" s="58" t="s">
        <v>530</v>
      </c>
      <c r="D260" s="15"/>
      <c r="E260" s="1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56"/>
      <c r="AD260" s="56"/>
    </row>
    <row r="261" spans="1:30" s="58" customFormat="1" ht="35.1" customHeight="1" x14ac:dyDescent="0.4">
      <c r="A261" s="58" t="s">
        <v>534</v>
      </c>
      <c r="D261" s="15"/>
      <c r="E261" s="1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56"/>
      <c r="AD261" s="56"/>
    </row>
    <row r="262" spans="1:30" s="58" customFormat="1" ht="35.1" customHeight="1" x14ac:dyDescent="0.4">
      <c r="A262" s="58" t="s">
        <v>535</v>
      </c>
      <c r="D262" s="15"/>
      <c r="E262" s="1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56"/>
      <c r="AD262" s="56"/>
    </row>
    <row r="263" spans="1:30" s="58" customFormat="1" ht="35.1" customHeight="1" x14ac:dyDescent="0.4">
      <c r="A263" s="58" t="s">
        <v>543</v>
      </c>
      <c r="D263" s="15"/>
      <c r="E263" s="1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56"/>
      <c r="AD263" s="56"/>
    </row>
    <row r="264" spans="1:30" s="58" customFormat="1" ht="35.1" customHeight="1" x14ac:dyDescent="0.4">
      <c r="A264" s="58" t="s">
        <v>524</v>
      </c>
      <c r="D264" s="15"/>
      <c r="E264" s="1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56"/>
      <c r="AD264" s="56"/>
    </row>
    <row r="265" spans="1:30" s="58" customFormat="1" ht="35.1" customHeight="1" x14ac:dyDescent="0.4">
      <c r="A265" s="58" t="s">
        <v>496</v>
      </c>
      <c r="D265" s="15"/>
      <c r="E265" s="1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56"/>
      <c r="AD265" s="56"/>
    </row>
    <row r="266" spans="1:30" x14ac:dyDescent="0.35"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</sheetData>
  <autoFilter ref="W1:W238" xr:uid="{00000000-0001-0000-0000-000000000000}"/>
  <mergeCells count="93">
    <mergeCell ref="W7:AD7"/>
    <mergeCell ref="W1:AD1"/>
    <mergeCell ref="W2:AD2"/>
    <mergeCell ref="W3:AD3"/>
    <mergeCell ref="W4:AD4"/>
    <mergeCell ref="W6:AD6"/>
    <mergeCell ref="W8:AD8"/>
    <mergeCell ref="W9:AD9"/>
    <mergeCell ref="A11:AD11"/>
    <mergeCell ref="A13:A16"/>
    <mergeCell ref="B13:B16"/>
    <mergeCell ref="C13:C15"/>
    <mergeCell ref="D13:X13"/>
    <mergeCell ref="Y13:AB14"/>
    <mergeCell ref="AC13:AC16"/>
    <mergeCell ref="AD13:AD16"/>
    <mergeCell ref="U14:U15"/>
    <mergeCell ref="V14:X14"/>
    <mergeCell ref="G15:H15"/>
    <mergeCell ref="L15:M15"/>
    <mergeCell ref="F14:N14"/>
    <mergeCell ref="P14:Q15"/>
    <mergeCell ref="R14:R15"/>
    <mergeCell ref="S14:S15"/>
    <mergeCell ref="T14:T15"/>
    <mergeCell ref="AH87:AM87"/>
    <mergeCell ref="A18:AD18"/>
    <mergeCell ref="AH19:AJ19"/>
    <mergeCell ref="AH20:AJ20"/>
    <mergeCell ref="AH21:AJ21"/>
    <mergeCell ref="AH82:AM82"/>
    <mergeCell ref="AH83:AM83"/>
    <mergeCell ref="AH84:AM84"/>
    <mergeCell ref="AH85:AM85"/>
    <mergeCell ref="AH86:AM86"/>
    <mergeCell ref="A235:C235"/>
    <mergeCell ref="AH113:AK113"/>
    <mergeCell ref="AH114:AK114"/>
    <mergeCell ref="AH115:AK115"/>
    <mergeCell ref="AH116:AK116"/>
    <mergeCell ref="AH117:AK117"/>
    <mergeCell ref="AH118:AK118"/>
    <mergeCell ref="AH132:AK132"/>
    <mergeCell ref="AH133:AK133"/>
    <mergeCell ref="AH157:AJ157"/>
    <mergeCell ref="AH164:AJ164"/>
    <mergeCell ref="AH184:AJ184"/>
    <mergeCell ref="AN238:AN240"/>
    <mergeCell ref="A237:AD237"/>
    <mergeCell ref="A238:C242"/>
    <mergeCell ref="D238:X238"/>
    <mergeCell ref="Y238:Y241"/>
    <mergeCell ref="Z238:Z241"/>
    <mergeCell ref="AA238:AA241"/>
    <mergeCell ref="AB238:AB241"/>
    <mergeCell ref="AC238:AC242"/>
    <mergeCell ref="AD238:AD242"/>
    <mergeCell ref="X239:X241"/>
    <mergeCell ref="AF238:AF240"/>
    <mergeCell ref="AH238:AH240"/>
    <mergeCell ref="AJ238:AJ240"/>
    <mergeCell ref="AL238:AL240"/>
    <mergeCell ref="AM238:AM240"/>
    <mergeCell ref="A245:C245"/>
    <mergeCell ref="F240:F241"/>
    <mergeCell ref="G240:H241"/>
    <mergeCell ref="I240:I241"/>
    <mergeCell ref="J240:J241"/>
    <mergeCell ref="N240:N241"/>
    <mergeCell ref="O240:O241"/>
    <mergeCell ref="AO241:AS241"/>
    <mergeCell ref="A243:C243"/>
    <mergeCell ref="A244:C244"/>
    <mergeCell ref="K240:K241"/>
    <mergeCell ref="L240:M241"/>
    <mergeCell ref="AO238:AS240"/>
    <mergeCell ref="F239:O239"/>
    <mergeCell ref="P239:Q241"/>
    <mergeCell ref="R239:R241"/>
    <mergeCell ref="S239:S241"/>
    <mergeCell ref="T239:T241"/>
    <mergeCell ref="U239:U241"/>
    <mergeCell ref="V239:V241"/>
    <mergeCell ref="W239:W241"/>
    <mergeCell ref="AN246:AN247"/>
    <mergeCell ref="AO246:AS247"/>
    <mergeCell ref="A247:C247"/>
    <mergeCell ref="A246:C246"/>
    <mergeCell ref="AF246:AF247"/>
    <mergeCell ref="AH246:AH247"/>
    <mergeCell ref="AJ246:AJ247"/>
    <mergeCell ref="AL246:AL247"/>
    <mergeCell ref="AM246:AM247"/>
  </mergeCells>
  <pageMargins left="0.78740157480314965" right="0.70866141732283472" top="1.1811023622047245" bottom="0.35433070866141736" header="0" footer="0"/>
  <pageSetup paperSize="9" scale="18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45 РЕД</vt:lpstr>
      <vt:lpstr>Лист1</vt:lpstr>
      <vt:lpstr>ПОСЛ СТР</vt:lpstr>
      <vt:lpstr>СРАВНИТЬ</vt:lpstr>
      <vt:lpstr>'45 РЕД'!Заголовки_для_печати</vt:lpstr>
      <vt:lpstr>СРАВНИТЬ!Заголовки_для_печати</vt:lpstr>
      <vt:lpstr>'45 РЕД'!Область_печати</vt:lpstr>
      <vt:lpstr>'ПОСЛ СТР'!Область_печати</vt:lpstr>
      <vt:lpstr>СРАВНИТЬ!Область_печати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2023-12-07T11:47:11Z</cp:lastPrinted>
  <dcterms:created xsi:type="dcterms:W3CDTF">2021-11-29T06:04:55Z</dcterms:created>
  <dcterms:modified xsi:type="dcterms:W3CDTF">2023-12-07T13:22:42Z</dcterms:modified>
</cp:coreProperties>
</file>