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490" windowHeight="7395" activeTab="0"/>
  </bookViews>
  <sheets>
    <sheet name="проверка_сумма" sheetId="1" r:id="rId1"/>
  </sheets>
  <definedNames>
    <definedName name="_xlnm.Print_Titles" localSheetId="0">'проверка_сумма'!$5:$7</definedName>
  </definedNames>
  <calcPr fullCalcOnLoad="1"/>
</workbook>
</file>

<file path=xl/comments1.xml><?xml version="1.0" encoding="utf-8"?>
<comments xmlns="http://schemas.openxmlformats.org/spreadsheetml/2006/main">
  <authors>
    <author>User</author>
  </authors>
  <commentList>
    <comment ref="B198" authorId="0">
      <text>
        <r>
          <rPr>
            <b/>
            <sz val="9"/>
            <rFont val="Tahoma"/>
            <family val="2"/>
          </rPr>
          <t>User:</t>
        </r>
        <r>
          <rPr>
            <sz val="9"/>
            <rFont val="Tahoma"/>
            <family val="2"/>
          </rPr>
          <t xml:space="preserve">
Немного откорректировала</t>
        </r>
      </text>
    </comment>
  </commentList>
</comments>
</file>

<file path=xl/sharedStrings.xml><?xml version="1.0" encoding="utf-8"?>
<sst xmlns="http://schemas.openxmlformats.org/spreadsheetml/2006/main" count="495" uniqueCount="158">
  <si>
    <t>№ п/п</t>
  </si>
  <si>
    <t>Всего</t>
  </si>
  <si>
    <t>МБ</t>
  </si>
  <si>
    <t>ОБ</t>
  </si>
  <si>
    <t>ФБ</t>
  </si>
  <si>
    <t>ВБ</t>
  </si>
  <si>
    <t>Соисполнители, участники</t>
  </si>
  <si>
    <t>ОМ 1.1</t>
  </si>
  <si>
    <t>ОМ 1.2</t>
  </si>
  <si>
    <t>ОМ 3.1</t>
  </si>
  <si>
    <t>Объемы и источники финансирования (тыс. рублей)</t>
  </si>
  <si>
    <t>Связь основных мероприятий с показателями подпрограмм, ожидаемые результаты реализации (краткая характеристика) мероприятий</t>
  </si>
  <si>
    <t>2023 - 2028</t>
  </si>
  <si>
    <t>КС</t>
  </si>
  <si>
    <t>КИО</t>
  </si>
  <si>
    <t>КО</t>
  </si>
  <si>
    <t>Муниципальная программа, подпрограмма, основное мероприятие, проект, мероприятие</t>
  </si>
  <si>
    <t>Годы выполнения</t>
  </si>
  <si>
    <t>По годам</t>
  </si>
  <si>
    <t>ОМ 2.1</t>
  </si>
  <si>
    <t>Основное мероприятие: обеспечение дополнительных мер социальной поддержки отдельных категорий граждан</t>
  </si>
  <si>
    <t>ОМ 2.2</t>
  </si>
  <si>
    <t>Основное мероприятие: оказание материальной поддержки отдельным категориям граждан</t>
  </si>
  <si>
    <t>ОМ 2.3</t>
  </si>
  <si>
    <t>ОМ 2.4</t>
  </si>
  <si>
    <t>ОМ 2.5</t>
  </si>
  <si>
    <t>2.3.1</t>
  </si>
  <si>
    <t>2.3.2</t>
  </si>
  <si>
    <t>2.3.3</t>
  </si>
  <si>
    <t>2.3.4</t>
  </si>
  <si>
    <t>3.1.1</t>
  </si>
  <si>
    <t>3.1.2</t>
  </si>
  <si>
    <t>КЖП</t>
  </si>
  <si>
    <t>КСПВООДМ</t>
  </si>
  <si>
    <t>КК</t>
  </si>
  <si>
    <t>2023-2028</t>
  </si>
  <si>
    <t xml:space="preserve">МБ </t>
  </si>
  <si>
    <t>1.1.1.1</t>
  </si>
  <si>
    <t>1.1.1</t>
  </si>
  <si>
    <t>1.1.1.2</t>
  </si>
  <si>
    <t>1.1.1.3</t>
  </si>
  <si>
    <t>1.2.1</t>
  </si>
  <si>
    <t>1.2.2</t>
  </si>
  <si>
    <t>1.2.3</t>
  </si>
  <si>
    <t>1.2.4</t>
  </si>
  <si>
    <t>1.2.5</t>
  </si>
  <si>
    <t>2.2.1</t>
  </si>
  <si>
    <t>2.2.2</t>
  </si>
  <si>
    <t>2.2.3</t>
  </si>
  <si>
    <t xml:space="preserve">Мероприятие: "Оказание материальной помощи лицам, оказавшимся в трудной жизненной" </t>
  </si>
  <si>
    <t>Мероприятие: "Оказание материальной помощи инвалидам"</t>
  </si>
  <si>
    <t>Мероприятие: "Единовременная материальная помощь участникам и инвалидам Великой Отечественной войны в связи с празднованием Дня Победы"</t>
  </si>
  <si>
    <t xml:space="preserve">Муниципальная программа "Социальная поддержка"                                                                                                                                                                                                                                                                                                                                                              </t>
  </si>
  <si>
    <t>Мероприятие "Субвенция на содержание ребенка в семье опекуна (попечителя) и приемной семье, а также вознаграждение, причитающееся приемному родителю"</t>
  </si>
  <si>
    <t>Мероприятие "Предоставление полного государственного обеспечения детям - сиротам и детям, оставшимся без попечения родителей, воспитывающимся в семьях опекунов, попечителей"</t>
  </si>
  <si>
    <t>Мероприятие "Предоставление полного государственного обеспечения детям - сиротам и детям, оставшимся без попечения родителей, воспитывающимся в приемных семьях"</t>
  </si>
  <si>
    <t>Мероприятие "Предоставление вознаграждения приемному родителю"</t>
  </si>
  <si>
    <t>Основное мероприятие "Обеспечение защиты жилищных и имущественных прав детей-сирот и детей, оставшихся без попечения родителей, лиц из их числа, профилактика социального сиротства"</t>
  </si>
  <si>
    <t>Мероприятие "Субвенция на реализацию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</si>
  <si>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Мероприятие "Субвенция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</si>
  <si>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Мероприятие "Организация мероприятий по ремонту квартир (жилых помещений), закрепленных за лицами из числа детей-сирот и детей, оставшихся без попечения родителей"</t>
  </si>
  <si>
    <t>Мероприятие "Субвенция на осуществление ремонта жилых помещений,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 либо текущего ремонта жилых помещений, право пользования которыми сохранено за детьми- сиротами и детьми, оставшимися без попечения родителей, лицами из числа детей-сирот и детей, оставшихся без попечения родителей"</t>
  </si>
  <si>
    <t>Основное мероприятие: обеспечение реализации льгот лицам, удостоенным звания "Почетный гражданин города-героя Мурманска"</t>
  </si>
  <si>
    <t>Мероприятие "Реализация положения о звании "Почетный гражданин города-героя Мурманска" в части предоставления ежемесячной доплаты к государственной (трудовой) пенсии"</t>
  </si>
  <si>
    <t>Мероприятие "Реализация положения о звании "Почетный гражданин города-героя Мурманска" в части предоставления ежегодной единовременной материальной помощи на санаторное лечение и оздоровительные мероприятия"</t>
  </si>
  <si>
    <t>Мероприятие "Реализация положения о звании "Почетный гражданин города-героя Мурманска" в части обеспечения единым социальным проездным билетом"</t>
  </si>
  <si>
    <t>Мероприятие "Реализация положения о звании "Почетный гражданин города-героя Мурманска" в части возмещения расходов за ритуальные услуги, оказанные специализированными организациями"</t>
  </si>
  <si>
    <t>Подпрограмма 3 "Создание доступной среды для инвалидов и других маломобильных групп населения на территории города Мурманска"</t>
  </si>
  <si>
    <t>ОМ 4.1</t>
  </si>
  <si>
    <t>Основное мероприятие: эффективное управление в сфере предоставления населению города дополнительных мер социальной поддержки и оказания социальной помощи, в области взаимодействия с социально ориентированными некоммерческими организациями и общественными объединениями, в области муниципальной молодежной политики</t>
  </si>
  <si>
    <t>4.1.1</t>
  </si>
  <si>
    <t>4.1.2</t>
  </si>
  <si>
    <t>3.1.3</t>
  </si>
  <si>
    <t>4.1.3</t>
  </si>
  <si>
    <t>4.1.4</t>
  </si>
  <si>
    <t>4.1.5</t>
  </si>
  <si>
    <t>АВЦП «Обеспечение деятельности комитета по социальной поддержке, взаимодействию с общественными организациями и делам молодежи администрации города Мурманска»</t>
  </si>
  <si>
    <t>Подпрограмма 2 "Социальная поддержка отдельных категорий граждан"</t>
  </si>
  <si>
    <t xml:space="preserve">Подпрограмма 1 "Оказание мер социальной поддержки детям-сиротам и детям, оставшимся без попечения родителей, лицам из их числа"
</t>
  </si>
  <si>
    <t>КО, КК, КС, КСПВООДМ</t>
  </si>
  <si>
    <t>3.1.4</t>
  </si>
  <si>
    <t>КС, КСПВООДМ</t>
  </si>
  <si>
    <t>2.1.1</t>
  </si>
  <si>
    <t>2.1.2</t>
  </si>
  <si>
    <t>2.1.3</t>
  </si>
  <si>
    <t>2.1.4</t>
  </si>
  <si>
    <t>Мероприятие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</si>
  <si>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Мероприятие "Обеспечение социальных гарантий и усиление адресной направленности дополнительных мер социальной поддержки отдельных категорий граждан"</t>
  </si>
  <si>
    <t>Мероприятие "Предоставление дополнительного пенсионного обеспечения муниципальным служащим в органах местного самоуправления муниципального образования город Мурманск и лицам, замещавшим муниципальные должности в муниципальном образовании город Мурманск"</t>
  </si>
  <si>
    <t>Мероприятие "Субвенция на возмещение расходов по гарантированному перечню услуг по погребению"</t>
  </si>
  <si>
    <t>Мероприятие "Субвенция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</si>
  <si>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 xml:space="preserve">Мероприятие "Приспособление жилых помещенийи (или) общего имущества в многоквартирных домах с учетом потребностей инвалидов, в том числе обследования, изыскания, экспертизы"  </t>
  </si>
  <si>
    <t>Мероприятие "Приобретение оборудования и технических средств адаптации для оснащения учреждений молодежной политики"</t>
  </si>
  <si>
    <t>Мероприятие "Расходы на выплаты по оплате труда работников органов местного самоуправления"</t>
  </si>
  <si>
    <t>Мероприятие "Расходы на обеспечение функций работников органов местного самоуправления"</t>
  </si>
  <si>
    <t>Мероприятие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</si>
  <si>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Мероприятие "Субвенция на осуществление государственных полномочий по предоставлению единовременной денежной выплаты многодетным семьям на улучшение жилищных условий"</t>
  </si>
  <si>
    <t>КРГХ</t>
  </si>
  <si>
    <t>ОМ 2.6</t>
  </si>
  <si>
    <t>ОМ 2.7</t>
  </si>
  <si>
    <t>Мероприятие "Субвенция бюджету муниципального образования городской округ город-герой Мурманск на реализацию Закона Мурманской области от 19.12.2014 № 1811-01-ЗМО "О сохранении права на меры социальной поддержки отдельных категорий граждан в связи с упразднением поселка городского типа Росляково" в части предоставления мер социальной поддержки по оплате жилого помещения и (или) коммунальных услуг"</t>
  </si>
  <si>
    <t>Мероприятие "Организация мероприятий по выполнению текущего ремонта квартир ветеранов Великой Отечественной войны"</t>
  </si>
  <si>
    <t xml:space="preserve">Основное мероприятие: реализация прав на меры социальной поддержки отдельных категорий граждан в связи с упразднением поселка городского типа Росляково
</t>
  </si>
  <si>
    <t>Основное мероприятие: возмещение расходов по гарантированному перечню услуг по погребению</t>
  </si>
  <si>
    <t>Основное мероприятие: предоставление и организация выплаты вознаграждения опекунам совершеннолетних недееспособных граждан</t>
  </si>
  <si>
    <t>Мероприятие "Субвенция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</si>
  <si>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План реализации муниципальной программы города Мурманска "Социальная поддержка" на 2023 - 2028 годы</t>
  </si>
  <si>
    <t>2.4.1</t>
  </si>
  <si>
    <t>2.5.1</t>
  </si>
  <si>
    <t>2.6.1</t>
  </si>
  <si>
    <t>2.7.1</t>
  </si>
  <si>
    <t>Мероприятие "Приобретение оборудования и технических средств адаптации для оснащения учреждений культуры и дополнительного образования (детских школ искусств (по видам искусств)"</t>
  </si>
  <si>
    <t>КО, КИО, КС</t>
  </si>
  <si>
    <t>Мероприятие "Приобретение оборудования и технических средств адаптации для оснащения муниципальных образовательных учреждений города Мурманска, реализующих образовательные программы дошкольного, начального общего, основного общего, среднего общего и дополнительного образования"</t>
  </si>
  <si>
    <t>1.3. Число детей, над которыми установлен социальный и постинтернатный патронат                                                            Значение показателя на период действия программы сохраняется на уровне 100 чел.</t>
  </si>
  <si>
    <t>Основное мероприятие "Устройство детей-сирот и детей, оставшихся без попечения родителей в семьи опекунов, попечителей, приемные семьи"</t>
  </si>
  <si>
    <t xml:space="preserve">Основное мероприятие: проведение мероприятий по адаптации объектов социальной инфраструктуры для инвалидов и других маломобильных групп населения </t>
  </si>
  <si>
    <t>Мероприятие направлено на сохранение прав граждан, проживающих и работающих на территории упраздненного поселка Росляково, на меры социальной поддержки по оплате жилого помещения и (или) коммунальных услуг. Обеспечение предоставления ежемесячной жилищно-коммунальной выплаты 73 получателям до конца 2028 года.</t>
  </si>
  <si>
    <t>Мероприятие направлено на возмещение юридическим лицам, индивидуальным предпринимателям затрат, связанных с оказанием мер социальной поддержки жителям или защитникам блокадного Ленинграда по оплате жилья и коммунальных услуг. Обеспечение предоставления субсидии на возмещение затрат, связанных с оказанием мер социальной поддержки отдельным категориям граждан по оплате жилья и коммунальных услуг, 10 ЮЛ и ИП до конца 2028 года.</t>
  </si>
  <si>
    <t>Основное мероприятие: предоставление субсидий юридическим лицам, индивидуальным предпринимателям на возмещение затрат, связанных с оказанием мер социальной поддержки отдельным категориям граждан по оплате жилья и коммунальных услуг</t>
  </si>
  <si>
    <t xml:space="preserve">0.1. Доля детей-сирот и детей, оставшихся без попечения родителей, устроенных в замещающие семьи, от общей численности детей-сирот и детей, оставшихся без попечения родителей;                                                                                                         
1.1. Количество детей-сирот и детей, оставшихся без попечения родителей, воспитывающихся в семьях опекунов, попечителей;
1.2. Количество детей-сирот и детей, оставшихся без попечения родителей, воспитывающихся в приемных семьях.                                                                                               Сохранение до конца 2028 года доли детей-сирот и детей, оставшихся без попечения родителей, устроенных в замещающие семьи, от общей численности детей-сирот и детей, оставшихся без попечения родителей, на уровне 94%.
</t>
  </si>
  <si>
    <t xml:space="preserve">0.2. Доля детей-сирот и детей, оставшихся без попечения родителей, охваченных дополнительными мерами социальной поддержки, в соответствии с нормативными правовыми актами Мурманской области от общего числа детей-сирот и детей, оставшихся без попечения родителей, имеющих право на дополнительные меры социальной поддержки. 
</t>
  </si>
  <si>
    <t>0.1. Доля детей-сирот и детей, оставшихся без попечения родителей, устроенных в замещающие семьи, от общей численности детей-сирот и детей, оставшихся без попечения родителей.                                                                                                                                                Сохранение до конца 2028 года доли детей-сирот и детей, оставшихся без попечения родителей, устроенных в замещающие семьи, от общей численности детей-сирот и детей, оставшихся без попечения родителей, на уровне 94%.</t>
  </si>
  <si>
    <t>1.1. Количество детей-сирот и детей, оставшихся без попечения родителей, воспитывающихся в семьях опекунов и попечителей    Значание показателя на период действия программы составит от 310 до 379 человек.</t>
  </si>
  <si>
    <t>1.2. Количество детей-сирот и детей, оставшихся без попечения родителей, воспитывающихся в приемных семьях                                                                                                              Значание показателя на период действия программы составит от 250 до 277 человек.</t>
  </si>
  <si>
    <r>
      <t>1.3. Число детей, над которыми установлен социальный и постинтернатный патронат</t>
    </r>
    <r>
      <rPr>
        <u val="single"/>
        <sz val="11"/>
        <rFont val="Times New Roman"/>
        <family val="1"/>
      </rPr>
      <t>;</t>
    </r>
    <r>
      <rPr>
        <sz val="11"/>
        <rFont val="Times New Roman"/>
        <family val="1"/>
      </rPr>
      <t xml:space="preserve">
1.4. Число детей-сирот и детей, оставшихся без попечения родителей, лиц из их числа, которым предоставлена ежемесячная жилищно-коммунальная выплата;
1.5. Число детей-сирот и детей, оставшихся без попечения родителей, лиц из их числа, которым предоставлены благоустроенные жилые помещения специализированного жилищного фонда по договорам найма специализированных жилых помещений;
1.6. Число детей-сирот и детей, оставшихся без попечения родителей, лиц из их числа, которым осуществлен ремонт жилых помещений, собственниками которых они являются, либо текущий ремонт жилых помещений,  право пользования которыми за ними сохранено.                                                                       На период действия программы сохранение доли детей-сирот и детей, оставшихся без попечения родителей, охваченных дополнительными мерами социальной поддержки, от общего числа детей-сирот и детей, оставшихся без попечения родителей, имеющих право на дополнительные меры социальной поддержки в соответствии с нормативными правовыми актами Мурманской области, на уровне 100%. </t>
    </r>
  </si>
  <si>
    <t xml:space="preserve">1.5.  Количество приобретенных жилых помещений детям-сиротам и детям, оставшимся без попечения родителей, лицам из их числа по договорам найма специализированных жилых помещений.                                                                                     Планируемое количество приобретенных квартир за период действия программы 312 ед.    </t>
  </si>
  <si>
    <t xml:space="preserve">1.6. Число детей-сирот и детей, оставшихся без попечения родителей, лиц из их числа, которым осуществлен ремонт жилых помещений, собственниками которых они являются, либо текущий ремонт жилых помещений,  право пользования которыми за ними сохранено.                                              Планируемое количество отремонтированных жилых помещений за период действия программы 120 ед.    </t>
  </si>
  <si>
    <t xml:space="preserve">0.3. Общее количество граждан, получивших дополнительные меры социальной поддержки и оказанные услуги;
2.1. Количество трудоустроенных граждан;
2.2. Количество граждан, которым были предоставлены дополнительные меры социальной поддержки;
2.3. Количество отремонтированных квартир ветеранов Великой Отечественной войны;
2.4. Количество выплат на возмещение стоимости услуг по погребению умерших;
2.5. Количество опекунов совершеннолетних недееспособных граждан, получающих вознаграждение.
</t>
  </si>
  <si>
    <t>0.3. Общее количество граждан, получивших дополнительные меры социальной поддержки и оказанные услуги;
2.1. Количество трудоустроенных граждан.                                           Ежегодное финансирование трудоустройства 130 граждан, зарегистрированных в органах службы занятости в целях поиска подходящей работы.</t>
  </si>
  <si>
    <t>0.3. Общее количество граждан, получивших дополнительные меры социальной поддержки и оказанные услуги.</t>
  </si>
  <si>
    <t>0.3. Общее количество граждан, получивших дополнительные меры социальной поддержки и оказанные услуги.                                                                           Предоставление пенсионного обеспечения муниципальным служащим органов местного самоуправления муниципального образования город Мурманск, лицам, замещавшим муниципальные должности в органах местного самоуправления муниципального образования город Мурманск, в количестве 358 получателей ежегодно.</t>
  </si>
  <si>
    <t xml:space="preserve">0.3. Общее количество граждан, получивших дополнительные меры социальной поддержки и оказанные услуги;
2.6. Количество граждан, получивших материальную помощь;
2.7. Количество участников и инвалидов Великой Отечественной войны, получивших единовременную материальную помощь.
</t>
  </si>
  <si>
    <t>0.3. Общее количество граждан, получивших дополнительные меры социальной поддержки и оказанные услуги;
2.6. Количество граждан, получивших материальную помощь Ежегодное предоставление материальной помощи гражаднам, оказавшимся в трудной жизненной ситуации, в количестве 2000 получателей.</t>
  </si>
  <si>
    <t>0.3. Общее количество граждан, получивших дополнительные меры социальной поддержки и оказанные услуги;
2.6. Количество граждан, получивших материальную помощь.                                                                                                                         Ежегодное предоставление материальной помощи инвалидам к Декаде инвалидов в количестве 100 получателей.</t>
  </si>
  <si>
    <t>0.3. Общее количество граждан, получивших дополнительные меры социальной поддержки и оказанные услуги;
2.7. Количество участников и инвалидов Великой Отечественной войны, получивших единовременную материальную помощь.
Осуществление выплаты 39 участникам Великой Отечественной войны и инвалидам Великой Отечественной войны до конца 2028 года.</t>
  </si>
  <si>
    <t xml:space="preserve">0.3. Общее количество граждан, получивших дополнительные меры социальной поддержки и оказанные услуги;
2.8. Количество получателей льгот, установленных Почетным гражданам города-героя Мурманска и членам их семей.
</t>
  </si>
  <si>
    <t xml:space="preserve">0.3. Общее количество граждан, получивших дополнительные меры социальной поддержки и оказанные услуги;                                                                                                                         2.8. Количество получателей льгот, установленных Почетным гражданам города-героя Мурманска и членам их семей.                                                                                               Обеспечение до конца 2028 года социальных гарантий лицам, удостоенным звания "Почетный гражданин города-героя Мурманска", и членам их семей: предоставление ежемесячной доплаты к государственной (трудовой) пенсии – 42 получателя; предоставление ежегодной единовременной материальной помощи на санаторное лечение и оздоровительные мероприятия – 23 получателя; обеспечение единым социальным проездным билетом – 12 получателей; возмещения расходов за ритуальные услуги, оказанные специализированными организациями – 2 получателя.
</t>
  </si>
  <si>
    <t>0.3. Общее количество граждан, получивших дополнительные меры социальной поддержки и оказанных услуг.                                                                                     Предоставление выплаты вознаграждения 50 опекунам совершеннолетних недееспособных граждан до конца 2028 года.</t>
  </si>
  <si>
    <t>0.3. Общее количество граждан, получивших дополнительные меры социальной поддержки и оказанные услуги;                                                                                                            2.9. Количество получателей ежемесячной жилищно-коммунальной выплаты.</t>
  </si>
  <si>
    <t xml:space="preserve">3.1. Количество объектов дошкольного, общего и дополнительного образования, в которых реализуются мероприятия по обеспечению доступности для инвалидов и других маломобильных групп населения (нарастающим итогом) К концу 2028 года планируется охватить мероприятиями 63 образовательных учреждения. </t>
  </si>
  <si>
    <t>3.2. Количество  учреждений культуры и дополнительного образования (детских школ искусств (по видам искусств), в которых реализуются мероприятия по обеспечению условий доступности для инвалидов и других маломобильных групп населения, подведомственных комитету по культуре администрации города Мурманска (нарастающим итогом).                                                                                                                                                             Увеличение до конца 2028 года количества  учреждений культуры и дополнительного образования, в которых реализованы мероприятия по обеспечению условий доступности для инвалидов и других маломобильных групп населения, до 13 единиц.</t>
  </si>
  <si>
    <t>3.3. Количество приспособленных жилых помещений и (или) общедомового имущества в многоквартирных домах с учетом потребностей инвалидов.                                                                                                       Ежегодное приспособление 10 жилых помещений инвалидов и общего имущества в многоквартирном доме, в котором проживают инвалиды, с учетом потребностей инвалидов.</t>
  </si>
  <si>
    <t>Обеспечение деятельности КСПВООДМ и исполнение отдельных государственных полномочий, переданных органам местного самоуправления в соответствии с законодательством Мурманской области.</t>
  </si>
  <si>
    <t>Мероприятие "Возмещение  юридическим лицам, индивидуальным предпринимателям затрат, связанных с оказанием мер социальной поддержки жителям и защитникам блокадного Ленинграда по оплате жилья и коммунальных услуг"</t>
  </si>
  <si>
    <t>0.4. Доля организаций, индивидуальных предпринимателей, получивших субсидию на возмещение затрат, связанных с оказанием мер социальной поддержки отдельным категориям граждан по оплате жилья и коммунальных услуг, от общего числа обратившихся за ее получением;                                                                          2.10. Количество юридических лиц, индивидуальных предпринимателей, которым предоставлена субсидия на возмещение затрат, связанных с оказанием мер социальной поддержки отдельным категориям граждан по оплате жилья и коммунальных услуг.</t>
  </si>
  <si>
    <t>3.4. Количество объектов МАУ МП «Объединение молодежных центров», в которых реализованы мероприятия по обеспечению доступности для инвалидов и других маломобильных групп населения (нарастающим итогом).                                                                                                          К концу 2028 года планируется оборудовать и оснастить 11 объектов молодежной политики.</t>
  </si>
  <si>
    <t>0.3. Общее количество граждан, получивших дополнительные меры социальной поддержки и оказанные услуги;                    
2.4. Количество выплат на возмещение стоимости услуг по погребению умерших.                                                   Мероприятие направлено на возмещение специализированной службе по вопросам похоронного дела стоимости услуг по погребению умерших, не работающих и не являющихся пенсионерами, а также в случае рождения мертвого ребенка по истечении 154 дней беременности. Исполнение переданных органам местного самоуправления государственных полномочий в соответствии с законодательством Мурманской области.
Обеспечение выплат на возмещение стоимости услуг по погребению умерших в размере 130 единиц.</t>
  </si>
  <si>
    <t>0.3. Общее количество граждан, получивших дополнительные меры социальной поддержки и оказанные услуги;                                                                                            2.3. Количество отремонтированных квартир ветеранов Великой Отечественной войны.                                                              Ежегодное выполнение ремонтных работ в 1 квартире ветерана Великой Отечественной войны (текущая потребность).</t>
  </si>
  <si>
    <t xml:space="preserve">1.4. Число детей-сирот и детей, оставшихся без попечения родителей, лиц из их числа, которым предоставлена ежемесячная жилищно-коммунальная выплата.                     Значание показателя на период действия программы составит от 450 до 479 человек ежегодно.         </t>
  </si>
  <si>
    <t>Председатель комитета                                                                                                                                                                                                         Т.В. Печкарева</t>
  </si>
  <si>
    <t xml:space="preserve">0.5. Количество объектов социальной инфраструктуры, в которых реализуются мероприятия по обеспечению условий доступности для инвалидов и других маломобильных групп населения (нарастающим итогом);
0.6. Доля фактически приспособленных жилых помещений и (или) общедомового имущества в многоквартирных домах с учетом потребностей инвалидов от запланированного количества (на соответствующий год);
3.1. Количество объектов дошкольного, общего и дополнительного образования, в которых реализованы мероприятия по обеспечению доступности для инвалидов и других маломобильных групп населения (нарастающим итогом);
3.2. Количество  учреждений культуры и дополнительного образования (детских школ искусств (по видам искусств), в которых реализованы мероприятия по обеспечению условий доступности для инвалидов и других маломобильных групп населения, подведомственных комитету по культуре администрации города Мурманска (нарастающим итогом);
3.3. Количество приспособленных жилых помещений и (или) общедомового имущества в многоквартирных домах с учетом потребностей инвалидов;                                                                       3.4. Доля молодежи, удовлетворенных уровнем доступности объектов учреждений молодежной политики, оснащенных специализированным оборудованием для маломобильных групп населения, от общего числа опрошенных лиц;                                                                                                                 3.5. Количество приспособленных входных групп многоквартирных домов с учетом потребностей инвалидов
</t>
  </si>
  <si>
    <t>3.1.5</t>
  </si>
  <si>
    <t>3.1.6</t>
  </si>
  <si>
    <t>3.5. Количество приспособленных входных групп многоквартирных домов с учетом потребностей инвалидов.                                                                              К концу 2023 года планируется приспособить 21 жилое помещение.</t>
  </si>
  <si>
    <t>Мероприятие "Софинансирование за счет средств местного бюджета к субсидии из областного бюджета на обеспечение условий доступности входных групп многоквартирных домов с учетом потребностей инвалидов"</t>
  </si>
  <si>
    <t xml:space="preserve">Приложение к приказу комитета
от ______________  № _________
</t>
  </si>
  <si>
    <t>Мероприятие "Субсидия муниципальным образованиям на обеспечение условий доступности входных групп многоквартирных домов с учетом потребностей инвалидов "</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</si>
</sst>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45">
    <font>
      <sz val="11"/>
      <color theme="1"/>
      <name val="Calibri"/>
      <family val="2"/>
    </font>
    <font>
      <sz val="11"/>
      <color indexed="8"/>
      <name val="Calibri"/>
      <family val="2"/>
    </font>
    <font>
      <sz val="11"/>
      <name val="Times New Roman"/>
      <family val="1"/>
    </font>
    <font>
      <sz val="9"/>
      <name val="Tahoma"/>
      <family val="2"/>
    </font>
    <font>
      <b/>
      <sz val="9"/>
      <name val="Tahoma"/>
      <family val="2"/>
    </font>
    <font>
      <u val="single"/>
      <sz val="11"/>
      <name val="Times New Roman"/>
      <family val="1"/>
    </font>
    <font>
      <sz val="14"/>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thin"/>
      <right style="thin"/>
      <top style="thin"/>
      <bottom/>
    </border>
    <border>
      <left style="thin"/>
      <right/>
      <top style="thin"/>
      <bottom/>
    </border>
    <border>
      <left/>
      <right style="thin"/>
      <top style="thin"/>
      <bottom style="thin"/>
    </border>
    <border>
      <left style="thin"/>
      <right style="thin"/>
      <top/>
      <bottom style="thin"/>
    </border>
    <border>
      <left style="thin"/>
      <right/>
      <top/>
      <bottom style="thin"/>
    </border>
    <border>
      <left style="thin"/>
      <right style="thin"/>
      <top/>
      <bottom/>
    </border>
    <border>
      <left/>
      <right style="thin"/>
      <top/>
      <bottom/>
    </border>
    <border>
      <left/>
      <right style="thin"/>
      <top style="thin"/>
      <bottom/>
    </border>
    <border>
      <left/>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94">
    <xf numFmtId="0" fontId="0" fillId="0" borderId="0" xfId="0" applyFont="1" applyAlignment="1">
      <alignment/>
    </xf>
    <xf numFmtId="0" fontId="2" fillId="0" borderId="10" xfId="0" applyFont="1" applyFill="1" applyBorder="1" applyAlignment="1">
      <alignment horizontal="center"/>
    </xf>
    <xf numFmtId="165" fontId="2" fillId="0" borderId="10" xfId="0" applyNumberFormat="1" applyFont="1" applyFill="1" applyBorder="1" applyAlignment="1">
      <alignment horizontal="center" vertical="top" wrapText="1"/>
    </xf>
    <xf numFmtId="165" fontId="2" fillId="0" borderId="10" xfId="0" applyNumberFormat="1" applyFont="1" applyFill="1" applyBorder="1" applyAlignment="1">
      <alignment horizontal="center" vertical="center" wrapText="1"/>
    </xf>
    <xf numFmtId="165" fontId="2" fillId="0" borderId="11"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top" wrapText="1"/>
    </xf>
    <xf numFmtId="165" fontId="2" fillId="0" borderId="12" xfId="0" applyNumberFormat="1" applyFont="1" applyFill="1" applyBorder="1" applyAlignment="1">
      <alignment horizontal="center" vertical="top" wrapText="1"/>
    </xf>
    <xf numFmtId="165" fontId="2" fillId="0" borderId="13" xfId="0" applyNumberFormat="1" applyFont="1" applyFill="1" applyBorder="1" applyAlignment="1">
      <alignment horizontal="center" vertical="top" wrapText="1"/>
    </xf>
    <xf numFmtId="0" fontId="2" fillId="0" borderId="11" xfId="0" applyFont="1" applyFill="1" applyBorder="1" applyAlignment="1">
      <alignment horizontal="center"/>
    </xf>
    <xf numFmtId="0" fontId="2" fillId="0" borderId="12" xfId="0" applyFont="1" applyFill="1" applyBorder="1" applyAlignment="1">
      <alignment horizontal="center" vertical="center" wrapText="1"/>
    </xf>
    <xf numFmtId="0" fontId="2" fillId="0" borderId="0" xfId="0" applyFont="1" applyFill="1" applyAlignment="1">
      <alignment/>
    </xf>
    <xf numFmtId="0" fontId="2" fillId="0" borderId="14" xfId="0" applyFont="1" applyFill="1" applyBorder="1" applyAlignment="1">
      <alignment horizontal="center" vertical="center" wrapText="1"/>
    </xf>
    <xf numFmtId="0" fontId="2" fillId="0" borderId="13" xfId="0" applyFont="1" applyFill="1" applyBorder="1" applyAlignment="1">
      <alignment horizontal="center"/>
    </xf>
    <xf numFmtId="165" fontId="2" fillId="0" borderId="15"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top" wrapText="1"/>
    </xf>
    <xf numFmtId="165" fontId="2" fillId="0" borderId="12" xfId="0" applyNumberFormat="1" applyFont="1" applyFill="1" applyBorder="1" applyAlignment="1">
      <alignment horizontal="center" vertical="center" wrapText="1"/>
    </xf>
    <xf numFmtId="0" fontId="2" fillId="0" borderId="0" xfId="0" applyFont="1" applyFill="1" applyAlignment="1">
      <alignment vertical="top"/>
    </xf>
    <xf numFmtId="0" fontId="2" fillId="0" borderId="10" xfId="0" applyFont="1" applyFill="1" applyBorder="1" applyAlignment="1">
      <alignment horizontal="center" vertical="top"/>
    </xf>
    <xf numFmtId="0" fontId="2" fillId="0" borderId="0" xfId="0" applyFont="1" applyFill="1" applyAlignment="1">
      <alignment horizontal="center" vertical="top"/>
    </xf>
    <xf numFmtId="0" fontId="2" fillId="0" borderId="16" xfId="0" applyFont="1" applyFill="1" applyBorder="1" applyAlignment="1">
      <alignment horizontal="center"/>
    </xf>
    <xf numFmtId="164" fontId="2" fillId="0" borderId="10" xfId="0" applyNumberFormat="1" applyFont="1" applyFill="1" applyBorder="1" applyAlignment="1">
      <alignment horizontal="center"/>
    </xf>
    <xf numFmtId="164" fontId="2" fillId="0" borderId="10" xfId="0" applyNumberFormat="1" applyFont="1" applyFill="1" applyBorder="1" applyAlignment="1">
      <alignment horizontal="center" vertical="top"/>
    </xf>
    <xf numFmtId="164" fontId="2" fillId="0" borderId="12" xfId="0" applyNumberFormat="1" applyFont="1" applyFill="1" applyBorder="1" applyAlignment="1">
      <alignment horizontal="center"/>
    </xf>
    <xf numFmtId="165" fontId="2" fillId="0" borderId="15" xfId="0" applyNumberFormat="1" applyFont="1" applyFill="1" applyBorder="1" applyAlignment="1">
      <alignment horizontal="center" vertical="top" wrapText="1"/>
    </xf>
    <xf numFmtId="165" fontId="2" fillId="0" borderId="10" xfId="0" applyNumberFormat="1" applyFont="1" applyFill="1" applyBorder="1" applyAlignment="1">
      <alignment horizontal="center" vertical="center"/>
    </xf>
    <xf numFmtId="165" fontId="2" fillId="0" borderId="10" xfId="0" applyNumberFormat="1" applyFont="1" applyFill="1" applyBorder="1" applyAlignment="1">
      <alignment horizontal="center" vertical="top"/>
    </xf>
    <xf numFmtId="165" fontId="2" fillId="0" borderId="10" xfId="0" applyNumberFormat="1" applyFont="1" applyFill="1" applyBorder="1" applyAlignment="1" applyProtection="1">
      <alignment horizontal="center" vertical="center"/>
      <protection locked="0"/>
    </xf>
    <xf numFmtId="0" fontId="2" fillId="0" borderId="15" xfId="0" applyFont="1" applyFill="1" applyBorder="1" applyAlignment="1">
      <alignment horizontal="center" vertical="center" wrapText="1"/>
    </xf>
    <xf numFmtId="165" fontId="2" fillId="0" borderId="0" xfId="0" applyNumberFormat="1" applyFont="1" applyFill="1" applyAlignment="1">
      <alignment/>
    </xf>
    <xf numFmtId="0" fontId="2" fillId="0" borderId="0" xfId="0" applyFont="1" applyFill="1" applyAlignment="1">
      <alignment vertical="center" wrapText="1"/>
    </xf>
    <xf numFmtId="0" fontId="2" fillId="0" borderId="17" xfId="0" applyFont="1" applyFill="1" applyBorder="1" applyAlignment="1">
      <alignment horizontal="center" vertical="center" wrapText="1"/>
    </xf>
    <xf numFmtId="165" fontId="2" fillId="0" borderId="0" xfId="0" applyNumberFormat="1" applyFont="1" applyFill="1" applyAlignment="1">
      <alignment vertical="center" wrapText="1"/>
    </xf>
    <xf numFmtId="165" fontId="2" fillId="0" borderId="10" xfId="0" applyNumberFormat="1" applyFont="1" applyFill="1" applyBorder="1" applyAlignment="1">
      <alignment horizontal="center"/>
    </xf>
    <xf numFmtId="165" fontId="2" fillId="0" borderId="15" xfId="0" applyNumberFormat="1" applyFont="1" applyFill="1" applyBorder="1" applyAlignment="1">
      <alignment horizontal="center"/>
    </xf>
    <xf numFmtId="165" fontId="2" fillId="0" borderId="12" xfId="0" applyNumberFormat="1" applyFont="1" applyFill="1" applyBorder="1" applyAlignment="1">
      <alignment horizontal="center"/>
    </xf>
    <xf numFmtId="0" fontId="7" fillId="0" borderId="0" xfId="0" applyFont="1" applyFill="1" applyAlignment="1">
      <alignment horizontal="left" vertical="top"/>
    </xf>
    <xf numFmtId="49" fontId="2" fillId="0" borderId="10" xfId="0" applyNumberFormat="1" applyFont="1" applyFill="1" applyBorder="1" applyAlignment="1">
      <alignment horizontal="center" vertical="top" wrapText="1"/>
    </xf>
    <xf numFmtId="164" fontId="2" fillId="0" borderId="12" xfId="0" applyNumberFormat="1" applyFont="1" applyFill="1" applyBorder="1" applyAlignment="1">
      <alignment horizontal="left" vertical="top" wrapText="1"/>
    </xf>
    <xf numFmtId="164" fontId="2" fillId="0" borderId="17" xfId="0" applyNumberFormat="1" applyFont="1" applyFill="1" applyBorder="1" applyAlignment="1">
      <alignment horizontal="left" vertical="top" wrapText="1"/>
    </xf>
    <xf numFmtId="164" fontId="2" fillId="0" borderId="15" xfId="0" applyNumberFormat="1" applyFont="1" applyFill="1" applyBorder="1" applyAlignment="1">
      <alignment horizontal="left" vertical="top" wrapText="1"/>
    </xf>
    <xf numFmtId="0" fontId="2" fillId="0" borderId="12" xfId="0" applyFont="1" applyFill="1" applyBorder="1" applyAlignment="1">
      <alignment horizontal="center" vertical="top" wrapText="1"/>
    </xf>
    <xf numFmtId="0" fontId="2" fillId="0" borderId="17" xfId="0" applyFont="1" applyFill="1" applyBorder="1" applyAlignment="1">
      <alignment horizontal="center" vertical="top" wrapText="1"/>
    </xf>
    <xf numFmtId="0" fontId="2" fillId="0" borderId="15" xfId="0" applyFont="1" applyFill="1" applyBorder="1" applyAlignment="1">
      <alignment horizontal="center" vertical="top" wrapText="1"/>
    </xf>
    <xf numFmtId="164" fontId="2" fillId="0" borderId="18" xfId="0" applyNumberFormat="1" applyFont="1" applyFill="1" applyBorder="1" applyAlignment="1">
      <alignment horizontal="left" vertical="top" wrapText="1"/>
    </xf>
    <xf numFmtId="0" fontId="2" fillId="0" borderId="12" xfId="0" applyFont="1" applyFill="1" applyBorder="1" applyAlignment="1">
      <alignment horizontal="center" vertical="top"/>
    </xf>
    <xf numFmtId="0" fontId="2" fillId="0" borderId="17" xfId="0" applyFont="1" applyFill="1" applyBorder="1" applyAlignment="1">
      <alignment horizontal="center" vertical="top"/>
    </xf>
    <xf numFmtId="0" fontId="2" fillId="0" borderId="15" xfId="0" applyFont="1" applyFill="1" applyBorder="1" applyAlignment="1">
      <alignment horizontal="center" vertical="top"/>
    </xf>
    <xf numFmtId="0" fontId="2" fillId="0" borderId="10" xfId="0" applyFont="1" applyFill="1" applyBorder="1" applyAlignment="1">
      <alignment horizontal="center" vertical="top"/>
    </xf>
    <xf numFmtId="0" fontId="2" fillId="0" borderId="10" xfId="0" applyFont="1" applyFill="1" applyBorder="1" applyAlignment="1">
      <alignment horizontal="center" vertical="top" wrapText="1"/>
    </xf>
    <xf numFmtId="0" fontId="2" fillId="0" borderId="12" xfId="0" applyFont="1" applyFill="1" applyBorder="1" applyAlignment="1">
      <alignment horizontal="left" vertical="top" wrapText="1"/>
    </xf>
    <xf numFmtId="0" fontId="2" fillId="0" borderId="17" xfId="0" applyFont="1" applyFill="1" applyBorder="1" applyAlignment="1">
      <alignment horizontal="left" vertical="top" wrapText="1"/>
    </xf>
    <xf numFmtId="0" fontId="2" fillId="0" borderId="15"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4" xfId="0" applyFont="1" applyFill="1" applyBorder="1" applyAlignment="1">
      <alignment horizontal="center" vertical="top"/>
    </xf>
    <xf numFmtId="49" fontId="2" fillId="0" borderId="12" xfId="0" applyNumberFormat="1" applyFont="1" applyFill="1" applyBorder="1" applyAlignment="1">
      <alignment horizontal="center" vertical="top" wrapText="1"/>
    </xf>
    <xf numFmtId="49" fontId="2" fillId="0" borderId="17" xfId="0" applyNumberFormat="1" applyFont="1" applyFill="1" applyBorder="1" applyAlignment="1">
      <alignment horizontal="center" vertical="top" wrapText="1"/>
    </xf>
    <xf numFmtId="49" fontId="2" fillId="0" borderId="15" xfId="0" applyNumberFormat="1" applyFont="1" applyFill="1" applyBorder="1" applyAlignment="1">
      <alignment horizontal="center" vertical="top" wrapText="1"/>
    </xf>
    <xf numFmtId="49" fontId="2" fillId="0" borderId="12" xfId="0" applyNumberFormat="1" applyFont="1" applyFill="1" applyBorder="1" applyAlignment="1">
      <alignment horizontal="center" vertical="top"/>
    </xf>
    <xf numFmtId="49" fontId="2" fillId="0" borderId="17" xfId="0" applyNumberFormat="1" applyFont="1" applyFill="1" applyBorder="1" applyAlignment="1">
      <alignment horizontal="center" vertical="top"/>
    </xf>
    <xf numFmtId="49" fontId="2" fillId="0" borderId="15" xfId="0" applyNumberFormat="1" applyFont="1" applyFill="1" applyBorder="1" applyAlignment="1">
      <alignment horizontal="center" vertical="top"/>
    </xf>
    <xf numFmtId="49" fontId="2" fillId="0" borderId="10" xfId="0" applyNumberFormat="1" applyFont="1" applyFill="1" applyBorder="1" applyAlignment="1">
      <alignment horizontal="center" vertical="top"/>
    </xf>
    <xf numFmtId="164" fontId="2" fillId="0" borderId="17" xfId="0" applyNumberFormat="1" applyFont="1" applyFill="1" applyBorder="1" applyAlignment="1">
      <alignment horizontal="left" vertical="top"/>
    </xf>
    <xf numFmtId="164" fontId="2" fillId="0" borderId="15" xfId="0" applyNumberFormat="1" applyFont="1" applyFill="1" applyBorder="1" applyAlignment="1">
      <alignment horizontal="left" vertical="top"/>
    </xf>
    <xf numFmtId="164" fontId="2" fillId="0" borderId="19" xfId="0" applyNumberFormat="1" applyFont="1" applyFill="1" applyBorder="1" applyAlignment="1">
      <alignment horizontal="left" vertical="top" wrapText="1"/>
    </xf>
    <xf numFmtId="164" fontId="2" fillId="0" borderId="12" xfId="0" applyNumberFormat="1" applyFont="1" applyFill="1" applyBorder="1" applyAlignment="1">
      <alignment vertical="top" wrapText="1"/>
    </xf>
    <xf numFmtId="164" fontId="2" fillId="0" borderId="17" xfId="0" applyNumberFormat="1" applyFont="1" applyFill="1" applyBorder="1" applyAlignment="1">
      <alignment vertical="top" wrapText="1"/>
    </xf>
    <xf numFmtId="164" fontId="2" fillId="0" borderId="15" xfId="0" applyNumberFormat="1" applyFont="1" applyFill="1" applyBorder="1" applyAlignment="1">
      <alignment vertical="top" wrapText="1"/>
    </xf>
    <xf numFmtId="49" fontId="2" fillId="0" borderId="11" xfId="0" applyNumberFormat="1" applyFont="1" applyFill="1" applyBorder="1" applyAlignment="1">
      <alignment horizontal="center" vertical="top" wrapText="1"/>
    </xf>
    <xf numFmtId="0" fontId="2" fillId="0" borderId="10" xfId="0" applyFont="1" applyFill="1" applyBorder="1" applyAlignment="1">
      <alignment vertical="top" wrapText="1"/>
    </xf>
    <xf numFmtId="164" fontId="2" fillId="0" borderId="19" xfId="0" applyNumberFormat="1" applyFont="1" applyFill="1" applyBorder="1" applyAlignment="1">
      <alignment horizontal="center"/>
    </xf>
    <xf numFmtId="164" fontId="2" fillId="0" borderId="18" xfId="0" applyNumberFormat="1" applyFont="1" applyFill="1" applyBorder="1" applyAlignment="1">
      <alignment horizontal="center"/>
    </xf>
    <xf numFmtId="164" fontId="2" fillId="0" borderId="17" xfId="0" applyNumberFormat="1" applyFont="1" applyFill="1" applyBorder="1" applyAlignment="1">
      <alignment horizontal="center"/>
    </xf>
    <xf numFmtId="164" fontId="2" fillId="0" borderId="15" xfId="0" applyNumberFormat="1" applyFont="1" applyFill="1" applyBorder="1" applyAlignment="1">
      <alignment horizontal="center"/>
    </xf>
    <xf numFmtId="49" fontId="2" fillId="0" borderId="10" xfId="0" applyNumberFormat="1" applyFont="1" applyFill="1" applyBorder="1" applyAlignment="1">
      <alignment vertical="top" wrapText="1"/>
    </xf>
    <xf numFmtId="0" fontId="2" fillId="0" borderId="11" xfId="0" applyFont="1" applyFill="1" applyBorder="1" applyAlignment="1">
      <alignment horizontal="left" vertical="top" wrapText="1"/>
    </xf>
    <xf numFmtId="0" fontId="2" fillId="0" borderId="12" xfId="0" applyFont="1" applyFill="1" applyBorder="1" applyAlignment="1">
      <alignment vertical="top" wrapText="1"/>
    </xf>
    <xf numFmtId="0" fontId="2" fillId="0" borderId="17" xfId="0" applyFont="1" applyFill="1" applyBorder="1" applyAlignment="1">
      <alignment vertical="top" wrapText="1"/>
    </xf>
    <xf numFmtId="0" fontId="2" fillId="0" borderId="15" xfId="0" applyFont="1" applyFill="1" applyBorder="1" applyAlignment="1">
      <alignment vertical="top" wrapText="1"/>
    </xf>
    <xf numFmtId="0" fontId="2" fillId="0" borderId="12"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2" xfId="0" applyFont="1" applyFill="1" applyBorder="1" applyAlignment="1">
      <alignment horizontal="left" vertical="top"/>
    </xf>
    <xf numFmtId="0" fontId="2" fillId="0" borderId="17" xfId="0" applyFont="1" applyFill="1" applyBorder="1" applyAlignment="1">
      <alignment horizontal="left" vertical="top"/>
    </xf>
    <xf numFmtId="0" fontId="2" fillId="0" borderId="0" xfId="0" applyFont="1" applyFill="1" applyAlignment="1">
      <alignment horizontal="center"/>
    </xf>
    <xf numFmtId="0" fontId="2" fillId="0" borderId="11"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2" xfId="0" applyFont="1" applyFill="1" applyBorder="1" applyAlignment="1">
      <alignment horizontal="center"/>
    </xf>
    <xf numFmtId="0" fontId="2" fillId="0" borderId="17" xfId="0" applyFont="1" applyFill="1" applyBorder="1" applyAlignment="1">
      <alignment horizontal="center"/>
    </xf>
    <xf numFmtId="0" fontId="2" fillId="0" borderId="15" xfId="0" applyFont="1" applyFill="1" applyBorder="1" applyAlignment="1">
      <alignment horizontal="center"/>
    </xf>
    <xf numFmtId="164" fontId="2" fillId="0" borderId="14" xfId="0" applyNumberFormat="1" applyFont="1" applyFill="1" applyBorder="1" applyAlignment="1">
      <alignment horizontal="left" wrapText="1"/>
    </xf>
    <xf numFmtId="0" fontId="6" fillId="0" borderId="0" xfId="0" applyFont="1" applyFill="1" applyAlignment="1">
      <alignment horizontal="center" vertical="center" wrapText="1"/>
    </xf>
    <xf numFmtId="0" fontId="6" fillId="0" borderId="0" xfId="0" applyFont="1" applyFill="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6"/>
  <sheetViews>
    <sheetView tabSelected="1" zoomScale="70" zoomScaleNormal="70" workbookViewId="0" topLeftCell="A211">
      <selection activeCell="C223" sqref="C223:C227"/>
    </sheetView>
  </sheetViews>
  <sheetFormatPr defaultColWidth="9.140625" defaultRowHeight="15"/>
  <cols>
    <col min="1" max="1" width="13.57421875" style="20" customWidth="1"/>
    <col min="2" max="2" width="64.140625" style="18" customWidth="1"/>
    <col min="3" max="3" width="18.140625" style="18" customWidth="1"/>
    <col min="4" max="4" width="11.28125" style="11" customWidth="1"/>
    <col min="5" max="5" width="18.8515625" style="11" customWidth="1"/>
    <col min="6" max="6" width="13.57421875" style="11" customWidth="1"/>
    <col min="7" max="7" width="14.00390625" style="11" customWidth="1"/>
    <col min="8" max="11" width="12.7109375" style="11" customWidth="1"/>
    <col min="12" max="12" width="56.421875" style="11" customWidth="1"/>
    <col min="13" max="13" width="16.7109375" style="18" customWidth="1"/>
    <col min="14" max="14" width="18.28125" style="11" customWidth="1"/>
    <col min="15" max="15" width="14.57421875" style="11" customWidth="1"/>
    <col min="16" max="16384" width="9.140625" style="11" customWidth="1"/>
  </cols>
  <sheetData>
    <row r="1" spans="12:13" ht="15">
      <c r="L1" s="92" t="s">
        <v>156</v>
      </c>
      <c r="M1" s="93"/>
    </row>
    <row r="2" spans="12:13" ht="33" customHeight="1">
      <c r="L2" s="93"/>
      <c r="M2" s="93"/>
    </row>
    <row r="3" spans="1:13" ht="21" customHeight="1">
      <c r="A3" s="84" t="s">
        <v>106</v>
      </c>
      <c r="B3" s="84"/>
      <c r="C3" s="84"/>
      <c r="D3" s="84"/>
      <c r="E3" s="84"/>
      <c r="F3" s="84"/>
      <c r="G3" s="84"/>
      <c r="H3" s="84"/>
      <c r="I3" s="84"/>
      <c r="J3" s="84"/>
      <c r="K3" s="84"/>
      <c r="L3" s="84"/>
      <c r="M3" s="84"/>
    </row>
    <row r="4" ht="15"/>
    <row r="5" spans="1:13" ht="57" customHeight="1">
      <c r="A5" s="80" t="s">
        <v>0</v>
      </c>
      <c r="B5" s="80" t="s">
        <v>16</v>
      </c>
      <c r="C5" s="80" t="s">
        <v>17</v>
      </c>
      <c r="D5" s="85" t="s">
        <v>10</v>
      </c>
      <c r="E5" s="86"/>
      <c r="F5" s="86"/>
      <c r="G5" s="86"/>
      <c r="H5" s="86"/>
      <c r="I5" s="86"/>
      <c r="J5" s="86"/>
      <c r="K5" s="87"/>
      <c r="L5" s="80" t="s">
        <v>11</v>
      </c>
      <c r="M5" s="80" t="s">
        <v>6</v>
      </c>
    </row>
    <row r="6" spans="1:13" ht="30">
      <c r="A6" s="81"/>
      <c r="B6" s="81"/>
      <c r="C6" s="81"/>
      <c r="D6" s="12" t="s">
        <v>18</v>
      </c>
      <c r="E6" s="5" t="s">
        <v>1</v>
      </c>
      <c r="F6" s="1">
        <v>2023</v>
      </c>
      <c r="G6" s="1">
        <v>2024</v>
      </c>
      <c r="H6" s="1">
        <v>2025</v>
      </c>
      <c r="I6" s="1">
        <v>2026</v>
      </c>
      <c r="J6" s="1">
        <v>2027</v>
      </c>
      <c r="K6" s="1">
        <v>2028</v>
      </c>
      <c r="L6" s="81"/>
      <c r="M6" s="81"/>
    </row>
    <row r="7" spans="1:13" ht="15">
      <c r="A7" s="29">
        <v>1</v>
      </c>
      <c r="B7" s="29">
        <v>2</v>
      </c>
      <c r="C7" s="32">
        <v>3</v>
      </c>
      <c r="D7" s="5">
        <v>4</v>
      </c>
      <c r="E7" s="10">
        <v>5</v>
      </c>
      <c r="F7" s="10">
        <v>6</v>
      </c>
      <c r="G7" s="10">
        <v>7</v>
      </c>
      <c r="H7" s="10">
        <v>8</v>
      </c>
      <c r="I7" s="10">
        <v>9</v>
      </c>
      <c r="J7" s="10">
        <v>10</v>
      </c>
      <c r="K7" s="10">
        <v>11</v>
      </c>
      <c r="L7" s="5">
        <v>12</v>
      </c>
      <c r="M7" s="5">
        <v>13</v>
      </c>
    </row>
    <row r="8" spans="1:15" ht="15">
      <c r="A8" s="46"/>
      <c r="B8" s="54" t="s">
        <v>52</v>
      </c>
      <c r="C8" s="49" t="s">
        <v>12</v>
      </c>
      <c r="D8" s="9" t="s">
        <v>1</v>
      </c>
      <c r="E8" s="3">
        <f>SUM(E9:E12)</f>
        <v>3681138.9000000004</v>
      </c>
      <c r="F8" s="3">
        <f aca="true" t="shared" si="0" ref="F8:K8">SUM(F9:F11)</f>
        <v>609813.8999999999</v>
      </c>
      <c r="G8" s="3">
        <f t="shared" si="0"/>
        <v>630971</v>
      </c>
      <c r="H8" s="3">
        <f t="shared" si="0"/>
        <v>613179.2</v>
      </c>
      <c r="I8" s="3">
        <f t="shared" si="0"/>
        <v>607700.4</v>
      </c>
      <c r="J8" s="3">
        <f t="shared" si="0"/>
        <v>609040.4</v>
      </c>
      <c r="K8" s="3">
        <f t="shared" si="0"/>
        <v>610434</v>
      </c>
      <c r="L8" s="91"/>
      <c r="M8" s="82"/>
      <c r="O8" s="30"/>
    </row>
    <row r="9" spans="1:15" ht="15" customHeight="1">
      <c r="A9" s="47"/>
      <c r="B9" s="54"/>
      <c r="C9" s="49"/>
      <c r="D9" s="9" t="s">
        <v>2</v>
      </c>
      <c r="E9" s="3">
        <f>SUM(F9:K9)</f>
        <v>595848.7</v>
      </c>
      <c r="F9" s="3">
        <f aca="true" t="shared" si="1" ref="F9:K12">F14+F74+F189+F229</f>
        <v>104797.79999999999</v>
      </c>
      <c r="G9" s="3">
        <f t="shared" si="1"/>
        <v>100530.9</v>
      </c>
      <c r="H9" s="3">
        <f t="shared" si="1"/>
        <v>100745.29999999999</v>
      </c>
      <c r="I9" s="3">
        <f t="shared" si="1"/>
        <v>95233.7</v>
      </c>
      <c r="J9" s="3">
        <f t="shared" si="1"/>
        <v>96573.7</v>
      </c>
      <c r="K9" s="3">
        <f t="shared" si="1"/>
        <v>97967.29999999999</v>
      </c>
      <c r="L9" s="91"/>
      <c r="M9" s="83"/>
      <c r="O9" s="30"/>
    </row>
    <row r="10" spans="1:15" ht="15" customHeight="1">
      <c r="A10" s="47"/>
      <c r="B10" s="54"/>
      <c r="C10" s="49"/>
      <c r="D10" s="9" t="s">
        <v>3</v>
      </c>
      <c r="E10" s="3">
        <f>F10+G10+H10+I10+J10+K10</f>
        <v>3085290.2000000007</v>
      </c>
      <c r="F10" s="3">
        <f t="shared" si="1"/>
        <v>505016.1</v>
      </c>
      <c r="G10" s="3">
        <f t="shared" si="1"/>
        <v>530440.1</v>
      </c>
      <c r="H10" s="3">
        <f t="shared" si="1"/>
        <v>512433.9</v>
      </c>
      <c r="I10" s="3">
        <f t="shared" si="1"/>
        <v>512466.70000000007</v>
      </c>
      <c r="J10" s="3">
        <f t="shared" si="1"/>
        <v>512466.70000000007</v>
      </c>
      <c r="K10" s="3">
        <f t="shared" si="1"/>
        <v>512466.70000000007</v>
      </c>
      <c r="L10" s="91"/>
      <c r="M10" s="83"/>
      <c r="O10" s="30"/>
    </row>
    <row r="11" spans="1:15" ht="15" customHeight="1">
      <c r="A11" s="47"/>
      <c r="B11" s="54"/>
      <c r="C11" s="49"/>
      <c r="D11" s="9" t="s">
        <v>4</v>
      </c>
      <c r="E11" s="3">
        <v>0</v>
      </c>
      <c r="F11" s="3">
        <f t="shared" si="1"/>
        <v>0</v>
      </c>
      <c r="G11" s="3">
        <f t="shared" si="1"/>
        <v>0</v>
      </c>
      <c r="H11" s="3">
        <f t="shared" si="1"/>
        <v>0</v>
      </c>
      <c r="I11" s="3">
        <f t="shared" si="1"/>
        <v>0</v>
      </c>
      <c r="J11" s="3">
        <f t="shared" si="1"/>
        <v>0</v>
      </c>
      <c r="K11" s="3">
        <f t="shared" si="1"/>
        <v>0</v>
      </c>
      <c r="L11" s="91"/>
      <c r="M11" s="83"/>
      <c r="O11" s="30"/>
    </row>
    <row r="12" spans="1:15" ht="15" customHeight="1">
      <c r="A12" s="47"/>
      <c r="B12" s="51"/>
      <c r="C12" s="46"/>
      <c r="D12" s="13" t="s">
        <v>5</v>
      </c>
      <c r="E12" s="3">
        <v>0</v>
      </c>
      <c r="F12" s="3">
        <f t="shared" si="1"/>
        <v>0</v>
      </c>
      <c r="G12" s="3">
        <f t="shared" si="1"/>
        <v>0</v>
      </c>
      <c r="H12" s="3">
        <f t="shared" si="1"/>
        <v>0</v>
      </c>
      <c r="I12" s="3">
        <f t="shared" si="1"/>
        <v>0</v>
      </c>
      <c r="J12" s="3">
        <f t="shared" si="1"/>
        <v>0</v>
      </c>
      <c r="K12" s="3">
        <f t="shared" si="1"/>
        <v>0</v>
      </c>
      <c r="L12" s="91"/>
      <c r="M12" s="83"/>
      <c r="O12" s="30"/>
    </row>
    <row r="13" spans="1:13" ht="15" customHeight="1">
      <c r="A13" s="50">
        <v>1</v>
      </c>
      <c r="B13" s="51" t="s">
        <v>78</v>
      </c>
      <c r="C13" s="50" t="s">
        <v>35</v>
      </c>
      <c r="D13" s="5" t="s">
        <v>1</v>
      </c>
      <c r="E13" s="14">
        <f>SUM(F13:K13)</f>
        <v>2917164.9</v>
      </c>
      <c r="F13" s="14">
        <f aca="true" t="shared" si="2" ref="F13:K13">SUM(F14:F16)</f>
        <v>480838.29999999993</v>
      </c>
      <c r="G13" s="14">
        <f t="shared" si="2"/>
        <v>502765</v>
      </c>
      <c r="H13" s="14">
        <f t="shared" si="2"/>
        <v>483390.4</v>
      </c>
      <c r="I13" s="14">
        <f t="shared" si="2"/>
        <v>483390.4</v>
      </c>
      <c r="J13" s="14">
        <f t="shared" si="2"/>
        <v>483390.4</v>
      </c>
      <c r="K13" s="14">
        <f t="shared" si="2"/>
        <v>483390.4</v>
      </c>
      <c r="L13" s="39" t="s">
        <v>121</v>
      </c>
      <c r="M13" s="42" t="s">
        <v>112</v>
      </c>
    </row>
    <row r="14" spans="1:13" ht="15" customHeight="1">
      <c r="A14" s="50"/>
      <c r="B14" s="52"/>
      <c r="C14" s="50"/>
      <c r="D14" s="5" t="s">
        <v>36</v>
      </c>
      <c r="E14" s="3">
        <f>SUM(F14:K14)</f>
        <v>15750.1</v>
      </c>
      <c r="F14" s="3">
        <f aca="true" t="shared" si="3" ref="F14:K17">F19+F44</f>
        <v>5750.1</v>
      </c>
      <c r="G14" s="3">
        <f t="shared" si="3"/>
        <v>2000</v>
      </c>
      <c r="H14" s="3">
        <f t="shared" si="3"/>
        <v>2000</v>
      </c>
      <c r="I14" s="3">
        <f t="shared" si="3"/>
        <v>2000</v>
      </c>
      <c r="J14" s="3">
        <f t="shared" si="3"/>
        <v>2000</v>
      </c>
      <c r="K14" s="3">
        <f t="shared" si="3"/>
        <v>2000</v>
      </c>
      <c r="L14" s="40"/>
      <c r="M14" s="47"/>
    </row>
    <row r="15" spans="1:13" ht="15" customHeight="1">
      <c r="A15" s="50"/>
      <c r="B15" s="52"/>
      <c r="C15" s="50"/>
      <c r="D15" s="5" t="s">
        <v>3</v>
      </c>
      <c r="E15" s="3">
        <f>SUM(F15:K15)</f>
        <v>2901414.8</v>
      </c>
      <c r="F15" s="3">
        <f t="shared" si="3"/>
        <v>475088.19999999995</v>
      </c>
      <c r="G15" s="3">
        <f t="shared" si="3"/>
        <v>500765</v>
      </c>
      <c r="H15" s="3">
        <f t="shared" si="3"/>
        <v>481390.4</v>
      </c>
      <c r="I15" s="3">
        <f t="shared" si="3"/>
        <v>481390.4</v>
      </c>
      <c r="J15" s="3">
        <f t="shared" si="3"/>
        <v>481390.4</v>
      </c>
      <c r="K15" s="3">
        <f t="shared" si="3"/>
        <v>481390.4</v>
      </c>
      <c r="L15" s="40"/>
      <c r="M15" s="47"/>
    </row>
    <row r="16" spans="1:13" ht="15" customHeight="1">
      <c r="A16" s="50"/>
      <c r="B16" s="52"/>
      <c r="C16" s="50"/>
      <c r="D16" s="5" t="s">
        <v>4</v>
      </c>
      <c r="E16" s="3">
        <v>0</v>
      </c>
      <c r="F16" s="3">
        <f t="shared" si="3"/>
        <v>0</v>
      </c>
      <c r="G16" s="3">
        <f t="shared" si="3"/>
        <v>0</v>
      </c>
      <c r="H16" s="3">
        <f t="shared" si="3"/>
        <v>0</v>
      </c>
      <c r="I16" s="3">
        <f t="shared" si="3"/>
        <v>0</v>
      </c>
      <c r="J16" s="3">
        <f t="shared" si="3"/>
        <v>0</v>
      </c>
      <c r="K16" s="3">
        <f t="shared" si="3"/>
        <v>0</v>
      </c>
      <c r="L16" s="40"/>
      <c r="M16" s="47"/>
    </row>
    <row r="17" spans="1:13" ht="35.25" customHeight="1">
      <c r="A17" s="42"/>
      <c r="B17" s="52"/>
      <c r="C17" s="42"/>
      <c r="D17" s="6" t="s">
        <v>5</v>
      </c>
      <c r="E17" s="7">
        <v>0</v>
      </c>
      <c r="F17" s="7">
        <f t="shared" si="3"/>
        <v>0</v>
      </c>
      <c r="G17" s="7">
        <f t="shared" si="3"/>
        <v>0</v>
      </c>
      <c r="H17" s="7">
        <f t="shared" si="3"/>
        <v>0</v>
      </c>
      <c r="I17" s="7">
        <f t="shared" si="3"/>
        <v>0</v>
      </c>
      <c r="J17" s="7">
        <f t="shared" si="3"/>
        <v>0</v>
      </c>
      <c r="K17" s="7">
        <f t="shared" si="3"/>
        <v>0</v>
      </c>
      <c r="L17" s="41"/>
      <c r="M17" s="48"/>
    </row>
    <row r="18" spans="1:13" ht="15" customHeight="1">
      <c r="A18" s="38" t="s">
        <v>7</v>
      </c>
      <c r="B18" s="70" t="s">
        <v>115</v>
      </c>
      <c r="C18" s="42" t="s">
        <v>35</v>
      </c>
      <c r="D18" s="5" t="s">
        <v>1</v>
      </c>
      <c r="E18" s="3">
        <f>E20</f>
        <v>1787667.4</v>
      </c>
      <c r="F18" s="3">
        <f aca="true" t="shared" si="4" ref="F18:K18">SUM(F19:F22)</f>
        <v>301516</v>
      </c>
      <c r="G18" s="3">
        <f t="shared" si="4"/>
        <v>295672.6</v>
      </c>
      <c r="H18" s="3">
        <f t="shared" si="4"/>
        <v>297619.7</v>
      </c>
      <c r="I18" s="3">
        <f t="shared" si="4"/>
        <v>297619.7</v>
      </c>
      <c r="J18" s="3">
        <f t="shared" si="4"/>
        <v>297619.7</v>
      </c>
      <c r="K18" s="3">
        <f t="shared" si="4"/>
        <v>297619.7</v>
      </c>
      <c r="L18" s="39" t="s">
        <v>120</v>
      </c>
      <c r="M18" s="46" t="s">
        <v>15</v>
      </c>
    </row>
    <row r="19" spans="1:13" ht="15" customHeight="1">
      <c r="A19" s="38"/>
      <c r="B19" s="70"/>
      <c r="C19" s="43"/>
      <c r="D19" s="5" t="s">
        <v>36</v>
      </c>
      <c r="E19" s="3">
        <v>0</v>
      </c>
      <c r="F19" s="3">
        <f aca="true" t="shared" si="5" ref="F19:K20">F24</f>
        <v>0</v>
      </c>
      <c r="G19" s="3">
        <f t="shared" si="5"/>
        <v>0</v>
      </c>
      <c r="H19" s="3">
        <f t="shared" si="5"/>
        <v>0</v>
      </c>
      <c r="I19" s="3">
        <f t="shared" si="5"/>
        <v>0</v>
      </c>
      <c r="J19" s="3">
        <f t="shared" si="5"/>
        <v>0</v>
      </c>
      <c r="K19" s="3">
        <f t="shared" si="5"/>
        <v>0</v>
      </c>
      <c r="L19" s="40"/>
      <c r="M19" s="47"/>
    </row>
    <row r="20" spans="1:13" ht="15" customHeight="1">
      <c r="A20" s="38"/>
      <c r="B20" s="70"/>
      <c r="C20" s="43"/>
      <c r="D20" s="5" t="s">
        <v>3</v>
      </c>
      <c r="E20" s="3">
        <f>SUM(F20:K20)</f>
        <v>1787667.4</v>
      </c>
      <c r="F20" s="3">
        <f t="shared" si="5"/>
        <v>301516</v>
      </c>
      <c r="G20" s="3">
        <f t="shared" si="5"/>
        <v>295672.6</v>
      </c>
      <c r="H20" s="3">
        <f t="shared" si="5"/>
        <v>297619.7</v>
      </c>
      <c r="I20" s="3">
        <f t="shared" si="5"/>
        <v>297619.7</v>
      </c>
      <c r="J20" s="3">
        <f t="shared" si="5"/>
        <v>297619.7</v>
      </c>
      <c r="K20" s="3">
        <f t="shared" si="5"/>
        <v>297619.7</v>
      </c>
      <c r="L20" s="40"/>
      <c r="M20" s="47"/>
    </row>
    <row r="21" spans="1:13" ht="15" customHeight="1">
      <c r="A21" s="38"/>
      <c r="B21" s="70"/>
      <c r="C21" s="43"/>
      <c r="D21" s="5" t="s">
        <v>4</v>
      </c>
      <c r="E21" s="3">
        <v>0</v>
      </c>
      <c r="F21" s="3">
        <v>0</v>
      </c>
      <c r="G21" s="3">
        <v>0</v>
      </c>
      <c r="H21" s="3">
        <v>0</v>
      </c>
      <c r="I21" s="3">
        <v>0</v>
      </c>
      <c r="J21" s="3">
        <v>0</v>
      </c>
      <c r="K21" s="3">
        <v>0</v>
      </c>
      <c r="L21" s="40"/>
      <c r="M21" s="47"/>
    </row>
    <row r="22" spans="1:13" ht="123.75" customHeight="1">
      <c r="A22" s="56"/>
      <c r="B22" s="77"/>
      <c r="C22" s="43"/>
      <c r="D22" s="6" t="s">
        <v>5</v>
      </c>
      <c r="E22" s="7">
        <v>0</v>
      </c>
      <c r="F22" s="7">
        <v>0</v>
      </c>
      <c r="G22" s="7">
        <v>0</v>
      </c>
      <c r="H22" s="7">
        <v>0</v>
      </c>
      <c r="I22" s="7">
        <v>0</v>
      </c>
      <c r="J22" s="7">
        <v>0</v>
      </c>
      <c r="K22" s="7">
        <v>0</v>
      </c>
      <c r="L22" s="41"/>
      <c r="M22" s="47"/>
    </row>
    <row r="23" spans="1:13" ht="15" customHeight="1">
      <c r="A23" s="38" t="s">
        <v>38</v>
      </c>
      <c r="B23" s="70" t="s">
        <v>53</v>
      </c>
      <c r="C23" s="50" t="s">
        <v>35</v>
      </c>
      <c r="D23" s="5" t="s">
        <v>1</v>
      </c>
      <c r="E23" s="3">
        <f aca="true" t="shared" si="6" ref="E23:K23">E25</f>
        <v>1787667.4</v>
      </c>
      <c r="F23" s="3">
        <f t="shared" si="6"/>
        <v>301516</v>
      </c>
      <c r="G23" s="3">
        <f t="shared" si="6"/>
        <v>295672.6</v>
      </c>
      <c r="H23" s="3">
        <f t="shared" si="6"/>
        <v>297619.7</v>
      </c>
      <c r="I23" s="3">
        <f t="shared" si="6"/>
        <v>297619.7</v>
      </c>
      <c r="J23" s="3">
        <f t="shared" si="6"/>
        <v>297619.7</v>
      </c>
      <c r="K23" s="3">
        <f t="shared" si="6"/>
        <v>297619.7</v>
      </c>
      <c r="L23" s="51" t="s">
        <v>122</v>
      </c>
      <c r="M23" s="50" t="s">
        <v>15</v>
      </c>
    </row>
    <row r="24" spans="1:13" ht="15" customHeight="1">
      <c r="A24" s="38"/>
      <c r="B24" s="70"/>
      <c r="C24" s="50"/>
      <c r="D24" s="5" t="s">
        <v>36</v>
      </c>
      <c r="E24" s="3">
        <v>0</v>
      </c>
      <c r="F24" s="3">
        <f aca="true" t="shared" si="7" ref="F24:K27">F29+F34+F39</f>
        <v>0</v>
      </c>
      <c r="G24" s="3">
        <f t="shared" si="7"/>
        <v>0</v>
      </c>
      <c r="H24" s="3">
        <f t="shared" si="7"/>
        <v>0</v>
      </c>
      <c r="I24" s="3">
        <f t="shared" si="7"/>
        <v>0</v>
      </c>
      <c r="J24" s="3">
        <f t="shared" si="7"/>
        <v>0</v>
      </c>
      <c r="K24" s="3">
        <f t="shared" si="7"/>
        <v>0</v>
      </c>
      <c r="L24" s="52"/>
      <c r="M24" s="50"/>
    </row>
    <row r="25" spans="1:13" ht="15" customHeight="1">
      <c r="A25" s="38"/>
      <c r="B25" s="70"/>
      <c r="C25" s="50"/>
      <c r="D25" s="5" t="s">
        <v>3</v>
      </c>
      <c r="E25" s="3">
        <f>SUM(F25:K25)</f>
        <v>1787667.4</v>
      </c>
      <c r="F25" s="3">
        <f t="shared" si="7"/>
        <v>301516</v>
      </c>
      <c r="G25" s="3">
        <f t="shared" si="7"/>
        <v>295672.6</v>
      </c>
      <c r="H25" s="3">
        <f t="shared" si="7"/>
        <v>297619.7</v>
      </c>
      <c r="I25" s="3">
        <f t="shared" si="7"/>
        <v>297619.7</v>
      </c>
      <c r="J25" s="3">
        <f t="shared" si="7"/>
        <v>297619.7</v>
      </c>
      <c r="K25" s="3">
        <f t="shared" si="7"/>
        <v>297619.7</v>
      </c>
      <c r="L25" s="52"/>
      <c r="M25" s="50"/>
    </row>
    <row r="26" spans="1:13" ht="15" customHeight="1">
      <c r="A26" s="38"/>
      <c r="B26" s="70"/>
      <c r="C26" s="50"/>
      <c r="D26" s="5" t="s">
        <v>4</v>
      </c>
      <c r="E26" s="3">
        <v>0</v>
      </c>
      <c r="F26" s="3">
        <f t="shared" si="7"/>
        <v>0</v>
      </c>
      <c r="G26" s="3">
        <f t="shared" si="7"/>
        <v>0</v>
      </c>
      <c r="H26" s="3">
        <f t="shared" si="7"/>
        <v>0</v>
      </c>
      <c r="I26" s="3">
        <f t="shared" si="7"/>
        <v>0</v>
      </c>
      <c r="J26" s="3">
        <f t="shared" si="7"/>
        <v>0</v>
      </c>
      <c r="K26" s="3">
        <f t="shared" si="7"/>
        <v>0</v>
      </c>
      <c r="L26" s="52"/>
      <c r="M26" s="50"/>
    </row>
    <row r="27" spans="1:13" ht="66.75" customHeight="1">
      <c r="A27" s="38"/>
      <c r="B27" s="70"/>
      <c r="C27" s="50"/>
      <c r="D27" s="16" t="s">
        <v>5</v>
      </c>
      <c r="E27" s="2">
        <v>0</v>
      </c>
      <c r="F27" s="2">
        <f t="shared" si="7"/>
        <v>0</v>
      </c>
      <c r="G27" s="2">
        <f t="shared" si="7"/>
        <v>0</v>
      </c>
      <c r="H27" s="2">
        <f t="shared" si="7"/>
        <v>0</v>
      </c>
      <c r="I27" s="2">
        <f t="shared" si="7"/>
        <v>0</v>
      </c>
      <c r="J27" s="2">
        <f t="shared" si="7"/>
        <v>0</v>
      </c>
      <c r="K27" s="2">
        <f t="shared" si="7"/>
        <v>0</v>
      </c>
      <c r="L27" s="53"/>
      <c r="M27" s="50"/>
    </row>
    <row r="28" spans="1:13" ht="15" customHeight="1">
      <c r="A28" s="38" t="s">
        <v>37</v>
      </c>
      <c r="B28" s="70" t="s">
        <v>54</v>
      </c>
      <c r="C28" s="50" t="s">
        <v>35</v>
      </c>
      <c r="D28" s="5" t="s">
        <v>1</v>
      </c>
      <c r="E28" s="3">
        <f aca="true" t="shared" si="8" ref="E28:K28">E29+E30+E31+E32</f>
        <v>687042.5</v>
      </c>
      <c r="F28" s="3">
        <f t="shared" si="8"/>
        <v>117500.7</v>
      </c>
      <c r="G28" s="3">
        <f t="shared" si="8"/>
        <v>114583</v>
      </c>
      <c r="H28" s="3">
        <f t="shared" si="8"/>
        <v>113739.7</v>
      </c>
      <c r="I28" s="3">
        <f t="shared" si="8"/>
        <v>113739.7</v>
      </c>
      <c r="J28" s="3">
        <f t="shared" si="8"/>
        <v>113739.7</v>
      </c>
      <c r="K28" s="3">
        <f t="shared" si="8"/>
        <v>113739.7</v>
      </c>
      <c r="L28" s="51" t="s">
        <v>123</v>
      </c>
      <c r="M28" s="50" t="s">
        <v>15</v>
      </c>
    </row>
    <row r="29" spans="1:13" ht="15" customHeight="1">
      <c r="A29" s="38"/>
      <c r="B29" s="70"/>
      <c r="C29" s="50"/>
      <c r="D29" s="5" t="s">
        <v>36</v>
      </c>
      <c r="E29" s="3">
        <v>0</v>
      </c>
      <c r="F29" s="3">
        <v>0</v>
      </c>
      <c r="G29" s="3">
        <v>0</v>
      </c>
      <c r="H29" s="3">
        <v>0</v>
      </c>
      <c r="I29" s="3">
        <v>0</v>
      </c>
      <c r="J29" s="3">
        <v>0</v>
      </c>
      <c r="K29" s="3">
        <v>0</v>
      </c>
      <c r="L29" s="52"/>
      <c r="M29" s="50"/>
    </row>
    <row r="30" spans="1:13" ht="15" customHeight="1">
      <c r="A30" s="38"/>
      <c r="B30" s="70"/>
      <c r="C30" s="50"/>
      <c r="D30" s="5" t="s">
        <v>3</v>
      </c>
      <c r="E30" s="3">
        <f>SUM(F30:K30)</f>
        <v>687042.5</v>
      </c>
      <c r="F30" s="3">
        <v>117500.7</v>
      </c>
      <c r="G30" s="3">
        <v>114583</v>
      </c>
      <c r="H30" s="3">
        <v>113739.7</v>
      </c>
      <c r="I30" s="3">
        <v>113739.7</v>
      </c>
      <c r="J30" s="3">
        <v>113739.7</v>
      </c>
      <c r="K30" s="3">
        <v>113739.7</v>
      </c>
      <c r="L30" s="52"/>
      <c r="M30" s="50"/>
    </row>
    <row r="31" spans="1:13" ht="15" customHeight="1">
      <c r="A31" s="38"/>
      <c r="B31" s="70"/>
      <c r="C31" s="50"/>
      <c r="D31" s="5" t="s">
        <v>4</v>
      </c>
      <c r="E31" s="3">
        <v>0</v>
      </c>
      <c r="F31" s="3">
        <v>0</v>
      </c>
      <c r="G31" s="3">
        <v>0</v>
      </c>
      <c r="H31" s="3">
        <v>0</v>
      </c>
      <c r="I31" s="3">
        <v>0</v>
      </c>
      <c r="J31" s="3">
        <v>0</v>
      </c>
      <c r="K31" s="3">
        <v>0</v>
      </c>
      <c r="L31" s="52"/>
      <c r="M31" s="50"/>
    </row>
    <row r="32" spans="1:13" ht="15" customHeight="1">
      <c r="A32" s="56"/>
      <c r="B32" s="77"/>
      <c r="C32" s="42"/>
      <c r="D32" s="10" t="s">
        <v>5</v>
      </c>
      <c r="E32" s="17">
        <v>0</v>
      </c>
      <c r="F32" s="17">
        <v>0</v>
      </c>
      <c r="G32" s="17">
        <v>0</v>
      </c>
      <c r="H32" s="17">
        <v>0</v>
      </c>
      <c r="I32" s="17">
        <v>0</v>
      </c>
      <c r="J32" s="17">
        <v>0</v>
      </c>
      <c r="K32" s="17">
        <v>0</v>
      </c>
      <c r="L32" s="53"/>
      <c r="M32" s="42"/>
    </row>
    <row r="33" spans="1:13" ht="15" customHeight="1">
      <c r="A33" s="50" t="s">
        <v>39</v>
      </c>
      <c r="B33" s="70" t="s">
        <v>55</v>
      </c>
      <c r="C33" s="50" t="s">
        <v>35</v>
      </c>
      <c r="D33" s="5" t="s">
        <v>1</v>
      </c>
      <c r="E33" s="3">
        <f aca="true" t="shared" si="9" ref="E33:K33">E34+E35+E36+E37</f>
        <v>532825.9</v>
      </c>
      <c r="F33" s="3">
        <f t="shared" si="9"/>
        <v>86088.3</v>
      </c>
      <c r="G33" s="3">
        <f t="shared" si="9"/>
        <v>86877.6</v>
      </c>
      <c r="H33" s="3">
        <f t="shared" si="9"/>
        <v>89965</v>
      </c>
      <c r="I33" s="3">
        <f t="shared" si="9"/>
        <v>89965</v>
      </c>
      <c r="J33" s="3">
        <f t="shared" si="9"/>
        <v>89965</v>
      </c>
      <c r="K33" s="3">
        <f t="shared" si="9"/>
        <v>89965</v>
      </c>
      <c r="L33" s="77" t="s">
        <v>124</v>
      </c>
      <c r="M33" s="50" t="s">
        <v>15</v>
      </c>
    </row>
    <row r="34" spans="1:13" ht="15" customHeight="1">
      <c r="A34" s="50"/>
      <c r="B34" s="70"/>
      <c r="C34" s="50"/>
      <c r="D34" s="5" t="s">
        <v>36</v>
      </c>
      <c r="E34" s="3">
        <v>0</v>
      </c>
      <c r="F34" s="3">
        <v>0</v>
      </c>
      <c r="G34" s="3">
        <v>0</v>
      </c>
      <c r="H34" s="3">
        <v>0</v>
      </c>
      <c r="I34" s="3">
        <v>0</v>
      </c>
      <c r="J34" s="3">
        <v>0</v>
      </c>
      <c r="K34" s="4">
        <v>0</v>
      </c>
      <c r="L34" s="78"/>
      <c r="M34" s="50"/>
    </row>
    <row r="35" spans="1:13" ht="15" customHeight="1">
      <c r="A35" s="50"/>
      <c r="B35" s="70"/>
      <c r="C35" s="50"/>
      <c r="D35" s="5" t="s">
        <v>3</v>
      </c>
      <c r="E35" s="3">
        <f>SUM(F35:K35)</f>
        <v>532825.9</v>
      </c>
      <c r="F35" s="3">
        <v>86088.3</v>
      </c>
      <c r="G35" s="3">
        <v>86877.6</v>
      </c>
      <c r="H35" s="3">
        <v>89965</v>
      </c>
      <c r="I35" s="3">
        <v>89965</v>
      </c>
      <c r="J35" s="3">
        <v>89965</v>
      </c>
      <c r="K35" s="3">
        <v>89965</v>
      </c>
      <c r="L35" s="78"/>
      <c r="M35" s="50"/>
    </row>
    <row r="36" spans="1:13" ht="15" customHeight="1">
      <c r="A36" s="50"/>
      <c r="B36" s="70"/>
      <c r="C36" s="50"/>
      <c r="D36" s="5" t="s">
        <v>4</v>
      </c>
      <c r="E36" s="3">
        <v>0</v>
      </c>
      <c r="F36" s="3">
        <v>0</v>
      </c>
      <c r="G36" s="3">
        <v>0</v>
      </c>
      <c r="H36" s="3">
        <v>0</v>
      </c>
      <c r="I36" s="3">
        <v>0</v>
      </c>
      <c r="J36" s="3">
        <v>0</v>
      </c>
      <c r="K36" s="4">
        <v>0</v>
      </c>
      <c r="L36" s="78"/>
      <c r="M36" s="50"/>
    </row>
    <row r="37" spans="1:13" ht="15" customHeight="1">
      <c r="A37" s="50"/>
      <c r="B37" s="70"/>
      <c r="C37" s="50"/>
      <c r="D37" s="5" t="s">
        <v>5</v>
      </c>
      <c r="E37" s="3">
        <v>0</v>
      </c>
      <c r="F37" s="3">
        <v>0</v>
      </c>
      <c r="G37" s="3">
        <v>0</v>
      </c>
      <c r="H37" s="3">
        <v>0</v>
      </c>
      <c r="I37" s="3">
        <v>0</v>
      </c>
      <c r="J37" s="3">
        <v>0</v>
      </c>
      <c r="K37" s="4">
        <v>0</v>
      </c>
      <c r="L37" s="78"/>
      <c r="M37" s="50"/>
    </row>
    <row r="38" spans="1:13" ht="15" customHeight="1">
      <c r="A38" s="50" t="s">
        <v>40</v>
      </c>
      <c r="B38" s="70" t="s">
        <v>56</v>
      </c>
      <c r="C38" s="50" t="s">
        <v>35</v>
      </c>
      <c r="D38" s="5" t="s">
        <v>1</v>
      </c>
      <c r="E38" s="3">
        <f aca="true" t="shared" si="10" ref="E38:K38">E39+E40+E41+E42</f>
        <v>567799</v>
      </c>
      <c r="F38" s="3">
        <f t="shared" si="10"/>
        <v>97927</v>
      </c>
      <c r="G38" s="3">
        <f t="shared" si="10"/>
        <v>94212</v>
      </c>
      <c r="H38" s="3">
        <f t="shared" si="10"/>
        <v>93915</v>
      </c>
      <c r="I38" s="3">
        <f t="shared" si="10"/>
        <v>93915</v>
      </c>
      <c r="J38" s="3">
        <f t="shared" si="10"/>
        <v>93915</v>
      </c>
      <c r="K38" s="3">
        <f t="shared" si="10"/>
        <v>93915</v>
      </c>
      <c r="L38" s="78"/>
      <c r="M38" s="50" t="s">
        <v>15</v>
      </c>
    </row>
    <row r="39" spans="1:13" ht="15" customHeight="1">
      <c r="A39" s="50"/>
      <c r="B39" s="70"/>
      <c r="C39" s="50"/>
      <c r="D39" s="5" t="s">
        <v>36</v>
      </c>
      <c r="E39" s="3">
        <v>0</v>
      </c>
      <c r="F39" s="3">
        <v>0</v>
      </c>
      <c r="G39" s="3">
        <v>0</v>
      </c>
      <c r="H39" s="3">
        <v>0</v>
      </c>
      <c r="I39" s="3">
        <v>0</v>
      </c>
      <c r="J39" s="3">
        <v>0</v>
      </c>
      <c r="K39" s="4">
        <v>0</v>
      </c>
      <c r="L39" s="78"/>
      <c r="M39" s="50"/>
    </row>
    <row r="40" spans="1:13" ht="15" customHeight="1">
      <c r="A40" s="50"/>
      <c r="B40" s="70"/>
      <c r="C40" s="50"/>
      <c r="D40" s="5" t="s">
        <v>3</v>
      </c>
      <c r="E40" s="3">
        <f>SUM(F40:K40)</f>
        <v>567799</v>
      </c>
      <c r="F40" s="3">
        <v>97927</v>
      </c>
      <c r="G40" s="3">
        <v>94212</v>
      </c>
      <c r="H40" s="3">
        <v>93915</v>
      </c>
      <c r="I40" s="3">
        <v>93915</v>
      </c>
      <c r="J40" s="3">
        <v>93915</v>
      </c>
      <c r="K40" s="3">
        <v>93915</v>
      </c>
      <c r="L40" s="78"/>
      <c r="M40" s="50"/>
    </row>
    <row r="41" spans="1:13" ht="15" customHeight="1">
      <c r="A41" s="50"/>
      <c r="B41" s="70"/>
      <c r="C41" s="50"/>
      <c r="D41" s="5" t="s">
        <v>4</v>
      </c>
      <c r="E41" s="3">
        <v>0</v>
      </c>
      <c r="F41" s="3">
        <v>0</v>
      </c>
      <c r="G41" s="3">
        <v>0</v>
      </c>
      <c r="H41" s="3">
        <v>0</v>
      </c>
      <c r="I41" s="3">
        <v>0</v>
      </c>
      <c r="J41" s="3">
        <v>0</v>
      </c>
      <c r="K41" s="4">
        <v>0</v>
      </c>
      <c r="L41" s="78"/>
      <c r="M41" s="50"/>
    </row>
    <row r="42" spans="1:13" ht="15" customHeight="1">
      <c r="A42" s="50"/>
      <c r="B42" s="70"/>
      <c r="C42" s="50"/>
      <c r="D42" s="5" t="s">
        <v>5</v>
      </c>
      <c r="E42" s="3">
        <v>0</v>
      </c>
      <c r="F42" s="3">
        <v>0</v>
      </c>
      <c r="G42" s="3">
        <v>0</v>
      </c>
      <c r="H42" s="3">
        <v>0</v>
      </c>
      <c r="I42" s="3">
        <v>0</v>
      </c>
      <c r="J42" s="3">
        <v>0</v>
      </c>
      <c r="K42" s="4">
        <v>0</v>
      </c>
      <c r="L42" s="79"/>
      <c r="M42" s="50"/>
    </row>
    <row r="43" spans="1:13" ht="15" customHeight="1">
      <c r="A43" s="50" t="s">
        <v>8</v>
      </c>
      <c r="B43" s="70" t="s">
        <v>57</v>
      </c>
      <c r="C43" s="50" t="s">
        <v>35</v>
      </c>
      <c r="D43" s="5" t="s">
        <v>1</v>
      </c>
      <c r="E43" s="3">
        <f>E44+E45+E46+E47</f>
        <v>1129497.5</v>
      </c>
      <c r="F43" s="3">
        <f aca="true" t="shared" si="11" ref="F43:K43">SUM(F44:F47)</f>
        <v>179322.3</v>
      </c>
      <c r="G43" s="3">
        <f t="shared" si="11"/>
        <v>207092.4</v>
      </c>
      <c r="H43" s="3">
        <f t="shared" si="11"/>
        <v>185770.69999999998</v>
      </c>
      <c r="I43" s="3">
        <f t="shared" si="11"/>
        <v>185770.69999999998</v>
      </c>
      <c r="J43" s="3">
        <f t="shared" si="11"/>
        <v>185770.69999999998</v>
      </c>
      <c r="K43" s="3">
        <f t="shared" si="11"/>
        <v>185770.69999999998</v>
      </c>
      <c r="L43" s="51" t="s">
        <v>125</v>
      </c>
      <c r="M43" s="50" t="s">
        <v>15</v>
      </c>
    </row>
    <row r="44" spans="1:13" ht="15" customHeight="1">
      <c r="A44" s="50"/>
      <c r="B44" s="70"/>
      <c r="C44" s="50"/>
      <c r="D44" s="5" t="s">
        <v>36</v>
      </c>
      <c r="E44" s="3">
        <f>SUM(F44:K44)</f>
        <v>15750.1</v>
      </c>
      <c r="F44" s="3">
        <f aca="true" t="shared" si="12" ref="F44:K45">F49+F54+F59+F64+F69</f>
        <v>5750.1</v>
      </c>
      <c r="G44" s="3">
        <f t="shared" si="12"/>
        <v>2000</v>
      </c>
      <c r="H44" s="3">
        <f t="shared" si="12"/>
        <v>2000</v>
      </c>
      <c r="I44" s="3">
        <f t="shared" si="12"/>
        <v>2000</v>
      </c>
      <c r="J44" s="3">
        <f t="shared" si="12"/>
        <v>2000</v>
      </c>
      <c r="K44" s="3">
        <f t="shared" si="12"/>
        <v>2000</v>
      </c>
      <c r="L44" s="52"/>
      <c r="M44" s="50"/>
    </row>
    <row r="45" spans="1:13" ht="15" customHeight="1">
      <c r="A45" s="50"/>
      <c r="B45" s="70"/>
      <c r="C45" s="50"/>
      <c r="D45" s="5" t="s">
        <v>3</v>
      </c>
      <c r="E45" s="3">
        <f>F45+G45+H45+I45+J45+K45</f>
        <v>1113747.4</v>
      </c>
      <c r="F45" s="3">
        <f t="shared" si="12"/>
        <v>173572.19999999998</v>
      </c>
      <c r="G45" s="3">
        <f t="shared" si="12"/>
        <v>205092.4</v>
      </c>
      <c r="H45" s="3">
        <f t="shared" si="12"/>
        <v>183770.69999999998</v>
      </c>
      <c r="I45" s="3">
        <f t="shared" si="12"/>
        <v>183770.69999999998</v>
      </c>
      <c r="J45" s="3">
        <f t="shared" si="12"/>
        <v>183770.69999999998</v>
      </c>
      <c r="K45" s="3">
        <f t="shared" si="12"/>
        <v>183770.69999999998</v>
      </c>
      <c r="L45" s="52"/>
      <c r="M45" s="50"/>
    </row>
    <row r="46" spans="1:13" ht="15" customHeight="1">
      <c r="A46" s="50"/>
      <c r="B46" s="70"/>
      <c r="C46" s="50"/>
      <c r="D46" s="5" t="s">
        <v>4</v>
      </c>
      <c r="E46" s="3">
        <v>0</v>
      </c>
      <c r="F46" s="3">
        <v>0</v>
      </c>
      <c r="G46" s="3">
        <v>0</v>
      </c>
      <c r="H46" s="3">
        <v>0</v>
      </c>
      <c r="I46" s="3">
        <v>0</v>
      </c>
      <c r="J46" s="3">
        <v>0</v>
      </c>
      <c r="K46" s="4">
        <v>0</v>
      </c>
      <c r="L46" s="52"/>
      <c r="M46" s="50"/>
    </row>
    <row r="47" spans="1:13" ht="279.75" customHeight="1">
      <c r="A47" s="42"/>
      <c r="B47" s="77"/>
      <c r="C47" s="42"/>
      <c r="D47" s="6" t="s">
        <v>5</v>
      </c>
      <c r="E47" s="7">
        <v>0</v>
      </c>
      <c r="F47" s="7">
        <v>0</v>
      </c>
      <c r="G47" s="7">
        <v>0</v>
      </c>
      <c r="H47" s="7">
        <v>0</v>
      </c>
      <c r="I47" s="7">
        <v>0</v>
      </c>
      <c r="J47" s="7">
        <v>0</v>
      </c>
      <c r="K47" s="8">
        <v>0</v>
      </c>
      <c r="L47" s="53"/>
      <c r="M47" s="42"/>
    </row>
    <row r="48" spans="1:14" ht="15" customHeight="1">
      <c r="A48" s="56" t="s">
        <v>41</v>
      </c>
      <c r="B48" s="77" t="s">
        <v>58</v>
      </c>
      <c r="C48" s="50" t="s">
        <v>35</v>
      </c>
      <c r="D48" s="5" t="s">
        <v>1</v>
      </c>
      <c r="E48" s="3">
        <f aca="true" t="shared" si="13" ref="E48:K48">E49+E50+E51+E52</f>
        <v>13723.8</v>
      </c>
      <c r="F48" s="3">
        <f t="shared" si="13"/>
        <v>2287.3</v>
      </c>
      <c r="G48" s="3">
        <f t="shared" si="13"/>
        <v>2287.3</v>
      </c>
      <c r="H48" s="3">
        <f t="shared" si="13"/>
        <v>2287.3</v>
      </c>
      <c r="I48" s="3">
        <f t="shared" si="13"/>
        <v>2287.3</v>
      </c>
      <c r="J48" s="3">
        <f t="shared" si="13"/>
        <v>2287.3</v>
      </c>
      <c r="K48" s="3">
        <f t="shared" si="13"/>
        <v>2287.3</v>
      </c>
      <c r="L48" s="51" t="s">
        <v>114</v>
      </c>
      <c r="M48" s="42" t="s">
        <v>15</v>
      </c>
      <c r="N48" s="31"/>
    </row>
    <row r="49" spans="1:14" ht="15" customHeight="1">
      <c r="A49" s="57"/>
      <c r="B49" s="78"/>
      <c r="C49" s="50"/>
      <c r="D49" s="5" t="s">
        <v>36</v>
      </c>
      <c r="E49" s="3">
        <v>0</v>
      </c>
      <c r="F49" s="3">
        <v>0</v>
      </c>
      <c r="G49" s="3">
        <v>0</v>
      </c>
      <c r="H49" s="3">
        <v>0</v>
      </c>
      <c r="I49" s="3">
        <v>0</v>
      </c>
      <c r="J49" s="3">
        <v>0</v>
      </c>
      <c r="K49" s="4">
        <v>0</v>
      </c>
      <c r="L49" s="52"/>
      <c r="M49" s="43"/>
      <c r="N49" s="31"/>
    </row>
    <row r="50" spans="1:14" ht="15" customHeight="1">
      <c r="A50" s="57"/>
      <c r="B50" s="78"/>
      <c r="C50" s="50"/>
      <c r="D50" s="5" t="s">
        <v>3</v>
      </c>
      <c r="E50" s="3">
        <f>SUM(F50:K50)</f>
        <v>13723.8</v>
      </c>
      <c r="F50" s="3">
        <v>2287.3</v>
      </c>
      <c r="G50" s="3">
        <v>2287.3</v>
      </c>
      <c r="H50" s="3">
        <v>2287.3</v>
      </c>
      <c r="I50" s="3">
        <v>2287.3</v>
      </c>
      <c r="J50" s="3">
        <v>2287.3</v>
      </c>
      <c r="K50" s="3">
        <v>2287.3</v>
      </c>
      <c r="L50" s="52"/>
      <c r="M50" s="43"/>
      <c r="N50" s="31"/>
    </row>
    <row r="51" spans="1:14" ht="15" customHeight="1">
      <c r="A51" s="57"/>
      <c r="B51" s="78"/>
      <c r="C51" s="50"/>
      <c r="D51" s="5" t="s">
        <v>4</v>
      </c>
      <c r="E51" s="3">
        <v>0</v>
      </c>
      <c r="F51" s="3">
        <v>0</v>
      </c>
      <c r="G51" s="3">
        <v>0</v>
      </c>
      <c r="H51" s="3">
        <v>0</v>
      </c>
      <c r="I51" s="3">
        <v>0</v>
      </c>
      <c r="J51" s="3">
        <v>0</v>
      </c>
      <c r="K51" s="4">
        <v>0</v>
      </c>
      <c r="L51" s="52"/>
      <c r="M51" s="43"/>
      <c r="N51" s="31"/>
    </row>
    <row r="52" spans="1:14" ht="15" customHeight="1">
      <c r="A52" s="58"/>
      <c r="B52" s="79"/>
      <c r="C52" s="50"/>
      <c r="D52" s="5" t="s">
        <v>5</v>
      </c>
      <c r="E52" s="3">
        <v>0</v>
      </c>
      <c r="F52" s="3">
        <v>0</v>
      </c>
      <c r="G52" s="3">
        <v>0</v>
      </c>
      <c r="H52" s="3">
        <v>0</v>
      </c>
      <c r="I52" s="3">
        <v>0</v>
      </c>
      <c r="J52" s="3">
        <v>0</v>
      </c>
      <c r="K52" s="4">
        <v>0</v>
      </c>
      <c r="L52" s="53"/>
      <c r="M52" s="43"/>
      <c r="N52" s="31"/>
    </row>
    <row r="53" spans="1:14" ht="15" customHeight="1">
      <c r="A53" s="56" t="s">
        <v>42</v>
      </c>
      <c r="B53" s="51" t="s">
        <v>59</v>
      </c>
      <c r="C53" s="50" t="s">
        <v>35</v>
      </c>
      <c r="D53" s="5" t="s">
        <v>1</v>
      </c>
      <c r="E53" s="3">
        <f aca="true" t="shared" si="14" ref="E53:K53">E54+E55+E56+E57</f>
        <v>101985</v>
      </c>
      <c r="F53" s="3">
        <f t="shared" si="14"/>
        <v>16997.5</v>
      </c>
      <c r="G53" s="3">
        <f t="shared" si="14"/>
        <v>16997.5</v>
      </c>
      <c r="H53" s="3">
        <f t="shared" si="14"/>
        <v>16997.5</v>
      </c>
      <c r="I53" s="3">
        <f t="shared" si="14"/>
        <v>16997.5</v>
      </c>
      <c r="J53" s="3">
        <f t="shared" si="14"/>
        <v>16997.5</v>
      </c>
      <c r="K53" s="3">
        <f t="shared" si="14"/>
        <v>16997.5</v>
      </c>
      <c r="L53" s="76" t="s">
        <v>149</v>
      </c>
      <c r="M53" s="42" t="s">
        <v>15</v>
      </c>
      <c r="N53" s="31"/>
    </row>
    <row r="54" spans="1:14" ht="15" customHeight="1">
      <c r="A54" s="57"/>
      <c r="B54" s="52"/>
      <c r="C54" s="50"/>
      <c r="D54" s="5" t="s">
        <v>36</v>
      </c>
      <c r="E54" s="3">
        <v>0</v>
      </c>
      <c r="F54" s="3">
        <v>0</v>
      </c>
      <c r="G54" s="3">
        <v>0</v>
      </c>
      <c r="H54" s="3">
        <v>0</v>
      </c>
      <c r="I54" s="3">
        <v>0</v>
      </c>
      <c r="J54" s="3">
        <v>0</v>
      </c>
      <c r="K54" s="4">
        <v>0</v>
      </c>
      <c r="L54" s="76"/>
      <c r="M54" s="43"/>
      <c r="N54" s="31"/>
    </row>
    <row r="55" spans="1:14" ht="15" customHeight="1">
      <c r="A55" s="57"/>
      <c r="B55" s="52"/>
      <c r="C55" s="50"/>
      <c r="D55" s="5" t="s">
        <v>3</v>
      </c>
      <c r="E55" s="3">
        <f>SUM(F55:K55)</f>
        <v>101985</v>
      </c>
      <c r="F55" s="3">
        <v>16997.5</v>
      </c>
      <c r="G55" s="3">
        <v>16997.5</v>
      </c>
      <c r="H55" s="3">
        <v>16997.5</v>
      </c>
      <c r="I55" s="3">
        <v>16997.5</v>
      </c>
      <c r="J55" s="3">
        <v>16997.5</v>
      </c>
      <c r="K55" s="3">
        <v>16997.5</v>
      </c>
      <c r="L55" s="76"/>
      <c r="M55" s="43"/>
      <c r="N55" s="31"/>
    </row>
    <row r="56" spans="1:14" ht="15" customHeight="1">
      <c r="A56" s="57"/>
      <c r="B56" s="52"/>
      <c r="C56" s="50"/>
      <c r="D56" s="5" t="s">
        <v>4</v>
      </c>
      <c r="E56" s="3">
        <v>0</v>
      </c>
      <c r="F56" s="3">
        <v>0</v>
      </c>
      <c r="G56" s="3">
        <v>0</v>
      </c>
      <c r="H56" s="3">
        <v>0</v>
      </c>
      <c r="I56" s="3">
        <v>0</v>
      </c>
      <c r="J56" s="3">
        <v>0</v>
      </c>
      <c r="K56" s="4">
        <v>0</v>
      </c>
      <c r="L56" s="76"/>
      <c r="M56" s="43"/>
      <c r="N56" s="31"/>
    </row>
    <row r="57" spans="1:14" ht="24.75" customHeight="1">
      <c r="A57" s="58"/>
      <c r="B57" s="53"/>
      <c r="C57" s="50"/>
      <c r="D57" s="5" t="s">
        <v>5</v>
      </c>
      <c r="E57" s="3">
        <v>0</v>
      </c>
      <c r="F57" s="3">
        <v>0</v>
      </c>
      <c r="G57" s="3">
        <v>0</v>
      </c>
      <c r="H57" s="3">
        <v>0</v>
      </c>
      <c r="I57" s="3">
        <v>0</v>
      </c>
      <c r="J57" s="3">
        <v>0</v>
      </c>
      <c r="K57" s="4">
        <v>0</v>
      </c>
      <c r="L57" s="76"/>
      <c r="M57" s="44"/>
      <c r="N57" s="31"/>
    </row>
    <row r="58" spans="1:14" ht="15" customHeight="1">
      <c r="A58" s="56" t="s">
        <v>43</v>
      </c>
      <c r="B58" s="77" t="s">
        <v>105</v>
      </c>
      <c r="C58" s="50" t="s">
        <v>35</v>
      </c>
      <c r="D58" s="5" t="s">
        <v>1</v>
      </c>
      <c r="E58" s="3">
        <f aca="true" t="shared" si="15" ref="E58:K58">E59+E60+E61+E62</f>
        <v>979739.2</v>
      </c>
      <c r="F58" s="3">
        <f t="shared" si="15"/>
        <v>151237.5</v>
      </c>
      <c r="G58" s="3">
        <f t="shared" si="15"/>
        <v>182757.7</v>
      </c>
      <c r="H58" s="3">
        <f t="shared" si="15"/>
        <v>161436</v>
      </c>
      <c r="I58" s="3">
        <f t="shared" si="15"/>
        <v>161436</v>
      </c>
      <c r="J58" s="3">
        <f t="shared" si="15"/>
        <v>161436</v>
      </c>
      <c r="K58" s="3">
        <f t="shared" si="15"/>
        <v>161436</v>
      </c>
      <c r="L58" s="76" t="s">
        <v>126</v>
      </c>
      <c r="M58" s="43" t="s">
        <v>14</v>
      </c>
      <c r="N58" s="31"/>
    </row>
    <row r="59" spans="1:14" ht="15" customHeight="1">
      <c r="A59" s="57"/>
      <c r="B59" s="78"/>
      <c r="C59" s="50"/>
      <c r="D59" s="5" t="s">
        <v>36</v>
      </c>
      <c r="E59" s="3">
        <v>0</v>
      </c>
      <c r="F59" s="3">
        <v>0</v>
      </c>
      <c r="G59" s="3">
        <v>0</v>
      </c>
      <c r="H59" s="3">
        <v>0</v>
      </c>
      <c r="I59" s="3">
        <v>0</v>
      </c>
      <c r="J59" s="3">
        <v>0</v>
      </c>
      <c r="K59" s="4">
        <v>0</v>
      </c>
      <c r="L59" s="76"/>
      <c r="M59" s="43"/>
      <c r="N59" s="31"/>
    </row>
    <row r="60" spans="1:14" ht="15" customHeight="1">
      <c r="A60" s="57"/>
      <c r="B60" s="78"/>
      <c r="C60" s="50"/>
      <c r="D60" s="5" t="s">
        <v>3</v>
      </c>
      <c r="E60" s="3">
        <f>SUM(F60:K60)</f>
        <v>979739.2</v>
      </c>
      <c r="F60" s="3">
        <v>151237.5</v>
      </c>
      <c r="G60" s="3">
        <v>182757.7</v>
      </c>
      <c r="H60" s="3">
        <v>161436</v>
      </c>
      <c r="I60" s="3">
        <v>161436</v>
      </c>
      <c r="J60" s="3">
        <v>161436</v>
      </c>
      <c r="K60" s="3">
        <v>161436</v>
      </c>
      <c r="L60" s="76"/>
      <c r="M60" s="43"/>
      <c r="N60" s="33"/>
    </row>
    <row r="61" spans="1:14" ht="15" customHeight="1">
      <c r="A61" s="57"/>
      <c r="B61" s="78"/>
      <c r="C61" s="50"/>
      <c r="D61" s="5" t="s">
        <v>4</v>
      </c>
      <c r="E61" s="3">
        <v>0</v>
      </c>
      <c r="F61" s="3">
        <v>0</v>
      </c>
      <c r="G61" s="3">
        <v>0</v>
      </c>
      <c r="H61" s="3">
        <v>0</v>
      </c>
      <c r="I61" s="3">
        <v>0</v>
      </c>
      <c r="J61" s="3">
        <v>0</v>
      </c>
      <c r="K61" s="4">
        <v>0</v>
      </c>
      <c r="L61" s="76"/>
      <c r="M61" s="43"/>
      <c r="N61" s="31"/>
    </row>
    <row r="62" spans="1:14" ht="32.25" customHeight="1">
      <c r="A62" s="57"/>
      <c r="B62" s="78"/>
      <c r="C62" s="42"/>
      <c r="D62" s="6" t="s">
        <v>5</v>
      </c>
      <c r="E62" s="7">
        <v>0</v>
      </c>
      <c r="F62" s="7">
        <v>0</v>
      </c>
      <c r="G62" s="7">
        <v>0</v>
      </c>
      <c r="H62" s="7">
        <v>0</v>
      </c>
      <c r="I62" s="7">
        <v>0</v>
      </c>
      <c r="J62" s="7">
        <v>0</v>
      </c>
      <c r="K62" s="8">
        <v>0</v>
      </c>
      <c r="L62" s="76"/>
      <c r="M62" s="44"/>
      <c r="N62" s="31"/>
    </row>
    <row r="63" spans="1:13" ht="15" customHeight="1">
      <c r="A63" s="38" t="s">
        <v>44</v>
      </c>
      <c r="B63" s="75" t="s">
        <v>60</v>
      </c>
      <c r="C63" s="38" t="s">
        <v>35</v>
      </c>
      <c r="D63" s="15" t="s">
        <v>1</v>
      </c>
      <c r="E63" s="3">
        <f aca="true" t="shared" si="16" ref="E63:K63">E64</f>
        <v>15750.1</v>
      </c>
      <c r="F63" s="3">
        <f t="shared" si="16"/>
        <v>5750.1</v>
      </c>
      <c r="G63" s="3">
        <f t="shared" si="16"/>
        <v>2000</v>
      </c>
      <c r="H63" s="3">
        <f t="shared" si="16"/>
        <v>2000</v>
      </c>
      <c r="I63" s="3">
        <f t="shared" si="16"/>
        <v>2000</v>
      </c>
      <c r="J63" s="3">
        <f t="shared" si="16"/>
        <v>2000</v>
      </c>
      <c r="K63" s="3">
        <f t="shared" si="16"/>
        <v>2000</v>
      </c>
      <c r="L63" s="51" t="s">
        <v>127</v>
      </c>
      <c r="M63" s="46" t="s">
        <v>13</v>
      </c>
    </row>
    <row r="64" spans="1:13" ht="15" customHeight="1">
      <c r="A64" s="38"/>
      <c r="B64" s="75"/>
      <c r="C64" s="38"/>
      <c r="D64" s="15" t="s">
        <v>36</v>
      </c>
      <c r="E64" s="3">
        <f>SUM(F64:K64)</f>
        <v>15750.1</v>
      </c>
      <c r="F64" s="3">
        <v>5750.1</v>
      </c>
      <c r="G64" s="3">
        <v>2000</v>
      </c>
      <c r="H64" s="3">
        <v>2000</v>
      </c>
      <c r="I64" s="3">
        <v>2000</v>
      </c>
      <c r="J64" s="3">
        <v>2000</v>
      </c>
      <c r="K64" s="3">
        <v>2000</v>
      </c>
      <c r="L64" s="52"/>
      <c r="M64" s="47"/>
    </row>
    <row r="65" spans="1:13" ht="15" customHeight="1">
      <c r="A65" s="38"/>
      <c r="B65" s="75"/>
      <c r="C65" s="38"/>
      <c r="D65" s="15" t="s">
        <v>3</v>
      </c>
      <c r="E65" s="3">
        <v>0</v>
      </c>
      <c r="F65" s="3">
        <v>0</v>
      </c>
      <c r="G65" s="3">
        <v>0</v>
      </c>
      <c r="H65" s="3">
        <v>0</v>
      </c>
      <c r="I65" s="3">
        <v>0</v>
      </c>
      <c r="J65" s="3">
        <v>0</v>
      </c>
      <c r="K65" s="3">
        <v>0</v>
      </c>
      <c r="L65" s="52"/>
      <c r="M65" s="47"/>
    </row>
    <row r="66" spans="1:13" ht="15" customHeight="1">
      <c r="A66" s="38"/>
      <c r="B66" s="75"/>
      <c r="C66" s="38"/>
      <c r="D66" s="15" t="s">
        <v>4</v>
      </c>
      <c r="E66" s="3">
        <v>0</v>
      </c>
      <c r="F66" s="3">
        <v>0</v>
      </c>
      <c r="G66" s="3">
        <v>0</v>
      </c>
      <c r="H66" s="3">
        <v>0</v>
      </c>
      <c r="I66" s="3">
        <v>0</v>
      </c>
      <c r="J66" s="3">
        <v>0</v>
      </c>
      <c r="K66" s="3">
        <v>0</v>
      </c>
      <c r="L66" s="52"/>
      <c r="M66" s="47"/>
    </row>
    <row r="67" spans="1:13" ht="15" customHeight="1">
      <c r="A67" s="38"/>
      <c r="B67" s="75"/>
      <c r="C67" s="38"/>
      <c r="D67" s="15" t="s">
        <v>5</v>
      </c>
      <c r="E67" s="3">
        <v>0</v>
      </c>
      <c r="F67" s="3">
        <v>0</v>
      </c>
      <c r="G67" s="3">
        <v>0</v>
      </c>
      <c r="H67" s="3">
        <v>0</v>
      </c>
      <c r="I67" s="3">
        <v>0</v>
      </c>
      <c r="J67" s="3">
        <v>0</v>
      </c>
      <c r="K67" s="3">
        <v>0</v>
      </c>
      <c r="L67" s="52"/>
      <c r="M67" s="48"/>
    </row>
    <row r="68" spans="1:13" ht="15" customHeight="1">
      <c r="A68" s="69" t="s">
        <v>45</v>
      </c>
      <c r="B68" s="70" t="s">
        <v>61</v>
      </c>
      <c r="C68" s="50" t="s">
        <v>35</v>
      </c>
      <c r="D68" s="5" t="s">
        <v>1</v>
      </c>
      <c r="E68" s="3">
        <f>E69+E70+E71+E72</f>
        <v>18299.4</v>
      </c>
      <c r="F68" s="3">
        <v>3049.9</v>
      </c>
      <c r="G68" s="3">
        <v>3049.9</v>
      </c>
      <c r="H68" s="3">
        <v>3049.9</v>
      </c>
      <c r="I68" s="3">
        <v>3049.9</v>
      </c>
      <c r="J68" s="3">
        <v>3049.9</v>
      </c>
      <c r="K68" s="3">
        <v>3049.9</v>
      </c>
      <c r="L68" s="52"/>
      <c r="M68" s="46" t="s">
        <v>13</v>
      </c>
    </row>
    <row r="69" spans="1:13" ht="15" customHeight="1">
      <c r="A69" s="69"/>
      <c r="B69" s="70"/>
      <c r="C69" s="50"/>
      <c r="D69" s="5" t="s">
        <v>36</v>
      </c>
      <c r="E69" s="3">
        <v>0</v>
      </c>
      <c r="F69" s="3">
        <v>0</v>
      </c>
      <c r="G69" s="3">
        <v>0</v>
      </c>
      <c r="H69" s="3">
        <v>0</v>
      </c>
      <c r="I69" s="3">
        <v>0</v>
      </c>
      <c r="J69" s="3">
        <v>0</v>
      </c>
      <c r="K69" s="3">
        <v>0</v>
      </c>
      <c r="L69" s="52"/>
      <c r="M69" s="47"/>
    </row>
    <row r="70" spans="1:13" ht="15" customHeight="1">
      <c r="A70" s="69"/>
      <c r="B70" s="70"/>
      <c r="C70" s="50"/>
      <c r="D70" s="5" t="s">
        <v>3</v>
      </c>
      <c r="E70" s="3">
        <v>18299.4</v>
      </c>
      <c r="F70" s="3">
        <v>3049.9</v>
      </c>
      <c r="G70" s="3">
        <v>3049.9</v>
      </c>
      <c r="H70" s="3">
        <v>3049.9</v>
      </c>
      <c r="I70" s="3">
        <v>3049.9</v>
      </c>
      <c r="J70" s="3">
        <v>3049.9</v>
      </c>
      <c r="K70" s="3">
        <v>3049.9</v>
      </c>
      <c r="L70" s="52"/>
      <c r="M70" s="47"/>
    </row>
    <row r="71" spans="1:13" ht="15" customHeight="1">
      <c r="A71" s="69"/>
      <c r="B71" s="70"/>
      <c r="C71" s="50"/>
      <c r="D71" s="5" t="s">
        <v>4</v>
      </c>
      <c r="E71" s="3">
        <v>0</v>
      </c>
      <c r="F71" s="3">
        <v>0</v>
      </c>
      <c r="G71" s="3">
        <v>0</v>
      </c>
      <c r="H71" s="3">
        <v>0</v>
      </c>
      <c r="I71" s="3">
        <v>0</v>
      </c>
      <c r="J71" s="3">
        <v>0</v>
      </c>
      <c r="K71" s="3">
        <v>0</v>
      </c>
      <c r="L71" s="52"/>
      <c r="M71" s="47"/>
    </row>
    <row r="72" spans="1:13" ht="50.25" customHeight="1">
      <c r="A72" s="69"/>
      <c r="B72" s="70"/>
      <c r="C72" s="50"/>
      <c r="D72" s="16" t="s">
        <v>5</v>
      </c>
      <c r="E72" s="2">
        <v>0</v>
      </c>
      <c r="F72" s="2">
        <v>0</v>
      </c>
      <c r="G72" s="2">
        <v>0</v>
      </c>
      <c r="H72" s="2">
        <v>0</v>
      </c>
      <c r="I72" s="2">
        <v>0</v>
      </c>
      <c r="J72" s="2">
        <v>0</v>
      </c>
      <c r="K72" s="2">
        <v>0</v>
      </c>
      <c r="L72" s="53"/>
      <c r="M72" s="48"/>
    </row>
    <row r="73" spans="1:13" ht="15" customHeight="1">
      <c r="A73" s="46">
        <v>2</v>
      </c>
      <c r="B73" s="53" t="s">
        <v>77</v>
      </c>
      <c r="C73" s="48" t="s">
        <v>12</v>
      </c>
      <c r="D73" s="21" t="s">
        <v>1</v>
      </c>
      <c r="E73" s="14">
        <f aca="true" t="shared" si="17" ref="E73:K73">SUM(E74:E77)</f>
        <v>468391.19999999995</v>
      </c>
      <c r="F73" s="14">
        <f t="shared" si="17"/>
        <v>77962.79999999999</v>
      </c>
      <c r="G73" s="14">
        <f t="shared" si="17"/>
        <v>80915.59999999999</v>
      </c>
      <c r="H73" s="14">
        <f t="shared" si="17"/>
        <v>82478.2</v>
      </c>
      <c r="I73" s="14">
        <f t="shared" si="17"/>
        <v>75678.2</v>
      </c>
      <c r="J73" s="14">
        <f t="shared" si="17"/>
        <v>75678.2</v>
      </c>
      <c r="K73" s="14">
        <f t="shared" si="17"/>
        <v>75678.2</v>
      </c>
      <c r="L73" s="71"/>
      <c r="M73" s="46" t="s">
        <v>33</v>
      </c>
    </row>
    <row r="74" spans="1:13" ht="15" customHeight="1">
      <c r="A74" s="47"/>
      <c r="B74" s="54"/>
      <c r="C74" s="49"/>
      <c r="D74" s="9" t="s">
        <v>2</v>
      </c>
      <c r="E74" s="3">
        <f>SUM(F74:K74)</f>
        <v>329066.49999999994</v>
      </c>
      <c r="F74" s="3">
        <f aca="true" t="shared" si="18" ref="F74:K75">F79+F104+F124+F169+F159+F179+F149</f>
        <v>56764.399999999994</v>
      </c>
      <c r="G74" s="3">
        <f t="shared" si="18"/>
        <v>58368.899999999994</v>
      </c>
      <c r="H74" s="3">
        <f t="shared" si="18"/>
        <v>58583.299999999996</v>
      </c>
      <c r="I74" s="3">
        <f t="shared" si="18"/>
        <v>51783.299999999996</v>
      </c>
      <c r="J74" s="3">
        <f t="shared" si="18"/>
        <v>51783.299999999996</v>
      </c>
      <c r="K74" s="3">
        <f t="shared" si="18"/>
        <v>51783.299999999996</v>
      </c>
      <c r="L74" s="72"/>
      <c r="M74" s="47"/>
    </row>
    <row r="75" spans="1:13" ht="15" customHeight="1">
      <c r="A75" s="47"/>
      <c r="B75" s="54"/>
      <c r="C75" s="49"/>
      <c r="D75" s="9" t="s">
        <v>3</v>
      </c>
      <c r="E75" s="3">
        <f>F75+G75+H75+I75+J75+K75</f>
        <v>139324.69999999998</v>
      </c>
      <c r="F75" s="3">
        <f t="shared" si="18"/>
        <v>21198.4</v>
      </c>
      <c r="G75" s="3">
        <f t="shared" si="18"/>
        <v>22546.699999999997</v>
      </c>
      <c r="H75" s="3">
        <f t="shared" si="18"/>
        <v>23894.9</v>
      </c>
      <c r="I75" s="3">
        <f t="shared" si="18"/>
        <v>23894.9</v>
      </c>
      <c r="J75" s="3">
        <f t="shared" si="18"/>
        <v>23894.9</v>
      </c>
      <c r="K75" s="3">
        <f t="shared" si="18"/>
        <v>23894.9</v>
      </c>
      <c r="L75" s="72"/>
      <c r="M75" s="47"/>
    </row>
    <row r="76" spans="1:13" ht="15" customHeight="1">
      <c r="A76" s="47"/>
      <c r="B76" s="54"/>
      <c r="C76" s="49"/>
      <c r="D76" s="1" t="s">
        <v>4</v>
      </c>
      <c r="E76" s="2">
        <v>0</v>
      </c>
      <c r="F76" s="2">
        <f aca="true" t="shared" si="19" ref="F76:K77">F81+F106+F126+F171+F161</f>
        <v>0</v>
      </c>
      <c r="G76" s="2">
        <f t="shared" si="19"/>
        <v>0</v>
      </c>
      <c r="H76" s="2">
        <f t="shared" si="19"/>
        <v>0</v>
      </c>
      <c r="I76" s="2">
        <f t="shared" si="19"/>
        <v>0</v>
      </c>
      <c r="J76" s="2">
        <f t="shared" si="19"/>
        <v>0</v>
      </c>
      <c r="K76" s="2">
        <f t="shared" si="19"/>
        <v>0</v>
      </c>
      <c r="L76" s="73"/>
      <c r="M76" s="47"/>
    </row>
    <row r="77" spans="1:13" ht="15" customHeight="1">
      <c r="A77" s="47"/>
      <c r="B77" s="51"/>
      <c r="C77" s="49"/>
      <c r="D77" s="1" t="s">
        <v>5</v>
      </c>
      <c r="E77" s="2">
        <v>0</v>
      </c>
      <c r="F77" s="2">
        <f t="shared" si="19"/>
        <v>0</v>
      </c>
      <c r="G77" s="2">
        <f t="shared" si="19"/>
        <v>0</v>
      </c>
      <c r="H77" s="2">
        <f t="shared" si="19"/>
        <v>0</v>
      </c>
      <c r="I77" s="2">
        <f t="shared" si="19"/>
        <v>0</v>
      </c>
      <c r="J77" s="2">
        <f t="shared" si="19"/>
        <v>0</v>
      </c>
      <c r="K77" s="2">
        <f t="shared" si="19"/>
        <v>0</v>
      </c>
      <c r="L77" s="74"/>
      <c r="M77" s="48"/>
    </row>
    <row r="78" spans="1:13" ht="15" customHeight="1">
      <c r="A78" s="50" t="s">
        <v>19</v>
      </c>
      <c r="B78" s="54" t="s">
        <v>20</v>
      </c>
      <c r="C78" s="55" t="s">
        <v>12</v>
      </c>
      <c r="D78" s="9" t="s">
        <v>1</v>
      </c>
      <c r="E78" s="3">
        <f>SUM(E79:E82)</f>
        <v>272535.2</v>
      </c>
      <c r="F78" s="2">
        <f aca="true" t="shared" si="20" ref="F78:K79">F83+F88+F98+F93</f>
        <v>47664.2</v>
      </c>
      <c r="G78" s="2">
        <f t="shared" si="20"/>
        <v>49054.2</v>
      </c>
      <c r="H78" s="2">
        <f t="shared" si="20"/>
        <v>49054.2</v>
      </c>
      <c r="I78" s="2">
        <f t="shared" si="20"/>
        <v>42254.2</v>
      </c>
      <c r="J78" s="2">
        <f t="shared" si="20"/>
        <v>42254.2</v>
      </c>
      <c r="K78" s="2">
        <f t="shared" si="20"/>
        <v>42254.2</v>
      </c>
      <c r="L78" s="65" t="s">
        <v>128</v>
      </c>
      <c r="M78" s="46" t="s">
        <v>33</v>
      </c>
    </row>
    <row r="79" spans="1:13" ht="15" customHeight="1">
      <c r="A79" s="50"/>
      <c r="B79" s="54"/>
      <c r="C79" s="55"/>
      <c r="D79" s="9" t="s">
        <v>2</v>
      </c>
      <c r="E79" s="3">
        <f aca="true" t="shared" si="21" ref="E79:E94">SUM(F79:K79)</f>
        <v>272535.2</v>
      </c>
      <c r="F79" s="2">
        <f t="shared" si="20"/>
        <v>47664.2</v>
      </c>
      <c r="G79" s="2">
        <f t="shared" si="20"/>
        <v>49054.2</v>
      </c>
      <c r="H79" s="2">
        <f t="shared" si="20"/>
        <v>49054.2</v>
      </c>
      <c r="I79" s="2">
        <f t="shared" si="20"/>
        <v>42254.2</v>
      </c>
      <c r="J79" s="2">
        <f t="shared" si="20"/>
        <v>42254.2</v>
      </c>
      <c r="K79" s="2">
        <f t="shared" si="20"/>
        <v>42254.2</v>
      </c>
      <c r="L79" s="45"/>
      <c r="M79" s="47"/>
    </row>
    <row r="80" spans="1:13" ht="15" customHeight="1">
      <c r="A80" s="50"/>
      <c r="B80" s="54"/>
      <c r="C80" s="55"/>
      <c r="D80" s="1" t="s">
        <v>3</v>
      </c>
      <c r="E80" s="3">
        <f t="shared" si="21"/>
        <v>0</v>
      </c>
      <c r="F80" s="2">
        <f aca="true" t="shared" si="22" ref="F80:K80">F85+F90+F100+F95</f>
        <v>0</v>
      </c>
      <c r="G80" s="2">
        <f t="shared" si="22"/>
        <v>0</v>
      </c>
      <c r="H80" s="2">
        <f t="shared" si="22"/>
        <v>0</v>
      </c>
      <c r="I80" s="2">
        <f t="shared" si="22"/>
        <v>0</v>
      </c>
      <c r="J80" s="2">
        <f t="shared" si="22"/>
        <v>0</v>
      </c>
      <c r="K80" s="2">
        <f t="shared" si="22"/>
        <v>0</v>
      </c>
      <c r="L80" s="40"/>
      <c r="M80" s="47"/>
    </row>
    <row r="81" spans="1:13" ht="15" customHeight="1">
      <c r="A81" s="50"/>
      <c r="B81" s="54"/>
      <c r="C81" s="55"/>
      <c r="D81" s="1" t="s">
        <v>4</v>
      </c>
      <c r="E81" s="3">
        <f t="shared" si="21"/>
        <v>0</v>
      </c>
      <c r="F81" s="2">
        <v>0</v>
      </c>
      <c r="G81" s="2">
        <v>0</v>
      </c>
      <c r="H81" s="2">
        <v>0</v>
      </c>
      <c r="I81" s="2">
        <v>0</v>
      </c>
      <c r="J81" s="2">
        <v>0</v>
      </c>
      <c r="K81" s="2">
        <v>0</v>
      </c>
      <c r="L81" s="40"/>
      <c r="M81" s="47"/>
    </row>
    <row r="82" spans="1:13" ht="109.5" customHeight="1">
      <c r="A82" s="50"/>
      <c r="B82" s="54"/>
      <c r="C82" s="55"/>
      <c r="D82" s="19" t="s">
        <v>5</v>
      </c>
      <c r="E82" s="2">
        <f t="shared" si="21"/>
        <v>0</v>
      </c>
      <c r="F82" s="7">
        <v>0</v>
      </c>
      <c r="G82" s="7">
        <v>0</v>
      </c>
      <c r="H82" s="7">
        <v>0</v>
      </c>
      <c r="I82" s="7">
        <v>0</v>
      </c>
      <c r="J82" s="7">
        <v>0</v>
      </c>
      <c r="K82" s="7">
        <v>0</v>
      </c>
      <c r="L82" s="41"/>
      <c r="M82" s="48"/>
    </row>
    <row r="83" spans="1:13" ht="15" customHeight="1">
      <c r="A83" s="56" t="s">
        <v>82</v>
      </c>
      <c r="B83" s="51" t="s">
        <v>86</v>
      </c>
      <c r="C83" s="48" t="s">
        <v>12</v>
      </c>
      <c r="D83" s="9" t="s">
        <v>1</v>
      </c>
      <c r="E83" s="7">
        <f t="shared" si="21"/>
        <v>24522.6</v>
      </c>
      <c r="F83" s="7">
        <f aca="true" t="shared" si="23" ref="F83:K83">SUM(F84:F87)</f>
        <v>4087.1</v>
      </c>
      <c r="G83" s="7">
        <f t="shared" si="23"/>
        <v>4087.1</v>
      </c>
      <c r="H83" s="7">
        <f t="shared" si="23"/>
        <v>4087.1</v>
      </c>
      <c r="I83" s="7">
        <f t="shared" si="23"/>
        <v>4087.1</v>
      </c>
      <c r="J83" s="7">
        <f t="shared" si="23"/>
        <v>4087.1</v>
      </c>
      <c r="K83" s="7">
        <f t="shared" si="23"/>
        <v>4087.1</v>
      </c>
      <c r="L83" s="66" t="s">
        <v>129</v>
      </c>
      <c r="M83" s="46" t="s">
        <v>33</v>
      </c>
    </row>
    <row r="84" spans="1:13" ht="15" customHeight="1">
      <c r="A84" s="57"/>
      <c r="B84" s="52"/>
      <c r="C84" s="49"/>
      <c r="D84" s="9" t="s">
        <v>2</v>
      </c>
      <c r="E84" s="7">
        <f t="shared" si="21"/>
        <v>24522.6</v>
      </c>
      <c r="F84" s="7">
        <v>4087.1</v>
      </c>
      <c r="G84" s="7">
        <v>4087.1</v>
      </c>
      <c r="H84" s="7">
        <v>4087.1</v>
      </c>
      <c r="I84" s="7">
        <v>4087.1</v>
      </c>
      <c r="J84" s="7">
        <v>4087.1</v>
      </c>
      <c r="K84" s="7">
        <v>4087.1</v>
      </c>
      <c r="L84" s="67"/>
      <c r="M84" s="47"/>
    </row>
    <row r="85" spans="1:13" ht="15" customHeight="1">
      <c r="A85" s="57"/>
      <c r="B85" s="52"/>
      <c r="C85" s="49"/>
      <c r="D85" s="1" t="s">
        <v>3</v>
      </c>
      <c r="E85" s="7">
        <f t="shared" si="21"/>
        <v>0</v>
      </c>
      <c r="F85" s="7">
        <v>0</v>
      </c>
      <c r="G85" s="7">
        <v>0</v>
      </c>
      <c r="H85" s="7">
        <v>0</v>
      </c>
      <c r="I85" s="7">
        <v>0</v>
      </c>
      <c r="J85" s="7">
        <v>0</v>
      </c>
      <c r="K85" s="7">
        <v>0</v>
      </c>
      <c r="L85" s="67"/>
      <c r="M85" s="47"/>
    </row>
    <row r="86" spans="1:13" ht="15" customHeight="1">
      <c r="A86" s="57"/>
      <c r="B86" s="52"/>
      <c r="C86" s="49"/>
      <c r="D86" s="1" t="s">
        <v>4</v>
      </c>
      <c r="E86" s="7">
        <f t="shared" si="21"/>
        <v>0</v>
      </c>
      <c r="F86" s="2">
        <v>0</v>
      </c>
      <c r="G86" s="2">
        <v>0</v>
      </c>
      <c r="H86" s="2">
        <v>0</v>
      </c>
      <c r="I86" s="2">
        <v>0</v>
      </c>
      <c r="J86" s="2">
        <v>0</v>
      </c>
      <c r="K86" s="2">
        <v>0</v>
      </c>
      <c r="L86" s="67"/>
      <c r="M86" s="47"/>
    </row>
    <row r="87" spans="1:13" ht="57" customHeight="1">
      <c r="A87" s="58"/>
      <c r="B87" s="53"/>
      <c r="C87" s="49"/>
      <c r="D87" s="19" t="s">
        <v>5</v>
      </c>
      <c r="E87" s="7">
        <f t="shared" si="21"/>
        <v>0</v>
      </c>
      <c r="F87" s="2">
        <v>0</v>
      </c>
      <c r="G87" s="2">
        <v>0</v>
      </c>
      <c r="H87" s="2">
        <v>0</v>
      </c>
      <c r="I87" s="2">
        <v>0</v>
      </c>
      <c r="J87" s="2">
        <v>0</v>
      </c>
      <c r="K87" s="2">
        <v>0</v>
      </c>
      <c r="L87" s="68"/>
      <c r="M87" s="48"/>
    </row>
    <row r="88" spans="1:13" ht="15" customHeight="1">
      <c r="A88" s="56" t="s">
        <v>83</v>
      </c>
      <c r="B88" s="51" t="s">
        <v>87</v>
      </c>
      <c r="C88" s="48" t="s">
        <v>12</v>
      </c>
      <c r="D88" s="9" t="s">
        <v>1</v>
      </c>
      <c r="E88" s="7">
        <f t="shared" si="21"/>
        <v>2862.6</v>
      </c>
      <c r="F88" s="7">
        <f aca="true" t="shared" si="24" ref="F88:K88">SUM(F89:F92)</f>
        <v>477.1</v>
      </c>
      <c r="G88" s="7">
        <f t="shared" si="24"/>
        <v>477.1</v>
      </c>
      <c r="H88" s="7">
        <f t="shared" si="24"/>
        <v>477.1</v>
      </c>
      <c r="I88" s="7">
        <f t="shared" si="24"/>
        <v>477.1</v>
      </c>
      <c r="J88" s="7">
        <f t="shared" si="24"/>
        <v>477.1</v>
      </c>
      <c r="K88" s="7">
        <f t="shared" si="24"/>
        <v>477.1</v>
      </c>
      <c r="L88" s="66" t="s">
        <v>130</v>
      </c>
      <c r="M88" s="46" t="s">
        <v>33</v>
      </c>
    </row>
    <row r="89" spans="1:13" ht="15" customHeight="1">
      <c r="A89" s="57"/>
      <c r="B89" s="52"/>
      <c r="C89" s="49"/>
      <c r="D89" s="9" t="s">
        <v>2</v>
      </c>
      <c r="E89" s="7">
        <f t="shared" si="21"/>
        <v>2862.6</v>
      </c>
      <c r="F89" s="3">
        <v>477.1</v>
      </c>
      <c r="G89" s="3">
        <v>477.1</v>
      </c>
      <c r="H89" s="3">
        <v>477.1</v>
      </c>
      <c r="I89" s="3">
        <v>477.1</v>
      </c>
      <c r="J89" s="3">
        <v>477.1</v>
      </c>
      <c r="K89" s="3">
        <v>477.1</v>
      </c>
      <c r="L89" s="67"/>
      <c r="M89" s="47"/>
    </row>
    <row r="90" spans="1:13" ht="15" customHeight="1">
      <c r="A90" s="57"/>
      <c r="B90" s="52"/>
      <c r="C90" s="49"/>
      <c r="D90" s="1" t="s">
        <v>3</v>
      </c>
      <c r="E90" s="7">
        <f t="shared" si="21"/>
        <v>0</v>
      </c>
      <c r="F90" s="7">
        <v>0</v>
      </c>
      <c r="G90" s="7">
        <v>0</v>
      </c>
      <c r="H90" s="7">
        <v>0</v>
      </c>
      <c r="I90" s="7">
        <v>0</v>
      </c>
      <c r="J90" s="7">
        <v>0</v>
      </c>
      <c r="K90" s="7">
        <v>0</v>
      </c>
      <c r="L90" s="67"/>
      <c r="M90" s="47"/>
    </row>
    <row r="91" spans="1:13" ht="15" customHeight="1">
      <c r="A91" s="57"/>
      <c r="B91" s="52"/>
      <c r="C91" s="49"/>
      <c r="D91" s="1" t="s">
        <v>4</v>
      </c>
      <c r="E91" s="7">
        <f t="shared" si="21"/>
        <v>0</v>
      </c>
      <c r="F91" s="2">
        <v>0</v>
      </c>
      <c r="G91" s="2">
        <v>0</v>
      </c>
      <c r="H91" s="2">
        <v>0</v>
      </c>
      <c r="I91" s="2">
        <v>0</v>
      </c>
      <c r="J91" s="2">
        <v>0</v>
      </c>
      <c r="K91" s="2">
        <v>0</v>
      </c>
      <c r="L91" s="67"/>
      <c r="M91" s="47"/>
    </row>
    <row r="92" spans="1:13" ht="15" customHeight="1">
      <c r="A92" s="58"/>
      <c r="B92" s="53"/>
      <c r="C92" s="49"/>
      <c r="D92" s="19" t="s">
        <v>5</v>
      </c>
      <c r="E92" s="7">
        <f t="shared" si="21"/>
        <v>0</v>
      </c>
      <c r="F92" s="2">
        <v>0</v>
      </c>
      <c r="G92" s="2">
        <v>0</v>
      </c>
      <c r="H92" s="2">
        <v>0</v>
      </c>
      <c r="I92" s="2">
        <v>0</v>
      </c>
      <c r="J92" s="2">
        <v>0</v>
      </c>
      <c r="K92" s="2">
        <v>0</v>
      </c>
      <c r="L92" s="68"/>
      <c r="M92" s="48"/>
    </row>
    <row r="93" spans="1:13" ht="15" customHeight="1">
      <c r="A93" s="56" t="s">
        <v>84</v>
      </c>
      <c r="B93" s="51" t="s">
        <v>101</v>
      </c>
      <c r="C93" s="48" t="s">
        <v>12</v>
      </c>
      <c r="D93" s="9" t="s">
        <v>1</v>
      </c>
      <c r="E93" s="7">
        <f t="shared" si="21"/>
        <v>2450</v>
      </c>
      <c r="F93" s="7">
        <v>500</v>
      </c>
      <c r="G93" s="7">
        <v>390</v>
      </c>
      <c r="H93" s="7">
        <v>390</v>
      </c>
      <c r="I93" s="7">
        <v>390</v>
      </c>
      <c r="J93" s="7">
        <v>390</v>
      </c>
      <c r="K93" s="7">
        <v>390</v>
      </c>
      <c r="L93" s="39" t="s">
        <v>148</v>
      </c>
      <c r="M93" s="42" t="s">
        <v>81</v>
      </c>
    </row>
    <row r="94" spans="1:13" ht="15" customHeight="1">
      <c r="A94" s="57"/>
      <c r="B94" s="52"/>
      <c r="C94" s="49"/>
      <c r="D94" s="9" t="s">
        <v>2</v>
      </c>
      <c r="E94" s="7">
        <f t="shared" si="21"/>
        <v>2450</v>
      </c>
      <c r="F94" s="7">
        <v>500</v>
      </c>
      <c r="G94" s="7">
        <v>390</v>
      </c>
      <c r="H94" s="7">
        <v>390</v>
      </c>
      <c r="I94" s="7">
        <v>390</v>
      </c>
      <c r="J94" s="7">
        <v>390</v>
      </c>
      <c r="K94" s="7">
        <v>390</v>
      </c>
      <c r="L94" s="40"/>
      <c r="M94" s="43"/>
    </row>
    <row r="95" spans="1:13" ht="15" customHeight="1">
      <c r="A95" s="57"/>
      <c r="B95" s="52"/>
      <c r="C95" s="49"/>
      <c r="D95" s="1" t="s">
        <v>3</v>
      </c>
      <c r="E95" s="2">
        <v>0</v>
      </c>
      <c r="F95" s="2">
        <v>0</v>
      </c>
      <c r="G95" s="2">
        <v>0</v>
      </c>
      <c r="H95" s="2">
        <v>0</v>
      </c>
      <c r="I95" s="2">
        <v>0</v>
      </c>
      <c r="J95" s="2">
        <v>0</v>
      </c>
      <c r="K95" s="2">
        <v>0</v>
      </c>
      <c r="L95" s="40"/>
      <c r="M95" s="43"/>
    </row>
    <row r="96" spans="1:13" ht="15" customHeight="1">
      <c r="A96" s="57"/>
      <c r="B96" s="52"/>
      <c r="C96" s="49"/>
      <c r="D96" s="1" t="s">
        <v>4</v>
      </c>
      <c r="E96" s="2">
        <v>0</v>
      </c>
      <c r="F96" s="2">
        <v>0</v>
      </c>
      <c r="G96" s="2">
        <v>0</v>
      </c>
      <c r="H96" s="2">
        <v>0</v>
      </c>
      <c r="I96" s="2">
        <v>0</v>
      </c>
      <c r="J96" s="2">
        <v>0</v>
      </c>
      <c r="K96" s="2">
        <v>0</v>
      </c>
      <c r="L96" s="40"/>
      <c r="M96" s="43"/>
    </row>
    <row r="97" spans="1:13" ht="39" customHeight="1">
      <c r="A97" s="58"/>
      <c r="B97" s="53"/>
      <c r="C97" s="49"/>
      <c r="D97" s="19" t="s">
        <v>5</v>
      </c>
      <c r="E97" s="2">
        <v>0</v>
      </c>
      <c r="F97" s="2">
        <v>0</v>
      </c>
      <c r="G97" s="2">
        <v>0</v>
      </c>
      <c r="H97" s="2">
        <v>0</v>
      </c>
      <c r="I97" s="2">
        <v>0</v>
      </c>
      <c r="J97" s="2">
        <v>0</v>
      </c>
      <c r="K97" s="2">
        <v>0</v>
      </c>
      <c r="L97" s="41"/>
      <c r="M97" s="44"/>
    </row>
    <row r="98" spans="1:13" ht="15" customHeight="1">
      <c r="A98" s="56" t="s">
        <v>85</v>
      </c>
      <c r="B98" s="51" t="s">
        <v>88</v>
      </c>
      <c r="C98" s="48" t="s">
        <v>12</v>
      </c>
      <c r="D98" s="9" t="s">
        <v>1</v>
      </c>
      <c r="E98" s="7">
        <f>SUM(F98:K98)</f>
        <v>242700</v>
      </c>
      <c r="F98" s="7">
        <f aca="true" t="shared" si="25" ref="F98:K98">SUM(F99:F102)</f>
        <v>42600</v>
      </c>
      <c r="G98" s="7">
        <f t="shared" si="25"/>
        <v>44100</v>
      </c>
      <c r="H98" s="7">
        <f t="shared" si="25"/>
        <v>44100</v>
      </c>
      <c r="I98" s="7">
        <f t="shared" si="25"/>
        <v>37300</v>
      </c>
      <c r="J98" s="7">
        <f t="shared" si="25"/>
        <v>37300</v>
      </c>
      <c r="K98" s="7">
        <f t="shared" si="25"/>
        <v>37300</v>
      </c>
      <c r="L98" s="39" t="s">
        <v>131</v>
      </c>
      <c r="M98" s="46" t="s">
        <v>33</v>
      </c>
    </row>
    <row r="99" spans="1:13" ht="15" customHeight="1">
      <c r="A99" s="57"/>
      <c r="B99" s="52"/>
      <c r="C99" s="49"/>
      <c r="D99" s="9" t="s">
        <v>2</v>
      </c>
      <c r="E99" s="7">
        <f>SUM(F99:K99)</f>
        <v>242700</v>
      </c>
      <c r="F99" s="3">
        <v>42600</v>
      </c>
      <c r="G99" s="3">
        <v>44100</v>
      </c>
      <c r="H99" s="3">
        <v>44100</v>
      </c>
      <c r="I99" s="7">
        <v>37300</v>
      </c>
      <c r="J99" s="7">
        <v>37300</v>
      </c>
      <c r="K99" s="7">
        <v>37300</v>
      </c>
      <c r="L99" s="40"/>
      <c r="M99" s="47"/>
    </row>
    <row r="100" spans="1:13" ht="15" customHeight="1">
      <c r="A100" s="57"/>
      <c r="B100" s="52"/>
      <c r="C100" s="49"/>
      <c r="D100" s="1" t="s">
        <v>3</v>
      </c>
      <c r="E100" s="7">
        <f>SUM(F100:K100)</f>
        <v>0</v>
      </c>
      <c r="F100" s="7">
        <v>0</v>
      </c>
      <c r="G100" s="7">
        <v>0</v>
      </c>
      <c r="H100" s="7">
        <v>0</v>
      </c>
      <c r="I100" s="7">
        <v>0</v>
      </c>
      <c r="J100" s="7">
        <v>0</v>
      </c>
      <c r="K100" s="7">
        <v>0</v>
      </c>
      <c r="L100" s="40"/>
      <c r="M100" s="47"/>
    </row>
    <row r="101" spans="1:13" ht="15" customHeight="1">
      <c r="A101" s="57"/>
      <c r="B101" s="52"/>
      <c r="C101" s="49"/>
      <c r="D101" s="1" t="s">
        <v>4</v>
      </c>
      <c r="E101" s="7">
        <f>SUM(F101:K101)</f>
        <v>0</v>
      </c>
      <c r="F101" s="2">
        <v>0</v>
      </c>
      <c r="G101" s="2">
        <v>0</v>
      </c>
      <c r="H101" s="2">
        <v>0</v>
      </c>
      <c r="I101" s="2">
        <v>0</v>
      </c>
      <c r="J101" s="2">
        <v>0</v>
      </c>
      <c r="K101" s="2">
        <v>0</v>
      </c>
      <c r="L101" s="40"/>
      <c r="M101" s="47"/>
    </row>
    <row r="102" spans="1:13" ht="63" customHeight="1">
      <c r="A102" s="58"/>
      <c r="B102" s="53"/>
      <c r="C102" s="49"/>
      <c r="D102" s="19" t="s">
        <v>5</v>
      </c>
      <c r="E102" s="7">
        <f>SUM(F102:K102)</f>
        <v>0</v>
      </c>
      <c r="F102" s="2">
        <v>0</v>
      </c>
      <c r="G102" s="2">
        <v>0</v>
      </c>
      <c r="H102" s="2">
        <v>0</v>
      </c>
      <c r="I102" s="2">
        <v>0</v>
      </c>
      <c r="J102" s="2">
        <v>0</v>
      </c>
      <c r="K102" s="2">
        <v>0</v>
      </c>
      <c r="L102" s="41"/>
      <c r="M102" s="48"/>
    </row>
    <row r="103" spans="1:13" ht="15" customHeight="1">
      <c r="A103" s="50" t="s">
        <v>21</v>
      </c>
      <c r="B103" s="54" t="s">
        <v>22</v>
      </c>
      <c r="C103" s="55" t="s">
        <v>12</v>
      </c>
      <c r="D103" s="9" t="s">
        <v>1</v>
      </c>
      <c r="E103" s="5">
        <f>SUM(E104:E107)</f>
        <v>35430.6</v>
      </c>
      <c r="F103" s="5">
        <f aca="true" t="shared" si="26" ref="F103:K103">SUM(F104:F107)</f>
        <v>5905.1</v>
      </c>
      <c r="G103" s="5">
        <f t="shared" si="26"/>
        <v>5905.1</v>
      </c>
      <c r="H103" s="5">
        <f t="shared" si="26"/>
        <v>5905.1</v>
      </c>
      <c r="I103" s="5">
        <f t="shared" si="26"/>
        <v>5905.1</v>
      </c>
      <c r="J103" s="5">
        <f t="shared" si="26"/>
        <v>5905.1</v>
      </c>
      <c r="K103" s="5">
        <f t="shared" si="26"/>
        <v>5905.1</v>
      </c>
      <c r="L103" s="65" t="s">
        <v>132</v>
      </c>
      <c r="M103" s="46" t="s">
        <v>33</v>
      </c>
    </row>
    <row r="104" spans="1:13" ht="15" customHeight="1">
      <c r="A104" s="50"/>
      <c r="B104" s="54"/>
      <c r="C104" s="55"/>
      <c r="D104" s="9" t="s">
        <v>2</v>
      </c>
      <c r="E104" s="5">
        <f>SUM(F104:K104)</f>
        <v>35430.6</v>
      </c>
      <c r="F104" s="3">
        <f aca="true" t="shared" si="27" ref="F104:K104">F109+F114+F119</f>
        <v>5905.1</v>
      </c>
      <c r="G104" s="3">
        <f t="shared" si="27"/>
        <v>5905.1</v>
      </c>
      <c r="H104" s="3">
        <f t="shared" si="27"/>
        <v>5905.1</v>
      </c>
      <c r="I104" s="3">
        <f t="shared" si="27"/>
        <v>5905.1</v>
      </c>
      <c r="J104" s="3">
        <f t="shared" si="27"/>
        <v>5905.1</v>
      </c>
      <c r="K104" s="3">
        <f t="shared" si="27"/>
        <v>5905.1</v>
      </c>
      <c r="L104" s="45"/>
      <c r="M104" s="47"/>
    </row>
    <row r="105" spans="1:13" ht="15" customHeight="1">
      <c r="A105" s="50"/>
      <c r="B105" s="54"/>
      <c r="C105" s="55"/>
      <c r="D105" s="1" t="s">
        <v>3</v>
      </c>
      <c r="E105" s="2">
        <v>0</v>
      </c>
      <c r="F105" s="2">
        <v>0</v>
      </c>
      <c r="G105" s="2">
        <v>0</v>
      </c>
      <c r="H105" s="2">
        <v>0</v>
      </c>
      <c r="I105" s="2">
        <v>0</v>
      </c>
      <c r="J105" s="2">
        <v>0</v>
      </c>
      <c r="K105" s="2">
        <v>0</v>
      </c>
      <c r="L105" s="40"/>
      <c r="M105" s="47"/>
    </row>
    <row r="106" spans="1:13" ht="15" customHeight="1">
      <c r="A106" s="50"/>
      <c r="B106" s="54"/>
      <c r="C106" s="55"/>
      <c r="D106" s="1" t="s">
        <v>4</v>
      </c>
      <c r="E106" s="2">
        <v>0</v>
      </c>
      <c r="F106" s="2">
        <v>0</v>
      </c>
      <c r="G106" s="2">
        <v>0</v>
      </c>
      <c r="H106" s="2">
        <v>0</v>
      </c>
      <c r="I106" s="2">
        <v>0</v>
      </c>
      <c r="J106" s="2">
        <v>0</v>
      </c>
      <c r="K106" s="2">
        <v>0</v>
      </c>
      <c r="L106" s="40"/>
      <c r="M106" s="47"/>
    </row>
    <row r="107" spans="1:13" ht="71.25" customHeight="1">
      <c r="A107" s="50"/>
      <c r="B107" s="54"/>
      <c r="C107" s="55"/>
      <c r="D107" s="19" t="s">
        <v>5</v>
      </c>
      <c r="E107" s="2">
        <v>0</v>
      </c>
      <c r="F107" s="2">
        <v>0</v>
      </c>
      <c r="G107" s="2">
        <v>0</v>
      </c>
      <c r="H107" s="2">
        <v>0</v>
      </c>
      <c r="I107" s="2">
        <v>0</v>
      </c>
      <c r="J107" s="2">
        <v>0</v>
      </c>
      <c r="K107" s="2">
        <v>0</v>
      </c>
      <c r="L107" s="41"/>
      <c r="M107" s="48"/>
    </row>
    <row r="108" spans="1:13" ht="15" customHeight="1">
      <c r="A108" s="56" t="s">
        <v>46</v>
      </c>
      <c r="B108" s="51" t="s">
        <v>49</v>
      </c>
      <c r="C108" s="55" t="s">
        <v>12</v>
      </c>
      <c r="D108" s="9" t="s">
        <v>1</v>
      </c>
      <c r="E108" s="2">
        <f>SUM(E109:E112)</f>
        <v>31140.6</v>
      </c>
      <c r="F108" s="2">
        <f aca="true" t="shared" si="28" ref="F108:K108">SUM(F109:F112)</f>
        <v>5190.1</v>
      </c>
      <c r="G108" s="2">
        <f t="shared" si="28"/>
        <v>5190.1</v>
      </c>
      <c r="H108" s="2">
        <f t="shared" si="28"/>
        <v>5190.1</v>
      </c>
      <c r="I108" s="2">
        <f t="shared" si="28"/>
        <v>5190.1</v>
      </c>
      <c r="J108" s="2">
        <f t="shared" si="28"/>
        <v>5190.1</v>
      </c>
      <c r="K108" s="2">
        <f t="shared" si="28"/>
        <v>5190.1</v>
      </c>
      <c r="L108" s="39" t="s">
        <v>133</v>
      </c>
      <c r="M108" s="46" t="s">
        <v>33</v>
      </c>
    </row>
    <row r="109" spans="1:13" ht="15" customHeight="1">
      <c r="A109" s="57"/>
      <c r="B109" s="52"/>
      <c r="C109" s="55"/>
      <c r="D109" s="9" t="s">
        <v>2</v>
      </c>
      <c r="E109" s="2">
        <f>SUM(F109:K109)</f>
        <v>31140.6</v>
      </c>
      <c r="F109" s="2">
        <v>5190.1</v>
      </c>
      <c r="G109" s="2">
        <v>5190.1</v>
      </c>
      <c r="H109" s="2">
        <v>5190.1</v>
      </c>
      <c r="I109" s="2">
        <v>5190.1</v>
      </c>
      <c r="J109" s="2">
        <v>5190.1</v>
      </c>
      <c r="K109" s="2">
        <v>5190.1</v>
      </c>
      <c r="L109" s="40"/>
      <c r="M109" s="47"/>
    </row>
    <row r="110" spans="1:13" ht="15" customHeight="1">
      <c r="A110" s="57"/>
      <c r="B110" s="52"/>
      <c r="C110" s="55"/>
      <c r="D110" s="1" t="s">
        <v>3</v>
      </c>
      <c r="E110" s="2">
        <v>0</v>
      </c>
      <c r="F110" s="2">
        <v>0</v>
      </c>
      <c r="G110" s="2">
        <v>0</v>
      </c>
      <c r="H110" s="2">
        <v>0</v>
      </c>
      <c r="I110" s="2">
        <v>0</v>
      </c>
      <c r="J110" s="2">
        <v>0</v>
      </c>
      <c r="K110" s="2">
        <v>0</v>
      </c>
      <c r="L110" s="40"/>
      <c r="M110" s="47"/>
    </row>
    <row r="111" spans="1:13" ht="15" customHeight="1">
      <c r="A111" s="57"/>
      <c r="B111" s="52"/>
      <c r="C111" s="55"/>
      <c r="D111" s="1" t="s">
        <v>4</v>
      </c>
      <c r="E111" s="2">
        <v>0</v>
      </c>
      <c r="F111" s="2">
        <v>0</v>
      </c>
      <c r="G111" s="2">
        <v>0</v>
      </c>
      <c r="H111" s="2">
        <v>0</v>
      </c>
      <c r="I111" s="2">
        <v>0</v>
      </c>
      <c r="J111" s="2">
        <v>0</v>
      </c>
      <c r="K111" s="2">
        <v>0</v>
      </c>
      <c r="L111" s="40"/>
      <c r="M111" s="47"/>
    </row>
    <row r="112" spans="1:13" ht="35.25" customHeight="1">
      <c r="A112" s="58"/>
      <c r="B112" s="53"/>
      <c r="C112" s="55"/>
      <c r="D112" s="19" t="s">
        <v>5</v>
      </c>
      <c r="E112" s="2">
        <v>0</v>
      </c>
      <c r="F112" s="2">
        <v>0</v>
      </c>
      <c r="G112" s="2">
        <v>0</v>
      </c>
      <c r="H112" s="2">
        <v>0</v>
      </c>
      <c r="I112" s="2">
        <v>0</v>
      </c>
      <c r="J112" s="2">
        <v>0</v>
      </c>
      <c r="K112" s="2">
        <v>0</v>
      </c>
      <c r="L112" s="41"/>
      <c r="M112" s="48"/>
    </row>
    <row r="113" spans="1:13" ht="15" customHeight="1">
      <c r="A113" s="56" t="s">
        <v>47</v>
      </c>
      <c r="B113" s="51" t="s">
        <v>50</v>
      </c>
      <c r="C113" s="55" t="s">
        <v>12</v>
      </c>
      <c r="D113" s="9" t="s">
        <v>1</v>
      </c>
      <c r="E113" s="2">
        <f>SUM(E114:E117)</f>
        <v>2940</v>
      </c>
      <c r="F113" s="2">
        <f aca="true" t="shared" si="29" ref="F113:K113">SUM(F114:F117)</f>
        <v>490</v>
      </c>
      <c r="G113" s="2">
        <f t="shared" si="29"/>
        <v>490</v>
      </c>
      <c r="H113" s="2">
        <f t="shared" si="29"/>
        <v>490</v>
      </c>
      <c r="I113" s="2">
        <f t="shared" si="29"/>
        <v>490</v>
      </c>
      <c r="J113" s="2">
        <f t="shared" si="29"/>
        <v>490</v>
      </c>
      <c r="K113" s="2">
        <f t="shared" si="29"/>
        <v>490</v>
      </c>
      <c r="L113" s="39" t="s">
        <v>134</v>
      </c>
      <c r="M113" s="46" t="s">
        <v>33</v>
      </c>
    </row>
    <row r="114" spans="1:13" ht="15" customHeight="1">
      <c r="A114" s="57"/>
      <c r="B114" s="52"/>
      <c r="C114" s="55"/>
      <c r="D114" s="9" t="s">
        <v>2</v>
      </c>
      <c r="E114" s="2">
        <f>SUM(F114:K114)</f>
        <v>2940</v>
      </c>
      <c r="F114" s="2">
        <v>490</v>
      </c>
      <c r="G114" s="2">
        <v>490</v>
      </c>
      <c r="H114" s="2">
        <v>490</v>
      </c>
      <c r="I114" s="2">
        <v>490</v>
      </c>
      <c r="J114" s="2">
        <v>490</v>
      </c>
      <c r="K114" s="2">
        <v>490</v>
      </c>
      <c r="L114" s="40"/>
      <c r="M114" s="47"/>
    </row>
    <row r="115" spans="1:13" ht="15" customHeight="1">
      <c r="A115" s="57"/>
      <c r="B115" s="52"/>
      <c r="C115" s="55"/>
      <c r="D115" s="1" t="s">
        <v>3</v>
      </c>
      <c r="E115" s="2">
        <v>0</v>
      </c>
      <c r="F115" s="2">
        <v>0</v>
      </c>
      <c r="G115" s="2">
        <v>0</v>
      </c>
      <c r="H115" s="2">
        <v>0</v>
      </c>
      <c r="I115" s="2">
        <v>0</v>
      </c>
      <c r="J115" s="2">
        <v>0</v>
      </c>
      <c r="K115" s="2">
        <v>0</v>
      </c>
      <c r="L115" s="40"/>
      <c r="M115" s="47"/>
    </row>
    <row r="116" spans="1:13" ht="15" customHeight="1">
      <c r="A116" s="57"/>
      <c r="B116" s="52"/>
      <c r="C116" s="55"/>
      <c r="D116" s="1" t="s">
        <v>4</v>
      </c>
      <c r="E116" s="2">
        <v>0</v>
      </c>
      <c r="F116" s="2">
        <v>0</v>
      </c>
      <c r="G116" s="2">
        <v>0</v>
      </c>
      <c r="H116" s="2">
        <v>0</v>
      </c>
      <c r="I116" s="2">
        <v>0</v>
      </c>
      <c r="J116" s="2">
        <v>0</v>
      </c>
      <c r="K116" s="2">
        <v>0</v>
      </c>
      <c r="L116" s="40"/>
      <c r="M116" s="47"/>
    </row>
    <row r="117" spans="1:13" ht="66.75" customHeight="1">
      <c r="A117" s="58"/>
      <c r="B117" s="53"/>
      <c r="C117" s="55"/>
      <c r="D117" s="19" t="s">
        <v>5</v>
      </c>
      <c r="E117" s="2">
        <v>0</v>
      </c>
      <c r="F117" s="2">
        <v>0</v>
      </c>
      <c r="G117" s="2">
        <v>0</v>
      </c>
      <c r="H117" s="2">
        <v>0</v>
      </c>
      <c r="I117" s="2">
        <v>0</v>
      </c>
      <c r="J117" s="2">
        <v>0</v>
      </c>
      <c r="K117" s="2">
        <v>0</v>
      </c>
      <c r="L117" s="41"/>
      <c r="M117" s="48"/>
    </row>
    <row r="118" spans="1:13" ht="15" customHeight="1">
      <c r="A118" s="56" t="s">
        <v>48</v>
      </c>
      <c r="B118" s="51" t="s">
        <v>51</v>
      </c>
      <c r="C118" s="55" t="s">
        <v>12</v>
      </c>
      <c r="D118" s="9" t="s">
        <v>1</v>
      </c>
      <c r="E118" s="2">
        <f>SUM(E119:E122)</f>
        <v>1350</v>
      </c>
      <c r="F118" s="2">
        <f aca="true" t="shared" si="30" ref="F118:K118">SUM(F119:F122)</f>
        <v>225</v>
      </c>
      <c r="G118" s="2">
        <f t="shared" si="30"/>
        <v>225</v>
      </c>
      <c r="H118" s="2">
        <f t="shared" si="30"/>
        <v>225</v>
      </c>
      <c r="I118" s="2">
        <f t="shared" si="30"/>
        <v>225</v>
      </c>
      <c r="J118" s="2">
        <f t="shared" si="30"/>
        <v>225</v>
      </c>
      <c r="K118" s="2">
        <f t="shared" si="30"/>
        <v>225</v>
      </c>
      <c r="L118" s="65" t="s">
        <v>135</v>
      </c>
      <c r="M118" s="46" t="s">
        <v>33</v>
      </c>
    </row>
    <row r="119" spans="1:13" ht="15" customHeight="1">
      <c r="A119" s="57"/>
      <c r="B119" s="52"/>
      <c r="C119" s="55"/>
      <c r="D119" s="9" t="s">
        <v>2</v>
      </c>
      <c r="E119" s="2">
        <f>SUM(F119:K119)</f>
        <v>1350</v>
      </c>
      <c r="F119" s="2">
        <v>225</v>
      </c>
      <c r="G119" s="2">
        <v>225</v>
      </c>
      <c r="H119" s="2">
        <v>225</v>
      </c>
      <c r="I119" s="2">
        <v>225</v>
      </c>
      <c r="J119" s="2">
        <v>225</v>
      </c>
      <c r="K119" s="2">
        <v>225</v>
      </c>
      <c r="L119" s="45"/>
      <c r="M119" s="47"/>
    </row>
    <row r="120" spans="1:13" ht="15" customHeight="1">
      <c r="A120" s="57"/>
      <c r="B120" s="52"/>
      <c r="C120" s="55"/>
      <c r="D120" s="1" t="s">
        <v>3</v>
      </c>
      <c r="E120" s="2">
        <v>0</v>
      </c>
      <c r="F120" s="2">
        <v>0</v>
      </c>
      <c r="G120" s="2">
        <v>0</v>
      </c>
      <c r="H120" s="2">
        <v>0</v>
      </c>
      <c r="I120" s="2">
        <v>0</v>
      </c>
      <c r="J120" s="2">
        <v>0</v>
      </c>
      <c r="K120" s="2">
        <v>0</v>
      </c>
      <c r="L120" s="40"/>
      <c r="M120" s="47"/>
    </row>
    <row r="121" spans="1:13" ht="15" customHeight="1">
      <c r="A121" s="57"/>
      <c r="B121" s="52"/>
      <c r="C121" s="55"/>
      <c r="D121" s="1" t="s">
        <v>4</v>
      </c>
      <c r="E121" s="2">
        <v>0</v>
      </c>
      <c r="F121" s="2">
        <v>0</v>
      </c>
      <c r="G121" s="2">
        <v>0</v>
      </c>
      <c r="H121" s="2">
        <v>0</v>
      </c>
      <c r="I121" s="2">
        <v>0</v>
      </c>
      <c r="J121" s="2">
        <v>0</v>
      </c>
      <c r="K121" s="2">
        <v>0</v>
      </c>
      <c r="L121" s="40"/>
      <c r="M121" s="47"/>
    </row>
    <row r="122" spans="1:13" ht="66.75" customHeight="1">
      <c r="A122" s="58"/>
      <c r="B122" s="53"/>
      <c r="C122" s="55"/>
      <c r="D122" s="19" t="s">
        <v>5</v>
      </c>
      <c r="E122" s="2">
        <v>0</v>
      </c>
      <c r="F122" s="2">
        <v>0</v>
      </c>
      <c r="G122" s="2">
        <v>0</v>
      </c>
      <c r="H122" s="2">
        <v>0</v>
      </c>
      <c r="I122" s="2">
        <v>0</v>
      </c>
      <c r="J122" s="2">
        <v>0</v>
      </c>
      <c r="K122" s="2">
        <v>0</v>
      </c>
      <c r="L122" s="41"/>
      <c r="M122" s="48"/>
    </row>
    <row r="123" spans="1:13" ht="15" customHeight="1">
      <c r="A123" s="50" t="s">
        <v>23</v>
      </c>
      <c r="B123" s="54" t="s">
        <v>62</v>
      </c>
      <c r="C123" s="55" t="s">
        <v>12</v>
      </c>
      <c r="D123" s="1" t="s">
        <v>1</v>
      </c>
      <c r="E123" s="22">
        <f>SUM(E124:E127)</f>
        <v>20658.5</v>
      </c>
      <c r="F123" s="22">
        <f aca="true" t="shared" si="31" ref="F123:K123">SUM(F124:F127)</f>
        <v>3121.4</v>
      </c>
      <c r="G123" s="22">
        <f t="shared" si="31"/>
        <v>3335.9</v>
      </c>
      <c r="H123" s="22">
        <f t="shared" si="31"/>
        <v>3550.2999999999997</v>
      </c>
      <c r="I123" s="22">
        <f t="shared" si="31"/>
        <v>3550.2999999999997</v>
      </c>
      <c r="J123" s="22">
        <f t="shared" si="31"/>
        <v>3550.2999999999997</v>
      </c>
      <c r="K123" s="22">
        <f t="shared" si="31"/>
        <v>3550.2999999999997</v>
      </c>
      <c r="L123" s="39" t="s">
        <v>136</v>
      </c>
      <c r="M123" s="46" t="s">
        <v>33</v>
      </c>
    </row>
    <row r="124" spans="1:13" ht="15" customHeight="1">
      <c r="A124" s="50"/>
      <c r="B124" s="54"/>
      <c r="C124" s="55"/>
      <c r="D124" s="1" t="s">
        <v>2</v>
      </c>
      <c r="E124" s="22">
        <f>SUM(F124:K124)</f>
        <v>20658.5</v>
      </c>
      <c r="F124" s="22">
        <f aca="true" t="shared" si="32" ref="F124:K124">F129+F134+F139+F144</f>
        <v>3121.4</v>
      </c>
      <c r="G124" s="22">
        <f t="shared" si="32"/>
        <v>3335.9</v>
      </c>
      <c r="H124" s="22">
        <f t="shared" si="32"/>
        <v>3550.2999999999997</v>
      </c>
      <c r="I124" s="22">
        <f t="shared" si="32"/>
        <v>3550.2999999999997</v>
      </c>
      <c r="J124" s="22">
        <f t="shared" si="32"/>
        <v>3550.2999999999997</v>
      </c>
      <c r="K124" s="22">
        <f t="shared" si="32"/>
        <v>3550.2999999999997</v>
      </c>
      <c r="L124" s="40"/>
      <c r="M124" s="47"/>
    </row>
    <row r="125" spans="1:13" ht="15" customHeight="1">
      <c r="A125" s="50"/>
      <c r="B125" s="54"/>
      <c r="C125" s="55"/>
      <c r="D125" s="1" t="s">
        <v>3</v>
      </c>
      <c r="E125" s="22">
        <f>SUM(F125:K125)</f>
        <v>0</v>
      </c>
      <c r="F125" s="2">
        <v>0</v>
      </c>
      <c r="G125" s="2">
        <v>0</v>
      </c>
      <c r="H125" s="2">
        <v>0</v>
      </c>
      <c r="I125" s="2">
        <v>0</v>
      </c>
      <c r="J125" s="2">
        <v>0</v>
      </c>
      <c r="K125" s="2">
        <v>0</v>
      </c>
      <c r="L125" s="40"/>
      <c r="M125" s="47"/>
    </row>
    <row r="126" spans="1:13" ht="15" customHeight="1">
      <c r="A126" s="50"/>
      <c r="B126" s="54"/>
      <c r="C126" s="55"/>
      <c r="D126" s="1" t="s">
        <v>4</v>
      </c>
      <c r="E126" s="22">
        <f>SUM(F126:K126)</f>
        <v>0</v>
      </c>
      <c r="F126" s="2">
        <v>0</v>
      </c>
      <c r="G126" s="2">
        <v>0</v>
      </c>
      <c r="H126" s="2">
        <v>0</v>
      </c>
      <c r="I126" s="2">
        <v>0</v>
      </c>
      <c r="J126" s="2">
        <v>0</v>
      </c>
      <c r="K126" s="2">
        <v>0</v>
      </c>
      <c r="L126" s="40"/>
      <c r="M126" s="47"/>
    </row>
    <row r="127" spans="1:13" ht="15" customHeight="1">
      <c r="A127" s="42"/>
      <c r="B127" s="51"/>
      <c r="C127" s="55"/>
      <c r="D127" s="19" t="s">
        <v>5</v>
      </c>
      <c r="E127" s="23">
        <f>SUM(F127:K127)</f>
        <v>0</v>
      </c>
      <c r="F127" s="2">
        <v>0</v>
      </c>
      <c r="G127" s="2">
        <v>0</v>
      </c>
      <c r="H127" s="2">
        <v>0</v>
      </c>
      <c r="I127" s="2">
        <v>0</v>
      </c>
      <c r="J127" s="2">
        <v>0</v>
      </c>
      <c r="K127" s="2">
        <v>0</v>
      </c>
      <c r="L127" s="41"/>
      <c r="M127" s="48"/>
    </row>
    <row r="128" spans="1:13" ht="15" customHeight="1">
      <c r="A128" s="56" t="s">
        <v>26</v>
      </c>
      <c r="B128" s="51" t="s">
        <v>63</v>
      </c>
      <c r="C128" s="46" t="s">
        <v>12</v>
      </c>
      <c r="D128" s="1" t="s">
        <v>1</v>
      </c>
      <c r="E128" s="22">
        <f>E129+E130+E131+E132</f>
        <v>14137.400000000001</v>
      </c>
      <c r="F128" s="22">
        <f aca="true" t="shared" si="33" ref="F128:K128">F129+F130+F131+F132</f>
        <v>2149.3</v>
      </c>
      <c r="G128" s="22">
        <f t="shared" si="33"/>
        <v>2287.3</v>
      </c>
      <c r="H128" s="22">
        <f t="shared" si="33"/>
        <v>2425.2</v>
      </c>
      <c r="I128" s="22">
        <f t="shared" si="33"/>
        <v>2425.2</v>
      </c>
      <c r="J128" s="22">
        <f t="shared" si="33"/>
        <v>2425.2</v>
      </c>
      <c r="K128" s="22">
        <f t="shared" si="33"/>
        <v>2425.2</v>
      </c>
      <c r="L128" s="39" t="s">
        <v>137</v>
      </c>
      <c r="M128" s="46" t="s">
        <v>33</v>
      </c>
    </row>
    <row r="129" spans="1:13" ht="15" customHeight="1">
      <c r="A129" s="57"/>
      <c r="B129" s="52"/>
      <c r="C129" s="47"/>
      <c r="D129" s="1" t="s">
        <v>2</v>
      </c>
      <c r="E129" s="22">
        <f>SUM(F129:K129)</f>
        <v>14137.400000000001</v>
      </c>
      <c r="F129" s="22">
        <v>2149.3</v>
      </c>
      <c r="G129" s="22">
        <v>2287.3</v>
      </c>
      <c r="H129" s="22">
        <v>2425.2</v>
      </c>
      <c r="I129" s="22">
        <v>2425.2</v>
      </c>
      <c r="J129" s="22">
        <v>2425.2</v>
      </c>
      <c r="K129" s="22">
        <v>2425.2</v>
      </c>
      <c r="L129" s="40"/>
      <c r="M129" s="47"/>
    </row>
    <row r="130" spans="1:13" ht="15" customHeight="1">
      <c r="A130" s="57"/>
      <c r="B130" s="52"/>
      <c r="C130" s="47"/>
      <c r="D130" s="1" t="s">
        <v>3</v>
      </c>
      <c r="E130" s="2">
        <v>0</v>
      </c>
      <c r="F130" s="2">
        <v>0</v>
      </c>
      <c r="G130" s="2">
        <v>0</v>
      </c>
      <c r="H130" s="2">
        <v>0</v>
      </c>
      <c r="I130" s="2">
        <v>0</v>
      </c>
      <c r="J130" s="2">
        <v>0</v>
      </c>
      <c r="K130" s="2">
        <v>0</v>
      </c>
      <c r="L130" s="40"/>
      <c r="M130" s="47"/>
    </row>
    <row r="131" spans="1:13" ht="15" customHeight="1">
      <c r="A131" s="57"/>
      <c r="B131" s="52"/>
      <c r="C131" s="47"/>
      <c r="D131" s="1" t="s">
        <v>4</v>
      </c>
      <c r="E131" s="2">
        <v>0</v>
      </c>
      <c r="F131" s="2">
        <v>0</v>
      </c>
      <c r="G131" s="2">
        <v>0</v>
      </c>
      <c r="H131" s="2">
        <v>0</v>
      </c>
      <c r="I131" s="2">
        <v>0</v>
      </c>
      <c r="J131" s="2">
        <v>0</v>
      </c>
      <c r="K131" s="2">
        <v>0</v>
      </c>
      <c r="L131" s="40"/>
      <c r="M131" s="47"/>
    </row>
    <row r="132" spans="1:13" ht="15" customHeight="1">
      <c r="A132" s="58"/>
      <c r="B132" s="53"/>
      <c r="C132" s="48"/>
      <c r="D132" s="1" t="s">
        <v>5</v>
      </c>
      <c r="E132" s="2">
        <v>0</v>
      </c>
      <c r="F132" s="2">
        <v>0</v>
      </c>
      <c r="G132" s="2">
        <v>0</v>
      </c>
      <c r="H132" s="2">
        <v>0</v>
      </c>
      <c r="I132" s="2">
        <v>0</v>
      </c>
      <c r="J132" s="2">
        <v>0</v>
      </c>
      <c r="K132" s="2">
        <v>0</v>
      </c>
      <c r="L132" s="40"/>
      <c r="M132" s="47"/>
    </row>
    <row r="133" spans="1:13" ht="15" customHeight="1">
      <c r="A133" s="56" t="s">
        <v>27</v>
      </c>
      <c r="B133" s="51" t="s">
        <v>64</v>
      </c>
      <c r="C133" s="46" t="s">
        <v>12</v>
      </c>
      <c r="D133" s="1" t="s">
        <v>1</v>
      </c>
      <c r="E133" s="22">
        <f>E134+E135+E136+E137</f>
        <v>3206.7</v>
      </c>
      <c r="F133" s="22">
        <f aca="true" t="shared" si="34" ref="F133:K133">F134+F135+F136+F137</f>
        <v>482.7</v>
      </c>
      <c r="G133" s="22">
        <f t="shared" si="34"/>
        <v>517.2</v>
      </c>
      <c r="H133" s="22">
        <f t="shared" si="34"/>
        <v>551.7</v>
      </c>
      <c r="I133" s="22">
        <f t="shared" si="34"/>
        <v>551.7</v>
      </c>
      <c r="J133" s="22">
        <f t="shared" si="34"/>
        <v>551.7</v>
      </c>
      <c r="K133" s="22">
        <f t="shared" si="34"/>
        <v>551.7</v>
      </c>
      <c r="L133" s="40"/>
      <c r="M133" s="47"/>
    </row>
    <row r="134" spans="1:13" ht="15" customHeight="1">
      <c r="A134" s="57"/>
      <c r="B134" s="52"/>
      <c r="C134" s="47"/>
      <c r="D134" s="1" t="s">
        <v>2</v>
      </c>
      <c r="E134" s="22">
        <f>SUM(F134:K134)</f>
        <v>3206.7</v>
      </c>
      <c r="F134" s="22">
        <v>482.7</v>
      </c>
      <c r="G134" s="22">
        <v>517.2</v>
      </c>
      <c r="H134" s="22">
        <v>551.7</v>
      </c>
      <c r="I134" s="22">
        <v>551.7</v>
      </c>
      <c r="J134" s="24">
        <v>551.7</v>
      </c>
      <c r="K134" s="24">
        <v>551.7</v>
      </c>
      <c r="L134" s="40"/>
      <c r="M134" s="47"/>
    </row>
    <row r="135" spans="1:13" ht="15" customHeight="1">
      <c r="A135" s="57"/>
      <c r="B135" s="52"/>
      <c r="C135" s="47"/>
      <c r="D135" s="1" t="s">
        <v>3</v>
      </c>
      <c r="E135" s="2">
        <v>0</v>
      </c>
      <c r="F135" s="2">
        <v>0</v>
      </c>
      <c r="G135" s="2">
        <v>0</v>
      </c>
      <c r="H135" s="2">
        <v>0</v>
      </c>
      <c r="I135" s="2">
        <v>0</v>
      </c>
      <c r="J135" s="2">
        <v>0</v>
      </c>
      <c r="K135" s="2">
        <v>0</v>
      </c>
      <c r="L135" s="40"/>
      <c r="M135" s="47"/>
    </row>
    <row r="136" spans="1:13" ht="15" customHeight="1">
      <c r="A136" s="57"/>
      <c r="B136" s="52"/>
      <c r="C136" s="47"/>
      <c r="D136" s="1" t="s">
        <v>4</v>
      </c>
      <c r="E136" s="2">
        <v>0</v>
      </c>
      <c r="F136" s="2">
        <v>0</v>
      </c>
      <c r="G136" s="2">
        <v>0</v>
      </c>
      <c r="H136" s="2">
        <v>0</v>
      </c>
      <c r="I136" s="2">
        <v>0</v>
      </c>
      <c r="J136" s="2">
        <v>0</v>
      </c>
      <c r="K136" s="2">
        <v>0</v>
      </c>
      <c r="L136" s="40"/>
      <c r="M136" s="47"/>
    </row>
    <row r="137" spans="1:13" ht="15" customHeight="1">
      <c r="A137" s="58"/>
      <c r="B137" s="53"/>
      <c r="C137" s="48"/>
      <c r="D137" s="19" t="s">
        <v>5</v>
      </c>
      <c r="E137" s="2">
        <v>0</v>
      </c>
      <c r="F137" s="2">
        <v>0</v>
      </c>
      <c r="G137" s="2">
        <v>0</v>
      </c>
      <c r="H137" s="2">
        <v>0</v>
      </c>
      <c r="I137" s="2">
        <v>0</v>
      </c>
      <c r="J137" s="2">
        <v>0</v>
      </c>
      <c r="K137" s="2">
        <v>0</v>
      </c>
      <c r="L137" s="40"/>
      <c r="M137" s="47"/>
    </row>
    <row r="138" spans="1:13" ht="15" customHeight="1">
      <c r="A138" s="56" t="s">
        <v>28</v>
      </c>
      <c r="B138" s="51" t="s">
        <v>65</v>
      </c>
      <c r="C138" s="46" t="s">
        <v>12</v>
      </c>
      <c r="D138" s="1" t="s">
        <v>1</v>
      </c>
      <c r="E138" s="22">
        <f>E139+E140+E141+E142</f>
        <v>2654.4</v>
      </c>
      <c r="F138" s="22">
        <f aca="true" t="shared" si="35" ref="F138:K138">F139+F140+F141+F142</f>
        <v>379.4</v>
      </c>
      <c r="G138" s="22">
        <f t="shared" si="35"/>
        <v>421.4</v>
      </c>
      <c r="H138" s="22">
        <f t="shared" si="35"/>
        <v>463.4</v>
      </c>
      <c r="I138" s="22">
        <f t="shared" si="35"/>
        <v>463.4</v>
      </c>
      <c r="J138" s="22">
        <f t="shared" si="35"/>
        <v>463.4</v>
      </c>
      <c r="K138" s="22">
        <f t="shared" si="35"/>
        <v>463.4</v>
      </c>
      <c r="L138" s="40"/>
      <c r="M138" s="47"/>
    </row>
    <row r="139" spans="1:13" ht="15" customHeight="1">
      <c r="A139" s="57"/>
      <c r="B139" s="52"/>
      <c r="C139" s="47"/>
      <c r="D139" s="1" t="s">
        <v>2</v>
      </c>
      <c r="E139" s="22">
        <f>SUM(F139:K139)</f>
        <v>2654.4</v>
      </c>
      <c r="F139" s="22">
        <v>379.4</v>
      </c>
      <c r="G139" s="22">
        <v>421.4</v>
      </c>
      <c r="H139" s="22">
        <v>463.4</v>
      </c>
      <c r="I139" s="22">
        <v>463.4</v>
      </c>
      <c r="J139" s="24">
        <v>463.4</v>
      </c>
      <c r="K139" s="24">
        <v>463.4</v>
      </c>
      <c r="L139" s="40"/>
      <c r="M139" s="47"/>
    </row>
    <row r="140" spans="1:13" ht="15" customHeight="1">
      <c r="A140" s="57"/>
      <c r="B140" s="52"/>
      <c r="C140" s="47"/>
      <c r="D140" s="1" t="s">
        <v>3</v>
      </c>
      <c r="E140" s="2">
        <v>0</v>
      </c>
      <c r="F140" s="2">
        <v>0</v>
      </c>
      <c r="G140" s="2">
        <v>0</v>
      </c>
      <c r="H140" s="2">
        <v>0</v>
      </c>
      <c r="I140" s="2">
        <v>0</v>
      </c>
      <c r="J140" s="2">
        <v>0</v>
      </c>
      <c r="K140" s="2">
        <v>0</v>
      </c>
      <c r="L140" s="40"/>
      <c r="M140" s="47"/>
    </row>
    <row r="141" spans="1:13" ht="15" customHeight="1">
      <c r="A141" s="57"/>
      <c r="B141" s="52"/>
      <c r="C141" s="47"/>
      <c r="D141" s="1" t="s">
        <v>4</v>
      </c>
      <c r="E141" s="2">
        <v>0</v>
      </c>
      <c r="F141" s="2">
        <v>0</v>
      </c>
      <c r="G141" s="2">
        <v>0</v>
      </c>
      <c r="H141" s="2">
        <v>0</v>
      </c>
      <c r="I141" s="2">
        <v>0</v>
      </c>
      <c r="J141" s="2">
        <v>0</v>
      </c>
      <c r="K141" s="2">
        <v>0</v>
      </c>
      <c r="L141" s="40"/>
      <c r="M141" s="47"/>
    </row>
    <row r="142" spans="1:13" ht="15" customHeight="1">
      <c r="A142" s="58"/>
      <c r="B142" s="53"/>
      <c r="C142" s="48"/>
      <c r="D142" s="1" t="s">
        <v>5</v>
      </c>
      <c r="E142" s="2">
        <v>0</v>
      </c>
      <c r="F142" s="2">
        <v>0</v>
      </c>
      <c r="G142" s="2">
        <v>0</v>
      </c>
      <c r="H142" s="2">
        <v>0</v>
      </c>
      <c r="I142" s="2">
        <v>0</v>
      </c>
      <c r="J142" s="2">
        <v>0</v>
      </c>
      <c r="K142" s="2">
        <v>0</v>
      </c>
      <c r="L142" s="40"/>
      <c r="M142" s="47"/>
    </row>
    <row r="143" spans="1:13" ht="15" customHeight="1">
      <c r="A143" s="56" t="s">
        <v>29</v>
      </c>
      <c r="B143" s="51" t="s">
        <v>66</v>
      </c>
      <c r="C143" s="46" t="s">
        <v>12</v>
      </c>
      <c r="D143" s="1" t="s">
        <v>1</v>
      </c>
      <c r="E143" s="22">
        <f aca="true" t="shared" si="36" ref="E143:E157">SUM(F143:K143)</f>
        <v>660</v>
      </c>
      <c r="F143" s="22">
        <f aca="true" t="shared" si="37" ref="F143:K143">F144+F145+F146+F147</f>
        <v>110</v>
      </c>
      <c r="G143" s="22">
        <f t="shared" si="37"/>
        <v>110</v>
      </c>
      <c r="H143" s="22">
        <f t="shared" si="37"/>
        <v>110</v>
      </c>
      <c r="I143" s="22">
        <f t="shared" si="37"/>
        <v>110</v>
      </c>
      <c r="J143" s="22">
        <f t="shared" si="37"/>
        <v>110</v>
      </c>
      <c r="K143" s="22">
        <f t="shared" si="37"/>
        <v>110</v>
      </c>
      <c r="L143" s="40"/>
      <c r="M143" s="47"/>
    </row>
    <row r="144" spans="1:13" ht="15" customHeight="1">
      <c r="A144" s="57"/>
      <c r="B144" s="52"/>
      <c r="C144" s="47"/>
      <c r="D144" s="1" t="s">
        <v>2</v>
      </c>
      <c r="E144" s="22">
        <f t="shared" si="36"/>
        <v>660</v>
      </c>
      <c r="F144" s="22">
        <v>110</v>
      </c>
      <c r="G144" s="22">
        <v>110</v>
      </c>
      <c r="H144" s="22">
        <v>110</v>
      </c>
      <c r="I144" s="22">
        <v>110</v>
      </c>
      <c r="J144" s="22">
        <v>110</v>
      </c>
      <c r="K144" s="22">
        <v>110</v>
      </c>
      <c r="L144" s="40"/>
      <c r="M144" s="47"/>
    </row>
    <row r="145" spans="1:13" ht="15" customHeight="1">
      <c r="A145" s="57"/>
      <c r="B145" s="52"/>
      <c r="C145" s="47"/>
      <c r="D145" s="1" t="s">
        <v>3</v>
      </c>
      <c r="E145" s="22">
        <f t="shared" si="36"/>
        <v>0</v>
      </c>
      <c r="F145" s="2">
        <v>0</v>
      </c>
      <c r="G145" s="2">
        <v>0</v>
      </c>
      <c r="H145" s="2">
        <v>0</v>
      </c>
      <c r="I145" s="2">
        <v>0</v>
      </c>
      <c r="J145" s="2">
        <v>0</v>
      </c>
      <c r="K145" s="2">
        <v>0</v>
      </c>
      <c r="L145" s="40"/>
      <c r="M145" s="47"/>
    </row>
    <row r="146" spans="1:13" ht="15" customHeight="1">
      <c r="A146" s="57"/>
      <c r="B146" s="52"/>
      <c r="C146" s="47"/>
      <c r="D146" s="1" t="s">
        <v>4</v>
      </c>
      <c r="E146" s="22">
        <f t="shared" si="36"/>
        <v>0</v>
      </c>
      <c r="F146" s="2">
        <v>0</v>
      </c>
      <c r="G146" s="2">
        <v>0</v>
      </c>
      <c r="H146" s="2">
        <v>0</v>
      </c>
      <c r="I146" s="2">
        <v>0</v>
      </c>
      <c r="J146" s="2">
        <v>0</v>
      </c>
      <c r="K146" s="2">
        <v>0</v>
      </c>
      <c r="L146" s="40"/>
      <c r="M146" s="47"/>
    </row>
    <row r="147" spans="1:13" ht="15" customHeight="1">
      <c r="A147" s="58"/>
      <c r="B147" s="53"/>
      <c r="C147" s="48"/>
      <c r="D147" s="1" t="s">
        <v>5</v>
      </c>
      <c r="E147" s="22">
        <f t="shared" si="36"/>
        <v>0</v>
      </c>
      <c r="F147" s="2">
        <v>0</v>
      </c>
      <c r="G147" s="2">
        <v>0</v>
      </c>
      <c r="H147" s="2">
        <v>0</v>
      </c>
      <c r="I147" s="2">
        <v>0</v>
      </c>
      <c r="J147" s="2">
        <v>0</v>
      </c>
      <c r="K147" s="2">
        <v>0</v>
      </c>
      <c r="L147" s="41"/>
      <c r="M147" s="48"/>
    </row>
    <row r="148" spans="1:13" ht="15" customHeight="1">
      <c r="A148" s="50" t="s">
        <v>24</v>
      </c>
      <c r="B148" s="51" t="s">
        <v>104</v>
      </c>
      <c r="C148" s="48" t="s">
        <v>12</v>
      </c>
      <c r="D148" s="9" t="s">
        <v>1</v>
      </c>
      <c r="E148" s="7">
        <f t="shared" si="36"/>
        <v>109207.1</v>
      </c>
      <c r="F148" s="7">
        <f aca="true" t="shared" si="38" ref="F148:K148">SUM(F149:F152)</f>
        <v>16178.8</v>
      </c>
      <c r="G148" s="7">
        <f t="shared" si="38"/>
        <v>17527.1</v>
      </c>
      <c r="H148" s="7">
        <f t="shared" si="38"/>
        <v>18875.3</v>
      </c>
      <c r="I148" s="7">
        <f t="shared" si="38"/>
        <v>18875.3</v>
      </c>
      <c r="J148" s="7">
        <f t="shared" si="38"/>
        <v>18875.3</v>
      </c>
      <c r="K148" s="7">
        <f t="shared" si="38"/>
        <v>18875.3</v>
      </c>
      <c r="L148" s="39" t="s">
        <v>130</v>
      </c>
      <c r="M148" s="42" t="s">
        <v>33</v>
      </c>
    </row>
    <row r="149" spans="1:13" ht="15" customHeight="1">
      <c r="A149" s="50"/>
      <c r="B149" s="52"/>
      <c r="C149" s="49"/>
      <c r="D149" s="9" t="s">
        <v>2</v>
      </c>
      <c r="E149" s="7">
        <f t="shared" si="36"/>
        <v>0</v>
      </c>
      <c r="F149" s="7">
        <v>0</v>
      </c>
      <c r="G149" s="7">
        <v>0</v>
      </c>
      <c r="H149" s="7">
        <v>0</v>
      </c>
      <c r="I149" s="7">
        <v>0</v>
      </c>
      <c r="J149" s="7">
        <v>0</v>
      </c>
      <c r="K149" s="7">
        <v>0</v>
      </c>
      <c r="L149" s="40"/>
      <c r="M149" s="43"/>
    </row>
    <row r="150" spans="1:13" ht="15" customHeight="1">
      <c r="A150" s="50"/>
      <c r="B150" s="52"/>
      <c r="C150" s="49"/>
      <c r="D150" s="1" t="s">
        <v>3</v>
      </c>
      <c r="E150" s="7">
        <f t="shared" si="36"/>
        <v>109207.1</v>
      </c>
      <c r="F150" s="2">
        <f aca="true" t="shared" si="39" ref="F150:K150">F155</f>
        <v>16178.8</v>
      </c>
      <c r="G150" s="2">
        <f t="shared" si="39"/>
        <v>17527.1</v>
      </c>
      <c r="H150" s="2">
        <f t="shared" si="39"/>
        <v>18875.3</v>
      </c>
      <c r="I150" s="2">
        <f t="shared" si="39"/>
        <v>18875.3</v>
      </c>
      <c r="J150" s="2">
        <f t="shared" si="39"/>
        <v>18875.3</v>
      </c>
      <c r="K150" s="2">
        <f t="shared" si="39"/>
        <v>18875.3</v>
      </c>
      <c r="L150" s="40"/>
      <c r="M150" s="43"/>
    </row>
    <row r="151" spans="1:13" ht="15" customHeight="1">
      <c r="A151" s="50"/>
      <c r="B151" s="52"/>
      <c r="C151" s="49"/>
      <c r="D151" s="1" t="s">
        <v>4</v>
      </c>
      <c r="E151" s="7">
        <f t="shared" si="36"/>
        <v>0</v>
      </c>
      <c r="F151" s="2">
        <v>0</v>
      </c>
      <c r="G151" s="2">
        <v>0</v>
      </c>
      <c r="H151" s="2">
        <v>0</v>
      </c>
      <c r="I151" s="2">
        <v>0</v>
      </c>
      <c r="J151" s="2">
        <v>0</v>
      </c>
      <c r="K151" s="2">
        <v>0</v>
      </c>
      <c r="L151" s="40"/>
      <c r="M151" s="43"/>
    </row>
    <row r="152" spans="1:13" ht="15" customHeight="1">
      <c r="A152" s="50"/>
      <c r="B152" s="53"/>
      <c r="C152" s="49"/>
      <c r="D152" s="19" t="s">
        <v>5</v>
      </c>
      <c r="E152" s="7">
        <f t="shared" si="36"/>
        <v>0</v>
      </c>
      <c r="F152" s="2">
        <v>0</v>
      </c>
      <c r="G152" s="2">
        <v>0</v>
      </c>
      <c r="H152" s="2">
        <v>0</v>
      </c>
      <c r="I152" s="2">
        <v>0</v>
      </c>
      <c r="J152" s="2">
        <v>0</v>
      </c>
      <c r="K152" s="2">
        <v>0</v>
      </c>
      <c r="L152" s="41"/>
      <c r="M152" s="44"/>
    </row>
    <row r="153" spans="1:13" ht="15" customHeight="1">
      <c r="A153" s="38" t="s">
        <v>107</v>
      </c>
      <c r="B153" s="51" t="s">
        <v>90</v>
      </c>
      <c r="C153" s="48" t="s">
        <v>12</v>
      </c>
      <c r="D153" s="9" t="s">
        <v>1</v>
      </c>
      <c r="E153" s="7">
        <f t="shared" si="36"/>
        <v>109207.1</v>
      </c>
      <c r="F153" s="7">
        <f aca="true" t="shared" si="40" ref="F153:K153">SUM(F154:F157)</f>
        <v>16178.8</v>
      </c>
      <c r="G153" s="7">
        <f t="shared" si="40"/>
        <v>17527.1</v>
      </c>
      <c r="H153" s="7">
        <f t="shared" si="40"/>
        <v>18875.3</v>
      </c>
      <c r="I153" s="7">
        <f t="shared" si="40"/>
        <v>18875.3</v>
      </c>
      <c r="J153" s="7">
        <f t="shared" si="40"/>
        <v>18875.3</v>
      </c>
      <c r="K153" s="7">
        <f t="shared" si="40"/>
        <v>18875.3</v>
      </c>
      <c r="L153" s="39" t="s">
        <v>138</v>
      </c>
      <c r="M153" s="42" t="s">
        <v>33</v>
      </c>
    </row>
    <row r="154" spans="1:13" ht="15" customHeight="1">
      <c r="A154" s="38"/>
      <c r="B154" s="52"/>
      <c r="C154" s="49"/>
      <c r="D154" s="9" t="s">
        <v>2</v>
      </c>
      <c r="E154" s="7">
        <f t="shared" si="36"/>
        <v>0</v>
      </c>
      <c r="F154" s="7">
        <v>0</v>
      </c>
      <c r="G154" s="7">
        <v>0</v>
      </c>
      <c r="H154" s="7">
        <v>0</v>
      </c>
      <c r="I154" s="7">
        <v>0</v>
      </c>
      <c r="J154" s="7">
        <v>0</v>
      </c>
      <c r="K154" s="7">
        <v>0</v>
      </c>
      <c r="L154" s="40"/>
      <c r="M154" s="43"/>
    </row>
    <row r="155" spans="1:13" ht="15" customHeight="1">
      <c r="A155" s="38"/>
      <c r="B155" s="52"/>
      <c r="C155" s="49"/>
      <c r="D155" s="1" t="s">
        <v>3</v>
      </c>
      <c r="E155" s="7">
        <f t="shared" si="36"/>
        <v>109207.1</v>
      </c>
      <c r="F155" s="3">
        <v>16178.8</v>
      </c>
      <c r="G155" s="3">
        <v>17527.1</v>
      </c>
      <c r="H155" s="3">
        <v>18875.3</v>
      </c>
      <c r="I155" s="3">
        <v>18875.3</v>
      </c>
      <c r="J155" s="3">
        <v>18875.3</v>
      </c>
      <c r="K155" s="3">
        <v>18875.3</v>
      </c>
      <c r="L155" s="40"/>
      <c r="M155" s="43"/>
    </row>
    <row r="156" spans="1:13" ht="15" customHeight="1">
      <c r="A156" s="38"/>
      <c r="B156" s="52"/>
      <c r="C156" s="49"/>
      <c r="D156" s="1" t="s">
        <v>4</v>
      </c>
      <c r="E156" s="7">
        <f t="shared" si="36"/>
        <v>0</v>
      </c>
      <c r="F156" s="2">
        <v>0</v>
      </c>
      <c r="G156" s="2">
        <v>0</v>
      </c>
      <c r="H156" s="2">
        <v>0</v>
      </c>
      <c r="I156" s="2">
        <v>0</v>
      </c>
      <c r="J156" s="2">
        <v>0</v>
      </c>
      <c r="K156" s="2">
        <v>0</v>
      </c>
      <c r="L156" s="40"/>
      <c r="M156" s="43"/>
    </row>
    <row r="157" spans="1:13" ht="15" customHeight="1">
      <c r="A157" s="38"/>
      <c r="B157" s="53"/>
      <c r="C157" s="49"/>
      <c r="D157" s="19" t="s">
        <v>5</v>
      </c>
      <c r="E157" s="7">
        <f t="shared" si="36"/>
        <v>0</v>
      </c>
      <c r="F157" s="2">
        <v>0</v>
      </c>
      <c r="G157" s="2">
        <v>0</v>
      </c>
      <c r="H157" s="2">
        <v>0</v>
      </c>
      <c r="I157" s="2">
        <v>0</v>
      </c>
      <c r="J157" s="2">
        <v>0</v>
      </c>
      <c r="K157" s="2">
        <v>0</v>
      </c>
      <c r="L157" s="41"/>
      <c r="M157" s="44"/>
    </row>
    <row r="158" spans="1:13" ht="15" customHeight="1">
      <c r="A158" s="50" t="s">
        <v>25</v>
      </c>
      <c r="B158" s="54" t="s">
        <v>119</v>
      </c>
      <c r="C158" s="55" t="s">
        <v>12</v>
      </c>
      <c r="D158" s="1" t="s">
        <v>1</v>
      </c>
      <c r="E158" s="3">
        <f>SUM(E159:E162)</f>
        <v>442.2</v>
      </c>
      <c r="F158" s="3">
        <f aca="true" t="shared" si="41" ref="F158:K158">SUM(F159:F162)</f>
        <v>73.7</v>
      </c>
      <c r="G158" s="3">
        <f t="shared" si="41"/>
        <v>73.7</v>
      </c>
      <c r="H158" s="3">
        <f t="shared" si="41"/>
        <v>73.7</v>
      </c>
      <c r="I158" s="3">
        <f t="shared" si="41"/>
        <v>73.7</v>
      </c>
      <c r="J158" s="3">
        <f t="shared" si="41"/>
        <v>73.7</v>
      </c>
      <c r="K158" s="3">
        <f t="shared" si="41"/>
        <v>73.7</v>
      </c>
      <c r="L158" s="39" t="s">
        <v>145</v>
      </c>
      <c r="M158" s="46" t="s">
        <v>32</v>
      </c>
    </row>
    <row r="159" spans="1:13" ht="15" customHeight="1">
      <c r="A159" s="50"/>
      <c r="B159" s="54"/>
      <c r="C159" s="55"/>
      <c r="D159" s="1" t="s">
        <v>2</v>
      </c>
      <c r="E159" s="3">
        <f>SUM(F159:K159)</f>
        <v>442.2</v>
      </c>
      <c r="F159" s="3">
        <f aca="true" t="shared" si="42" ref="F159:K159">F164</f>
        <v>73.7</v>
      </c>
      <c r="G159" s="3">
        <f t="shared" si="42"/>
        <v>73.7</v>
      </c>
      <c r="H159" s="3">
        <f t="shared" si="42"/>
        <v>73.7</v>
      </c>
      <c r="I159" s="3">
        <f t="shared" si="42"/>
        <v>73.7</v>
      </c>
      <c r="J159" s="3">
        <f t="shared" si="42"/>
        <v>73.7</v>
      </c>
      <c r="K159" s="3">
        <f t="shared" si="42"/>
        <v>73.7</v>
      </c>
      <c r="L159" s="40"/>
      <c r="M159" s="47"/>
    </row>
    <row r="160" spans="1:13" ht="15" customHeight="1">
      <c r="A160" s="50"/>
      <c r="B160" s="54"/>
      <c r="C160" s="55"/>
      <c r="D160" s="1" t="s">
        <v>3</v>
      </c>
      <c r="E160" s="3">
        <v>0</v>
      </c>
      <c r="F160" s="3">
        <v>0</v>
      </c>
      <c r="G160" s="3">
        <v>0</v>
      </c>
      <c r="H160" s="3">
        <v>0</v>
      </c>
      <c r="I160" s="3">
        <v>0</v>
      </c>
      <c r="J160" s="3">
        <v>0</v>
      </c>
      <c r="K160" s="3">
        <v>0</v>
      </c>
      <c r="L160" s="40"/>
      <c r="M160" s="47"/>
    </row>
    <row r="161" spans="1:13" ht="15" customHeight="1">
      <c r="A161" s="50"/>
      <c r="B161" s="54"/>
      <c r="C161" s="55"/>
      <c r="D161" s="1" t="s">
        <v>4</v>
      </c>
      <c r="E161" s="3">
        <v>0</v>
      </c>
      <c r="F161" s="3">
        <v>0</v>
      </c>
      <c r="G161" s="3">
        <v>0</v>
      </c>
      <c r="H161" s="3">
        <v>0</v>
      </c>
      <c r="I161" s="3">
        <v>0</v>
      </c>
      <c r="J161" s="3">
        <v>0</v>
      </c>
      <c r="K161" s="3">
        <v>0</v>
      </c>
      <c r="L161" s="40"/>
      <c r="M161" s="47"/>
    </row>
    <row r="162" spans="1:13" ht="97.5" customHeight="1">
      <c r="A162" s="50"/>
      <c r="B162" s="54"/>
      <c r="C162" s="55"/>
      <c r="D162" s="19" t="s">
        <v>5</v>
      </c>
      <c r="E162" s="2">
        <v>0</v>
      </c>
      <c r="F162" s="2">
        <v>0</v>
      </c>
      <c r="G162" s="2">
        <v>0</v>
      </c>
      <c r="H162" s="2">
        <v>0</v>
      </c>
      <c r="I162" s="2">
        <v>0</v>
      </c>
      <c r="J162" s="2">
        <v>0</v>
      </c>
      <c r="K162" s="2">
        <v>0</v>
      </c>
      <c r="L162" s="41"/>
      <c r="M162" s="48"/>
    </row>
    <row r="163" spans="1:13" ht="15" customHeight="1">
      <c r="A163" s="38" t="s">
        <v>108</v>
      </c>
      <c r="B163" s="54" t="s">
        <v>144</v>
      </c>
      <c r="C163" s="48" t="s">
        <v>12</v>
      </c>
      <c r="D163" s="9" t="s">
        <v>1</v>
      </c>
      <c r="E163" s="3">
        <f>SUM(E164:E167)</f>
        <v>442.2</v>
      </c>
      <c r="F163" s="17">
        <f aca="true" t="shared" si="43" ref="F163:K163">SUM(F164:F167)</f>
        <v>73.7</v>
      </c>
      <c r="G163" s="17">
        <f t="shared" si="43"/>
        <v>73.7</v>
      </c>
      <c r="H163" s="17">
        <f t="shared" si="43"/>
        <v>73.7</v>
      </c>
      <c r="I163" s="17">
        <f t="shared" si="43"/>
        <v>73.7</v>
      </c>
      <c r="J163" s="17">
        <f t="shared" si="43"/>
        <v>73.7</v>
      </c>
      <c r="K163" s="17">
        <f t="shared" si="43"/>
        <v>73.7</v>
      </c>
      <c r="L163" s="39" t="s">
        <v>118</v>
      </c>
      <c r="M163" s="46" t="s">
        <v>32</v>
      </c>
    </row>
    <row r="164" spans="1:13" ht="15" customHeight="1">
      <c r="A164" s="38"/>
      <c r="B164" s="54"/>
      <c r="C164" s="49"/>
      <c r="D164" s="9" t="s">
        <v>2</v>
      </c>
      <c r="E164" s="4">
        <f>SUM(F164:K164)</f>
        <v>442.2</v>
      </c>
      <c r="F164" s="5">
        <v>73.7</v>
      </c>
      <c r="G164" s="5">
        <v>73.7</v>
      </c>
      <c r="H164" s="5">
        <v>73.7</v>
      </c>
      <c r="I164" s="5">
        <v>73.7</v>
      </c>
      <c r="J164" s="5">
        <v>73.7</v>
      </c>
      <c r="K164" s="5">
        <v>73.7</v>
      </c>
      <c r="L164" s="45"/>
      <c r="M164" s="47"/>
    </row>
    <row r="165" spans="1:13" ht="15" customHeight="1">
      <c r="A165" s="38"/>
      <c r="B165" s="54"/>
      <c r="C165" s="49"/>
      <c r="D165" s="1" t="s">
        <v>3</v>
      </c>
      <c r="E165" s="3">
        <v>0</v>
      </c>
      <c r="F165" s="14">
        <v>0</v>
      </c>
      <c r="G165" s="14">
        <v>0</v>
      </c>
      <c r="H165" s="14">
        <v>0</v>
      </c>
      <c r="I165" s="14">
        <v>0</v>
      </c>
      <c r="J165" s="14">
        <v>0</v>
      </c>
      <c r="K165" s="14">
        <v>0</v>
      </c>
      <c r="L165" s="40"/>
      <c r="M165" s="47"/>
    </row>
    <row r="166" spans="1:13" ht="15" customHeight="1">
      <c r="A166" s="38"/>
      <c r="B166" s="54"/>
      <c r="C166" s="49"/>
      <c r="D166" s="1" t="s">
        <v>4</v>
      </c>
      <c r="E166" s="3">
        <v>0</v>
      </c>
      <c r="F166" s="3">
        <v>0</v>
      </c>
      <c r="G166" s="3">
        <v>0</v>
      </c>
      <c r="H166" s="3">
        <v>0</v>
      </c>
      <c r="I166" s="3">
        <v>0</v>
      </c>
      <c r="J166" s="3">
        <v>0</v>
      </c>
      <c r="K166" s="3">
        <v>0</v>
      </c>
      <c r="L166" s="40"/>
      <c r="M166" s="47"/>
    </row>
    <row r="167" spans="1:13" ht="70.5" customHeight="1">
      <c r="A167" s="38"/>
      <c r="B167" s="54"/>
      <c r="C167" s="49"/>
      <c r="D167" s="19" t="s">
        <v>5</v>
      </c>
      <c r="E167" s="2">
        <v>0</v>
      </c>
      <c r="F167" s="2">
        <v>0</v>
      </c>
      <c r="G167" s="2">
        <v>0</v>
      </c>
      <c r="H167" s="2">
        <v>0</v>
      </c>
      <c r="I167" s="2">
        <v>0</v>
      </c>
      <c r="J167" s="2">
        <v>0</v>
      </c>
      <c r="K167" s="2">
        <v>0</v>
      </c>
      <c r="L167" s="41"/>
      <c r="M167" s="48"/>
    </row>
    <row r="168" spans="1:13" ht="15" customHeight="1">
      <c r="A168" s="50" t="s">
        <v>98</v>
      </c>
      <c r="B168" s="54" t="s">
        <v>102</v>
      </c>
      <c r="C168" s="55" t="s">
        <v>12</v>
      </c>
      <c r="D168" s="1" t="s">
        <v>1</v>
      </c>
      <c r="E168" s="3">
        <f>SUM(E169:E172)</f>
        <v>22992.6</v>
      </c>
      <c r="F168" s="3">
        <f aca="true" t="shared" si="44" ref="F168:K168">SUM(F169:F172)</f>
        <v>3832.1</v>
      </c>
      <c r="G168" s="3">
        <f t="shared" si="44"/>
        <v>3832.1</v>
      </c>
      <c r="H168" s="3">
        <f t="shared" si="44"/>
        <v>3832.1</v>
      </c>
      <c r="I168" s="3">
        <f t="shared" si="44"/>
        <v>3832.1</v>
      </c>
      <c r="J168" s="3">
        <f t="shared" si="44"/>
        <v>3832.1</v>
      </c>
      <c r="K168" s="3">
        <f t="shared" si="44"/>
        <v>3832.1</v>
      </c>
      <c r="L168" s="39" t="s">
        <v>139</v>
      </c>
      <c r="M168" s="46" t="s">
        <v>32</v>
      </c>
    </row>
    <row r="169" spans="1:13" ht="15" customHeight="1">
      <c r="A169" s="50"/>
      <c r="B169" s="54"/>
      <c r="C169" s="55"/>
      <c r="D169" s="1" t="s">
        <v>2</v>
      </c>
      <c r="E169" s="3">
        <f>SUM(F169:K169)</f>
        <v>0</v>
      </c>
      <c r="F169" s="3">
        <f aca="true" t="shared" si="45" ref="F169:K169">-F174</f>
        <v>0</v>
      </c>
      <c r="G169" s="3">
        <f t="shared" si="45"/>
        <v>0</v>
      </c>
      <c r="H169" s="3">
        <f t="shared" si="45"/>
        <v>0</v>
      </c>
      <c r="I169" s="3">
        <f t="shared" si="45"/>
        <v>0</v>
      </c>
      <c r="J169" s="3">
        <f t="shared" si="45"/>
        <v>0</v>
      </c>
      <c r="K169" s="3">
        <f t="shared" si="45"/>
        <v>0</v>
      </c>
      <c r="L169" s="40"/>
      <c r="M169" s="47"/>
    </row>
    <row r="170" spans="1:13" ht="15" customHeight="1">
      <c r="A170" s="50"/>
      <c r="B170" s="54"/>
      <c r="C170" s="55"/>
      <c r="D170" s="1" t="s">
        <v>3</v>
      </c>
      <c r="E170" s="3">
        <f>SUM(F170:K170)</f>
        <v>22992.6</v>
      </c>
      <c r="F170" s="3">
        <f aca="true" t="shared" si="46" ref="F170:K170">F175</f>
        <v>3832.1</v>
      </c>
      <c r="G170" s="3">
        <f t="shared" si="46"/>
        <v>3832.1</v>
      </c>
      <c r="H170" s="3">
        <f t="shared" si="46"/>
        <v>3832.1</v>
      </c>
      <c r="I170" s="3">
        <f t="shared" si="46"/>
        <v>3832.1</v>
      </c>
      <c r="J170" s="3">
        <f t="shared" si="46"/>
        <v>3832.1</v>
      </c>
      <c r="K170" s="3">
        <f t="shared" si="46"/>
        <v>3832.1</v>
      </c>
      <c r="L170" s="40"/>
      <c r="M170" s="47"/>
    </row>
    <row r="171" spans="1:13" ht="15" customHeight="1">
      <c r="A171" s="50"/>
      <c r="B171" s="54"/>
      <c r="C171" s="55"/>
      <c r="D171" s="1" t="s">
        <v>4</v>
      </c>
      <c r="E171" s="3">
        <v>0</v>
      </c>
      <c r="F171" s="3">
        <v>0</v>
      </c>
      <c r="G171" s="3">
        <v>0</v>
      </c>
      <c r="H171" s="3">
        <v>0</v>
      </c>
      <c r="I171" s="3">
        <v>0</v>
      </c>
      <c r="J171" s="3">
        <v>0</v>
      </c>
      <c r="K171" s="3">
        <v>0</v>
      </c>
      <c r="L171" s="40"/>
      <c r="M171" s="47"/>
    </row>
    <row r="172" spans="1:13" ht="15" customHeight="1">
      <c r="A172" s="50"/>
      <c r="B172" s="54"/>
      <c r="C172" s="55"/>
      <c r="D172" s="1" t="s">
        <v>5</v>
      </c>
      <c r="E172" s="3">
        <v>0</v>
      </c>
      <c r="F172" s="3">
        <v>0</v>
      </c>
      <c r="G172" s="3">
        <v>0</v>
      </c>
      <c r="H172" s="3">
        <v>0</v>
      </c>
      <c r="I172" s="3">
        <v>0</v>
      </c>
      <c r="J172" s="3">
        <v>0</v>
      </c>
      <c r="K172" s="3">
        <v>0</v>
      </c>
      <c r="L172" s="41"/>
      <c r="M172" s="48"/>
    </row>
    <row r="173" spans="1:13" ht="15" customHeight="1">
      <c r="A173" s="38" t="s">
        <v>109</v>
      </c>
      <c r="B173" s="54" t="s">
        <v>100</v>
      </c>
      <c r="C173" s="55" t="s">
        <v>12</v>
      </c>
      <c r="D173" s="1" t="s">
        <v>1</v>
      </c>
      <c r="E173" s="3">
        <f>SUM(E174:E177)</f>
        <v>22992.6</v>
      </c>
      <c r="F173" s="3">
        <f aca="true" t="shared" si="47" ref="F173:K173">SUM(F174:F177)</f>
        <v>3832.1</v>
      </c>
      <c r="G173" s="3">
        <f t="shared" si="47"/>
        <v>3832.1</v>
      </c>
      <c r="H173" s="3">
        <f t="shared" si="47"/>
        <v>3832.1</v>
      </c>
      <c r="I173" s="3">
        <f t="shared" si="47"/>
        <v>3832.1</v>
      </c>
      <c r="J173" s="3">
        <f t="shared" si="47"/>
        <v>3832.1</v>
      </c>
      <c r="K173" s="3">
        <f t="shared" si="47"/>
        <v>3832.1</v>
      </c>
      <c r="L173" s="39" t="s">
        <v>117</v>
      </c>
      <c r="M173" s="46" t="s">
        <v>32</v>
      </c>
    </row>
    <row r="174" spans="1:13" ht="15" customHeight="1">
      <c r="A174" s="38"/>
      <c r="B174" s="54"/>
      <c r="C174" s="55"/>
      <c r="D174" s="1" t="s">
        <v>2</v>
      </c>
      <c r="E174" s="3">
        <v>0</v>
      </c>
      <c r="F174" s="3">
        <v>0</v>
      </c>
      <c r="G174" s="3">
        <v>0</v>
      </c>
      <c r="H174" s="3">
        <v>0</v>
      </c>
      <c r="I174" s="3">
        <v>0</v>
      </c>
      <c r="J174" s="3">
        <v>0</v>
      </c>
      <c r="K174" s="3">
        <v>0</v>
      </c>
      <c r="L174" s="45"/>
      <c r="M174" s="47"/>
    </row>
    <row r="175" spans="1:13" ht="15" customHeight="1">
      <c r="A175" s="38"/>
      <c r="B175" s="54"/>
      <c r="C175" s="55"/>
      <c r="D175" s="1" t="s">
        <v>3</v>
      </c>
      <c r="E175" s="4">
        <f>SUM(F175:K175)</f>
        <v>22992.6</v>
      </c>
      <c r="F175" s="5">
        <v>3832.1</v>
      </c>
      <c r="G175" s="5">
        <v>3832.1</v>
      </c>
      <c r="H175" s="5">
        <v>3832.1</v>
      </c>
      <c r="I175" s="5">
        <v>3832.1</v>
      </c>
      <c r="J175" s="5">
        <v>3832.1</v>
      </c>
      <c r="K175" s="5">
        <v>3832.1</v>
      </c>
      <c r="L175" s="45"/>
      <c r="M175" s="47"/>
    </row>
    <row r="176" spans="1:13" ht="15" customHeight="1">
      <c r="A176" s="38"/>
      <c r="B176" s="54"/>
      <c r="C176" s="55"/>
      <c r="D176" s="1" t="s">
        <v>4</v>
      </c>
      <c r="E176" s="3">
        <v>0</v>
      </c>
      <c r="F176" s="14">
        <v>0</v>
      </c>
      <c r="G176" s="14">
        <v>0</v>
      </c>
      <c r="H176" s="14">
        <v>0</v>
      </c>
      <c r="I176" s="14">
        <v>0</v>
      </c>
      <c r="J176" s="14">
        <v>0</v>
      </c>
      <c r="K176" s="14">
        <v>0</v>
      </c>
      <c r="L176" s="40"/>
      <c r="M176" s="47"/>
    </row>
    <row r="177" spans="1:13" ht="36.75" customHeight="1">
      <c r="A177" s="38"/>
      <c r="B177" s="54"/>
      <c r="C177" s="55"/>
      <c r="D177" s="19" t="s">
        <v>5</v>
      </c>
      <c r="E177" s="2">
        <v>0</v>
      </c>
      <c r="F177" s="2">
        <v>0</v>
      </c>
      <c r="G177" s="2">
        <v>0</v>
      </c>
      <c r="H177" s="2">
        <v>0</v>
      </c>
      <c r="I177" s="2">
        <v>0</v>
      </c>
      <c r="J177" s="2">
        <v>0</v>
      </c>
      <c r="K177" s="2">
        <v>0</v>
      </c>
      <c r="L177" s="41"/>
      <c r="M177" s="48"/>
    </row>
    <row r="178" spans="1:13" ht="15" customHeight="1">
      <c r="A178" s="50" t="s">
        <v>99</v>
      </c>
      <c r="B178" s="51" t="s">
        <v>103</v>
      </c>
      <c r="C178" s="48" t="s">
        <v>12</v>
      </c>
      <c r="D178" s="9" t="s">
        <v>1</v>
      </c>
      <c r="E178" s="7">
        <f aca="true" t="shared" si="48" ref="E178:K178">SUM(E179:E182)</f>
        <v>7125</v>
      </c>
      <c r="F178" s="7">
        <f t="shared" si="48"/>
        <v>1187.5</v>
      </c>
      <c r="G178" s="7">
        <f t="shared" si="48"/>
        <v>1187.5</v>
      </c>
      <c r="H178" s="7">
        <f t="shared" si="48"/>
        <v>1187.5</v>
      </c>
      <c r="I178" s="7">
        <f t="shared" si="48"/>
        <v>1187.5</v>
      </c>
      <c r="J178" s="7">
        <f t="shared" si="48"/>
        <v>1187.5</v>
      </c>
      <c r="K178" s="7">
        <f t="shared" si="48"/>
        <v>1187.5</v>
      </c>
      <c r="L178" s="39" t="s">
        <v>130</v>
      </c>
      <c r="M178" s="46" t="s">
        <v>97</v>
      </c>
    </row>
    <row r="179" spans="1:13" ht="15" customHeight="1">
      <c r="A179" s="50"/>
      <c r="B179" s="52"/>
      <c r="C179" s="49"/>
      <c r="D179" s="9" t="s">
        <v>2</v>
      </c>
      <c r="E179" s="7">
        <f>SUM(F179:K179)</f>
        <v>0</v>
      </c>
      <c r="F179" s="7">
        <v>0</v>
      </c>
      <c r="G179" s="7">
        <v>0</v>
      </c>
      <c r="H179" s="7">
        <v>0</v>
      </c>
      <c r="I179" s="7">
        <v>0</v>
      </c>
      <c r="J179" s="7">
        <v>0</v>
      </c>
      <c r="K179" s="7">
        <v>0</v>
      </c>
      <c r="L179" s="40"/>
      <c r="M179" s="47"/>
    </row>
    <row r="180" spans="1:13" ht="15" customHeight="1">
      <c r="A180" s="50"/>
      <c r="B180" s="52"/>
      <c r="C180" s="49"/>
      <c r="D180" s="1" t="s">
        <v>3</v>
      </c>
      <c r="E180" s="7">
        <f>SUM(F180:K180)</f>
        <v>7125</v>
      </c>
      <c r="F180" s="28">
        <f aca="true" t="shared" si="49" ref="F180:K180">F185</f>
        <v>1187.5</v>
      </c>
      <c r="G180" s="28">
        <f t="shared" si="49"/>
        <v>1187.5</v>
      </c>
      <c r="H180" s="28">
        <f t="shared" si="49"/>
        <v>1187.5</v>
      </c>
      <c r="I180" s="28">
        <f t="shared" si="49"/>
        <v>1187.5</v>
      </c>
      <c r="J180" s="28">
        <f t="shared" si="49"/>
        <v>1187.5</v>
      </c>
      <c r="K180" s="28">
        <f t="shared" si="49"/>
        <v>1187.5</v>
      </c>
      <c r="L180" s="40"/>
      <c r="M180" s="47"/>
    </row>
    <row r="181" spans="1:13" ht="15" customHeight="1">
      <c r="A181" s="50"/>
      <c r="B181" s="52"/>
      <c r="C181" s="49"/>
      <c r="D181" s="1" t="s">
        <v>4</v>
      </c>
      <c r="E181" s="7">
        <f>SUM(F181:K181)</f>
        <v>0</v>
      </c>
      <c r="F181" s="2">
        <v>0</v>
      </c>
      <c r="G181" s="2">
        <v>0</v>
      </c>
      <c r="H181" s="2">
        <v>0</v>
      </c>
      <c r="I181" s="2">
        <v>0</v>
      </c>
      <c r="J181" s="2">
        <v>0</v>
      </c>
      <c r="K181" s="2">
        <v>0</v>
      </c>
      <c r="L181" s="40"/>
      <c r="M181" s="47"/>
    </row>
    <row r="182" spans="1:13" ht="15" customHeight="1">
      <c r="A182" s="50"/>
      <c r="B182" s="53"/>
      <c r="C182" s="49"/>
      <c r="D182" s="19" t="s">
        <v>5</v>
      </c>
      <c r="E182" s="7">
        <f>SUM(F182:K182)</f>
        <v>0</v>
      </c>
      <c r="F182" s="2">
        <v>0</v>
      </c>
      <c r="G182" s="2">
        <v>0</v>
      </c>
      <c r="H182" s="2">
        <v>0</v>
      </c>
      <c r="I182" s="2">
        <v>0</v>
      </c>
      <c r="J182" s="2">
        <v>0</v>
      </c>
      <c r="K182" s="2">
        <v>0</v>
      </c>
      <c r="L182" s="41"/>
      <c r="M182" s="48"/>
    </row>
    <row r="183" spans="1:13" ht="15" customHeight="1">
      <c r="A183" s="38" t="s">
        <v>110</v>
      </c>
      <c r="B183" s="51" t="s">
        <v>89</v>
      </c>
      <c r="C183" s="48" t="s">
        <v>12</v>
      </c>
      <c r="D183" s="9" t="s">
        <v>1</v>
      </c>
      <c r="E183" s="7">
        <f aca="true" t="shared" si="50" ref="E183:K183">SUM(E184:E187)</f>
        <v>7125</v>
      </c>
      <c r="F183" s="7">
        <f t="shared" si="50"/>
        <v>1187.5</v>
      </c>
      <c r="G183" s="7">
        <f t="shared" si="50"/>
        <v>1187.5</v>
      </c>
      <c r="H183" s="7">
        <f t="shared" si="50"/>
        <v>1187.5</v>
      </c>
      <c r="I183" s="7">
        <f t="shared" si="50"/>
        <v>1187.5</v>
      </c>
      <c r="J183" s="7">
        <f t="shared" si="50"/>
        <v>1187.5</v>
      </c>
      <c r="K183" s="7">
        <f t="shared" si="50"/>
        <v>1187.5</v>
      </c>
      <c r="L183" s="39" t="s">
        <v>147</v>
      </c>
      <c r="M183" s="46" t="s">
        <v>97</v>
      </c>
    </row>
    <row r="184" spans="1:13" ht="15" customHeight="1">
      <c r="A184" s="38"/>
      <c r="B184" s="52"/>
      <c r="C184" s="49"/>
      <c r="D184" s="9" t="s">
        <v>2</v>
      </c>
      <c r="E184" s="8">
        <f>SUM(F184:K184)</f>
        <v>0</v>
      </c>
      <c r="F184" s="2">
        <v>0</v>
      </c>
      <c r="G184" s="2">
        <v>0</v>
      </c>
      <c r="H184" s="2">
        <v>0</v>
      </c>
      <c r="I184" s="2">
        <v>0</v>
      </c>
      <c r="J184" s="2">
        <v>0</v>
      </c>
      <c r="K184" s="2">
        <v>0</v>
      </c>
      <c r="L184" s="45"/>
      <c r="M184" s="47"/>
    </row>
    <row r="185" spans="1:13" ht="15" customHeight="1">
      <c r="A185" s="38"/>
      <c r="B185" s="52"/>
      <c r="C185" s="49"/>
      <c r="D185" s="1" t="s">
        <v>3</v>
      </c>
      <c r="E185" s="8">
        <f>SUM(F185:K185)</f>
        <v>7125</v>
      </c>
      <c r="F185" s="28">
        <v>1187.5</v>
      </c>
      <c r="G185" s="28">
        <v>1187.5</v>
      </c>
      <c r="H185" s="28">
        <v>1187.5</v>
      </c>
      <c r="I185" s="28">
        <v>1187.5</v>
      </c>
      <c r="J185" s="28">
        <v>1187.5</v>
      </c>
      <c r="K185" s="28">
        <v>1187.5</v>
      </c>
      <c r="L185" s="45"/>
      <c r="M185" s="47"/>
    </row>
    <row r="186" spans="1:13" ht="15" customHeight="1">
      <c r="A186" s="38"/>
      <c r="B186" s="52"/>
      <c r="C186" s="49"/>
      <c r="D186" s="1" t="s">
        <v>4</v>
      </c>
      <c r="E186" s="7">
        <f>SUM(F186:K186)</f>
        <v>0</v>
      </c>
      <c r="F186" s="25">
        <v>0</v>
      </c>
      <c r="G186" s="25">
        <v>0</v>
      </c>
      <c r="H186" s="25">
        <v>0</v>
      </c>
      <c r="I186" s="25">
        <v>0</v>
      </c>
      <c r="J186" s="25">
        <v>0</v>
      </c>
      <c r="K186" s="25">
        <v>0</v>
      </c>
      <c r="L186" s="40"/>
      <c r="M186" s="47"/>
    </row>
    <row r="187" spans="1:13" ht="140.25" customHeight="1">
      <c r="A187" s="38"/>
      <c r="B187" s="53"/>
      <c r="C187" s="49"/>
      <c r="D187" s="19" t="s">
        <v>5</v>
      </c>
      <c r="E187" s="7">
        <f>SUM(F187:K187)</f>
        <v>0</v>
      </c>
      <c r="F187" s="2">
        <v>0</v>
      </c>
      <c r="G187" s="2">
        <v>0</v>
      </c>
      <c r="H187" s="2">
        <v>0</v>
      </c>
      <c r="I187" s="2">
        <v>0</v>
      </c>
      <c r="J187" s="2">
        <v>0</v>
      </c>
      <c r="K187" s="2">
        <v>0</v>
      </c>
      <c r="L187" s="41"/>
      <c r="M187" s="48"/>
    </row>
    <row r="188" spans="1:13" ht="15" customHeight="1">
      <c r="A188" s="46">
        <v>3</v>
      </c>
      <c r="B188" s="54" t="s">
        <v>67</v>
      </c>
      <c r="C188" s="55" t="s">
        <v>12</v>
      </c>
      <c r="D188" s="1" t="s">
        <v>1</v>
      </c>
      <c r="E188" s="34">
        <f aca="true" t="shared" si="51" ref="E188:K188">SUM(E189:E192)</f>
        <v>49342.600000000006</v>
      </c>
      <c r="F188" s="34">
        <f t="shared" si="51"/>
        <v>11342.599999999999</v>
      </c>
      <c r="G188" s="34">
        <f t="shared" si="51"/>
        <v>7600</v>
      </c>
      <c r="H188" s="34">
        <f t="shared" si="51"/>
        <v>7600</v>
      </c>
      <c r="I188" s="34">
        <f t="shared" si="51"/>
        <v>7600</v>
      </c>
      <c r="J188" s="34">
        <f t="shared" si="51"/>
        <v>7600</v>
      </c>
      <c r="K188" s="34">
        <f t="shared" si="51"/>
        <v>7600</v>
      </c>
      <c r="L188" s="39"/>
      <c r="M188" s="46"/>
    </row>
    <row r="189" spans="1:13" ht="15" customHeight="1">
      <c r="A189" s="47"/>
      <c r="B189" s="54"/>
      <c r="C189" s="55"/>
      <c r="D189" s="1" t="s">
        <v>2</v>
      </c>
      <c r="E189" s="34">
        <f>E194</f>
        <v>47721.3</v>
      </c>
      <c r="F189" s="34">
        <f aca="true" t="shared" si="52" ref="F189:K189">F194</f>
        <v>9721.3</v>
      </c>
      <c r="G189" s="34">
        <f t="shared" si="52"/>
        <v>7600</v>
      </c>
      <c r="H189" s="34">
        <f t="shared" si="52"/>
        <v>7600</v>
      </c>
      <c r="I189" s="34">
        <f t="shared" si="52"/>
        <v>7600</v>
      </c>
      <c r="J189" s="34">
        <f t="shared" si="52"/>
        <v>7600</v>
      </c>
      <c r="K189" s="34">
        <f t="shared" si="52"/>
        <v>7600</v>
      </c>
      <c r="L189" s="40"/>
      <c r="M189" s="47"/>
    </row>
    <row r="190" spans="1:13" ht="15" customHeight="1">
      <c r="A190" s="47"/>
      <c r="B190" s="54"/>
      <c r="C190" s="55"/>
      <c r="D190" s="1" t="s">
        <v>3</v>
      </c>
      <c r="E190" s="34">
        <f>E195</f>
        <v>1621.3</v>
      </c>
      <c r="F190" s="34">
        <f aca="true" t="shared" si="53" ref="F190:K190">F195</f>
        <v>1621.3</v>
      </c>
      <c r="G190" s="34">
        <f t="shared" si="53"/>
        <v>0</v>
      </c>
      <c r="H190" s="34">
        <f t="shared" si="53"/>
        <v>0</v>
      </c>
      <c r="I190" s="34">
        <f t="shared" si="53"/>
        <v>0</v>
      </c>
      <c r="J190" s="34">
        <f t="shared" si="53"/>
        <v>0</v>
      </c>
      <c r="K190" s="34">
        <f t="shared" si="53"/>
        <v>0</v>
      </c>
      <c r="L190" s="40"/>
      <c r="M190" s="47"/>
    </row>
    <row r="191" spans="1:13" ht="15" customHeight="1">
      <c r="A191" s="47"/>
      <c r="B191" s="54"/>
      <c r="C191" s="55"/>
      <c r="D191" s="1" t="s">
        <v>4</v>
      </c>
      <c r="E191" s="34">
        <v>0</v>
      </c>
      <c r="F191" s="34">
        <v>0</v>
      </c>
      <c r="G191" s="34">
        <v>0</v>
      </c>
      <c r="H191" s="34">
        <v>0</v>
      </c>
      <c r="I191" s="34">
        <v>0</v>
      </c>
      <c r="J191" s="36">
        <v>0</v>
      </c>
      <c r="K191" s="36">
        <v>0</v>
      </c>
      <c r="L191" s="40"/>
      <c r="M191" s="47"/>
    </row>
    <row r="192" spans="1:13" ht="12.75" customHeight="1">
      <c r="A192" s="48"/>
      <c r="B192" s="54"/>
      <c r="C192" s="55"/>
      <c r="D192" s="1" t="s">
        <v>5</v>
      </c>
      <c r="E192" s="34">
        <v>0</v>
      </c>
      <c r="F192" s="34">
        <v>0</v>
      </c>
      <c r="G192" s="34">
        <v>0</v>
      </c>
      <c r="H192" s="34">
        <v>0</v>
      </c>
      <c r="I192" s="34">
        <v>0</v>
      </c>
      <c r="J192" s="36">
        <v>0</v>
      </c>
      <c r="K192" s="36">
        <v>0</v>
      </c>
      <c r="L192" s="41"/>
      <c r="M192" s="48"/>
    </row>
    <row r="193" spans="1:13" ht="15" customHeight="1">
      <c r="A193" s="50" t="s">
        <v>9</v>
      </c>
      <c r="B193" s="51" t="s">
        <v>116</v>
      </c>
      <c r="C193" s="55" t="s">
        <v>12</v>
      </c>
      <c r="D193" s="1" t="s">
        <v>1</v>
      </c>
      <c r="E193" s="34">
        <f>SUM(E194:E197)</f>
        <v>49342.600000000006</v>
      </c>
      <c r="F193" s="34">
        <f aca="true" t="shared" si="54" ref="F193:K193">SUM(F194:F197)</f>
        <v>11342.599999999999</v>
      </c>
      <c r="G193" s="34">
        <f t="shared" si="54"/>
        <v>7600</v>
      </c>
      <c r="H193" s="34">
        <f t="shared" si="54"/>
        <v>7600</v>
      </c>
      <c r="I193" s="34">
        <f t="shared" si="54"/>
        <v>7600</v>
      </c>
      <c r="J193" s="34">
        <f t="shared" si="54"/>
        <v>7600</v>
      </c>
      <c r="K193" s="34">
        <f t="shared" si="54"/>
        <v>7600</v>
      </c>
      <c r="L193" s="39" t="s">
        <v>151</v>
      </c>
      <c r="M193" s="42" t="s">
        <v>79</v>
      </c>
    </row>
    <row r="194" spans="1:13" ht="15" customHeight="1">
      <c r="A194" s="50"/>
      <c r="B194" s="52"/>
      <c r="C194" s="55"/>
      <c r="D194" s="1" t="s">
        <v>2</v>
      </c>
      <c r="E194" s="34">
        <f>SUM(F194:K194)</f>
        <v>47721.3</v>
      </c>
      <c r="F194" s="34">
        <f>F199+F204+F209+F214+F219+F224</f>
        <v>9721.3</v>
      </c>
      <c r="G194" s="34">
        <f aca="true" t="shared" si="55" ref="G194:K195">G199+G204+G209+G214</f>
        <v>7600</v>
      </c>
      <c r="H194" s="34">
        <f t="shared" si="55"/>
        <v>7600</v>
      </c>
      <c r="I194" s="34">
        <f t="shared" si="55"/>
        <v>7600</v>
      </c>
      <c r="J194" s="34">
        <f t="shared" si="55"/>
        <v>7600</v>
      </c>
      <c r="K194" s="34">
        <f t="shared" si="55"/>
        <v>7600</v>
      </c>
      <c r="L194" s="63"/>
      <c r="M194" s="43"/>
    </row>
    <row r="195" spans="1:13" ht="15" customHeight="1">
      <c r="A195" s="50"/>
      <c r="B195" s="52"/>
      <c r="C195" s="55"/>
      <c r="D195" s="1" t="s">
        <v>3</v>
      </c>
      <c r="E195" s="34">
        <f>SUM(F195:K195)</f>
        <v>1621.3</v>
      </c>
      <c r="F195" s="27">
        <f>F200+F205+F210+F215+F220+F225</f>
        <v>1621.3</v>
      </c>
      <c r="G195" s="27">
        <f t="shared" si="55"/>
        <v>0</v>
      </c>
      <c r="H195" s="27">
        <f t="shared" si="55"/>
        <v>0</v>
      </c>
      <c r="I195" s="27">
        <f t="shared" si="55"/>
        <v>0</v>
      </c>
      <c r="J195" s="27">
        <f t="shared" si="55"/>
        <v>0</v>
      </c>
      <c r="K195" s="27">
        <f t="shared" si="55"/>
        <v>0</v>
      </c>
      <c r="L195" s="63"/>
      <c r="M195" s="43"/>
    </row>
    <row r="196" spans="1:13" ht="15" customHeight="1">
      <c r="A196" s="50"/>
      <c r="B196" s="52"/>
      <c r="C196" s="55"/>
      <c r="D196" s="1" t="s">
        <v>4</v>
      </c>
      <c r="E196" s="27">
        <v>0</v>
      </c>
      <c r="F196" s="27">
        <v>0</v>
      </c>
      <c r="G196" s="27">
        <v>0</v>
      </c>
      <c r="H196" s="27">
        <v>0</v>
      </c>
      <c r="I196" s="27">
        <v>0</v>
      </c>
      <c r="J196" s="27">
        <v>0</v>
      </c>
      <c r="K196" s="27">
        <v>0</v>
      </c>
      <c r="L196" s="63"/>
      <c r="M196" s="43"/>
    </row>
    <row r="197" spans="1:13" ht="351.75" customHeight="1">
      <c r="A197" s="50"/>
      <c r="B197" s="53"/>
      <c r="C197" s="55"/>
      <c r="D197" s="19" t="s">
        <v>5</v>
      </c>
      <c r="E197" s="27">
        <v>0</v>
      </c>
      <c r="F197" s="27">
        <v>0</v>
      </c>
      <c r="G197" s="27">
        <v>0</v>
      </c>
      <c r="H197" s="27">
        <v>0</v>
      </c>
      <c r="I197" s="27">
        <v>0</v>
      </c>
      <c r="J197" s="27">
        <v>0</v>
      </c>
      <c r="K197" s="27">
        <v>0</v>
      </c>
      <c r="L197" s="64"/>
      <c r="M197" s="44"/>
    </row>
    <row r="198" spans="1:13" ht="15" customHeight="1">
      <c r="A198" s="59" t="s">
        <v>30</v>
      </c>
      <c r="B198" s="51" t="s">
        <v>113</v>
      </c>
      <c r="C198" s="55" t="s">
        <v>12</v>
      </c>
      <c r="D198" s="1" t="s">
        <v>1</v>
      </c>
      <c r="E198" s="34">
        <f>SUM(F198:K198)</f>
        <v>6000</v>
      </c>
      <c r="F198" s="34">
        <v>1000</v>
      </c>
      <c r="G198" s="34">
        <v>1000</v>
      </c>
      <c r="H198" s="34">
        <v>1000</v>
      </c>
      <c r="I198" s="34">
        <v>1000</v>
      </c>
      <c r="J198" s="34">
        <v>1000</v>
      </c>
      <c r="K198" s="34">
        <v>1000</v>
      </c>
      <c r="L198" s="39" t="s">
        <v>140</v>
      </c>
      <c r="M198" s="46" t="s">
        <v>15</v>
      </c>
    </row>
    <row r="199" spans="1:13" ht="15" customHeight="1">
      <c r="A199" s="60"/>
      <c r="B199" s="52"/>
      <c r="C199" s="55"/>
      <c r="D199" s="1" t="s">
        <v>2</v>
      </c>
      <c r="E199" s="34">
        <f>SUM(F199:K199)</f>
        <v>6000</v>
      </c>
      <c r="F199" s="34">
        <v>1000</v>
      </c>
      <c r="G199" s="34">
        <v>1000</v>
      </c>
      <c r="H199" s="34">
        <v>1000</v>
      </c>
      <c r="I199" s="34">
        <v>1000</v>
      </c>
      <c r="J199" s="34">
        <v>1000</v>
      </c>
      <c r="K199" s="34">
        <v>1000</v>
      </c>
      <c r="L199" s="40"/>
      <c r="M199" s="47"/>
    </row>
    <row r="200" spans="1:13" ht="15" customHeight="1">
      <c r="A200" s="60"/>
      <c r="B200" s="52"/>
      <c r="C200" s="55"/>
      <c r="D200" s="1" t="s">
        <v>3</v>
      </c>
      <c r="E200" s="34">
        <v>0</v>
      </c>
      <c r="F200" s="34">
        <v>0</v>
      </c>
      <c r="G200" s="34">
        <v>0</v>
      </c>
      <c r="H200" s="34">
        <v>0</v>
      </c>
      <c r="I200" s="34">
        <v>0</v>
      </c>
      <c r="J200" s="34">
        <v>0</v>
      </c>
      <c r="K200" s="34">
        <v>0</v>
      </c>
      <c r="L200" s="40"/>
      <c r="M200" s="47"/>
    </row>
    <row r="201" spans="1:13" ht="15" customHeight="1">
      <c r="A201" s="60"/>
      <c r="B201" s="52"/>
      <c r="C201" s="55"/>
      <c r="D201" s="1" t="s">
        <v>4</v>
      </c>
      <c r="E201" s="34">
        <v>0</v>
      </c>
      <c r="F201" s="34">
        <v>0</v>
      </c>
      <c r="G201" s="34">
        <v>0</v>
      </c>
      <c r="H201" s="34">
        <v>0</v>
      </c>
      <c r="I201" s="34">
        <v>0</v>
      </c>
      <c r="J201" s="34">
        <v>0</v>
      </c>
      <c r="K201" s="34">
        <v>0</v>
      </c>
      <c r="L201" s="40"/>
      <c r="M201" s="47"/>
    </row>
    <row r="202" spans="1:13" ht="38.25" customHeight="1">
      <c r="A202" s="61"/>
      <c r="B202" s="53"/>
      <c r="C202" s="55"/>
      <c r="D202" s="19" t="s">
        <v>5</v>
      </c>
      <c r="E202" s="27">
        <v>0</v>
      </c>
      <c r="F202" s="27">
        <v>0</v>
      </c>
      <c r="G202" s="27">
        <v>0</v>
      </c>
      <c r="H202" s="27">
        <v>0</v>
      </c>
      <c r="I202" s="27">
        <v>0</v>
      </c>
      <c r="J202" s="27">
        <v>0</v>
      </c>
      <c r="K202" s="27">
        <v>0</v>
      </c>
      <c r="L202" s="41"/>
      <c r="M202" s="47"/>
    </row>
    <row r="203" spans="1:13" ht="15" customHeight="1">
      <c r="A203" s="59" t="s">
        <v>31</v>
      </c>
      <c r="B203" s="51" t="s">
        <v>111</v>
      </c>
      <c r="C203" s="55" t="s">
        <v>12</v>
      </c>
      <c r="D203" s="1" t="s">
        <v>1</v>
      </c>
      <c r="E203" s="3">
        <f>SUM(F203:K203)</f>
        <v>19800</v>
      </c>
      <c r="F203" s="3">
        <v>3300</v>
      </c>
      <c r="G203" s="3">
        <v>3300</v>
      </c>
      <c r="H203" s="3">
        <v>3300</v>
      </c>
      <c r="I203" s="3">
        <v>3300</v>
      </c>
      <c r="J203" s="3">
        <v>3300</v>
      </c>
      <c r="K203" s="3">
        <v>3300</v>
      </c>
      <c r="L203" s="39" t="s">
        <v>141</v>
      </c>
      <c r="M203" s="46" t="s">
        <v>34</v>
      </c>
    </row>
    <row r="204" spans="1:13" ht="15" customHeight="1">
      <c r="A204" s="60"/>
      <c r="B204" s="52"/>
      <c r="C204" s="55"/>
      <c r="D204" s="9" t="s">
        <v>2</v>
      </c>
      <c r="E204" s="3">
        <f>SUM(F204:K204)</f>
        <v>19800</v>
      </c>
      <c r="F204" s="3">
        <v>3300</v>
      </c>
      <c r="G204" s="3">
        <v>3300</v>
      </c>
      <c r="H204" s="3">
        <v>3300</v>
      </c>
      <c r="I204" s="3">
        <v>3300</v>
      </c>
      <c r="J204" s="3">
        <v>3300</v>
      </c>
      <c r="K204" s="3">
        <v>3300</v>
      </c>
      <c r="L204" s="40"/>
      <c r="M204" s="47"/>
    </row>
    <row r="205" spans="1:13" ht="15" customHeight="1">
      <c r="A205" s="60"/>
      <c r="B205" s="52"/>
      <c r="C205" s="55"/>
      <c r="D205" s="1" t="s">
        <v>3</v>
      </c>
      <c r="E205" s="35">
        <v>0</v>
      </c>
      <c r="F205" s="35">
        <v>0</v>
      </c>
      <c r="G205" s="35">
        <v>0</v>
      </c>
      <c r="H205" s="35">
        <v>0</v>
      </c>
      <c r="I205" s="35">
        <v>0</v>
      </c>
      <c r="J205" s="35">
        <v>0</v>
      </c>
      <c r="K205" s="35">
        <v>0</v>
      </c>
      <c r="L205" s="40"/>
      <c r="M205" s="47"/>
    </row>
    <row r="206" spans="1:13" ht="15" customHeight="1">
      <c r="A206" s="60"/>
      <c r="B206" s="52"/>
      <c r="C206" s="55"/>
      <c r="D206" s="1" t="s">
        <v>4</v>
      </c>
      <c r="E206" s="34">
        <v>0</v>
      </c>
      <c r="F206" s="34">
        <v>0</v>
      </c>
      <c r="G206" s="34">
        <v>0</v>
      </c>
      <c r="H206" s="34">
        <v>0</v>
      </c>
      <c r="I206" s="34">
        <v>0</v>
      </c>
      <c r="J206" s="34">
        <v>0</v>
      </c>
      <c r="K206" s="34">
        <v>0</v>
      </c>
      <c r="L206" s="40"/>
      <c r="M206" s="47"/>
    </row>
    <row r="207" spans="1:13" ht="123.75" customHeight="1">
      <c r="A207" s="61"/>
      <c r="B207" s="53"/>
      <c r="C207" s="55"/>
      <c r="D207" s="19" t="s">
        <v>5</v>
      </c>
      <c r="E207" s="27">
        <v>0</v>
      </c>
      <c r="F207" s="27">
        <v>0</v>
      </c>
      <c r="G207" s="27">
        <v>0</v>
      </c>
      <c r="H207" s="27">
        <v>0</v>
      </c>
      <c r="I207" s="27">
        <v>0</v>
      </c>
      <c r="J207" s="27">
        <v>0</v>
      </c>
      <c r="K207" s="27">
        <v>0</v>
      </c>
      <c r="L207" s="41"/>
      <c r="M207" s="48"/>
    </row>
    <row r="208" spans="1:13" ht="15" customHeight="1">
      <c r="A208" s="62" t="s">
        <v>72</v>
      </c>
      <c r="B208" s="54" t="s">
        <v>91</v>
      </c>
      <c r="C208" s="55" t="s">
        <v>12</v>
      </c>
      <c r="D208" s="1" t="s">
        <v>1</v>
      </c>
      <c r="E208" s="34">
        <f>SUM(F208:K208)</f>
        <v>18500</v>
      </c>
      <c r="F208" s="34">
        <f aca="true" t="shared" si="56" ref="F208:K208">SUM(F209:F212)</f>
        <v>3500</v>
      </c>
      <c r="G208" s="34">
        <f t="shared" si="56"/>
        <v>3000</v>
      </c>
      <c r="H208" s="34">
        <f t="shared" si="56"/>
        <v>3000</v>
      </c>
      <c r="I208" s="34">
        <f t="shared" si="56"/>
        <v>3000</v>
      </c>
      <c r="J208" s="34">
        <f t="shared" si="56"/>
        <v>3000</v>
      </c>
      <c r="K208" s="34">
        <f t="shared" si="56"/>
        <v>3000</v>
      </c>
      <c r="L208" s="51" t="s">
        <v>142</v>
      </c>
      <c r="M208" s="46" t="s">
        <v>13</v>
      </c>
    </row>
    <row r="209" spans="1:13" ht="15" customHeight="1">
      <c r="A209" s="62"/>
      <c r="B209" s="54"/>
      <c r="C209" s="55"/>
      <c r="D209" s="1" t="s">
        <v>2</v>
      </c>
      <c r="E209" s="34">
        <f>SUM(F209:K209)</f>
        <v>18500</v>
      </c>
      <c r="F209" s="34">
        <v>3500</v>
      </c>
      <c r="G209" s="34">
        <v>3000</v>
      </c>
      <c r="H209" s="34">
        <v>3000</v>
      </c>
      <c r="I209" s="34">
        <v>3000</v>
      </c>
      <c r="J209" s="34">
        <v>3000</v>
      </c>
      <c r="K209" s="34">
        <v>3000</v>
      </c>
      <c r="L209" s="52"/>
      <c r="M209" s="47"/>
    </row>
    <row r="210" spans="1:13" ht="15" customHeight="1">
      <c r="A210" s="62"/>
      <c r="B210" s="54"/>
      <c r="C210" s="55"/>
      <c r="D210" s="1" t="s">
        <v>3</v>
      </c>
      <c r="E210" s="34">
        <f>SUM(F210:K210)</f>
        <v>0</v>
      </c>
      <c r="F210" s="34">
        <v>0</v>
      </c>
      <c r="G210" s="34">
        <v>0</v>
      </c>
      <c r="H210" s="34">
        <v>0</v>
      </c>
      <c r="I210" s="34">
        <v>0</v>
      </c>
      <c r="J210" s="34">
        <v>0</v>
      </c>
      <c r="K210" s="34">
        <v>0</v>
      </c>
      <c r="L210" s="52"/>
      <c r="M210" s="47"/>
    </row>
    <row r="211" spans="1:13" ht="15" customHeight="1">
      <c r="A211" s="62"/>
      <c r="B211" s="54"/>
      <c r="C211" s="55"/>
      <c r="D211" s="1" t="s">
        <v>4</v>
      </c>
      <c r="E211" s="34">
        <v>0</v>
      </c>
      <c r="F211" s="34">
        <v>0</v>
      </c>
      <c r="G211" s="34">
        <v>0</v>
      </c>
      <c r="H211" s="34">
        <v>0</v>
      </c>
      <c r="I211" s="34">
        <v>0</v>
      </c>
      <c r="J211" s="34">
        <v>0</v>
      </c>
      <c r="K211" s="34">
        <v>0</v>
      </c>
      <c r="L211" s="52"/>
      <c r="M211" s="47"/>
    </row>
    <row r="212" spans="1:13" ht="33.75" customHeight="1">
      <c r="A212" s="62"/>
      <c r="B212" s="54"/>
      <c r="C212" s="55"/>
      <c r="D212" s="19" t="s">
        <v>5</v>
      </c>
      <c r="E212" s="27">
        <v>0</v>
      </c>
      <c r="F212" s="27">
        <v>0</v>
      </c>
      <c r="G212" s="27">
        <v>0</v>
      </c>
      <c r="H212" s="27">
        <v>0</v>
      </c>
      <c r="I212" s="27">
        <v>0</v>
      </c>
      <c r="J212" s="27">
        <v>0</v>
      </c>
      <c r="K212" s="27">
        <v>0</v>
      </c>
      <c r="L212" s="53"/>
      <c r="M212" s="48"/>
    </row>
    <row r="213" spans="1:13" ht="15">
      <c r="A213" s="59" t="s">
        <v>80</v>
      </c>
      <c r="B213" s="51" t="s">
        <v>92</v>
      </c>
      <c r="C213" s="46" t="s">
        <v>12</v>
      </c>
      <c r="D213" s="1" t="s">
        <v>1</v>
      </c>
      <c r="E213" s="22">
        <v>1800</v>
      </c>
      <c r="F213" s="22">
        <v>300</v>
      </c>
      <c r="G213" s="22">
        <v>300</v>
      </c>
      <c r="H213" s="22">
        <v>300</v>
      </c>
      <c r="I213" s="22">
        <v>300</v>
      </c>
      <c r="J213" s="22">
        <v>300</v>
      </c>
      <c r="K213" s="22">
        <v>300</v>
      </c>
      <c r="L213" s="51" t="s">
        <v>146</v>
      </c>
      <c r="M213" s="46" t="s">
        <v>33</v>
      </c>
    </row>
    <row r="214" spans="1:13" ht="15">
      <c r="A214" s="60"/>
      <c r="B214" s="52"/>
      <c r="C214" s="47"/>
      <c r="D214" s="1" t="s">
        <v>2</v>
      </c>
      <c r="E214" s="22">
        <v>1800</v>
      </c>
      <c r="F214" s="22">
        <v>300</v>
      </c>
      <c r="G214" s="22">
        <v>300</v>
      </c>
      <c r="H214" s="22">
        <v>300</v>
      </c>
      <c r="I214" s="22">
        <v>300</v>
      </c>
      <c r="J214" s="22">
        <v>300</v>
      </c>
      <c r="K214" s="22">
        <v>300</v>
      </c>
      <c r="L214" s="52"/>
      <c r="M214" s="47"/>
    </row>
    <row r="215" spans="1:13" ht="15">
      <c r="A215" s="60"/>
      <c r="B215" s="52"/>
      <c r="C215" s="47"/>
      <c r="D215" s="1" t="s">
        <v>3</v>
      </c>
      <c r="E215" s="22">
        <v>0</v>
      </c>
      <c r="F215" s="22">
        <v>0</v>
      </c>
      <c r="G215" s="22">
        <v>0</v>
      </c>
      <c r="H215" s="22">
        <v>0</v>
      </c>
      <c r="I215" s="22">
        <v>0</v>
      </c>
      <c r="J215" s="22">
        <v>0</v>
      </c>
      <c r="K215" s="22">
        <v>0</v>
      </c>
      <c r="L215" s="52"/>
      <c r="M215" s="47"/>
    </row>
    <row r="216" spans="1:13" ht="15">
      <c r="A216" s="60"/>
      <c r="B216" s="52"/>
      <c r="C216" s="47"/>
      <c r="D216" s="1" t="s">
        <v>4</v>
      </c>
      <c r="E216" s="22">
        <v>0</v>
      </c>
      <c r="F216" s="22">
        <v>0</v>
      </c>
      <c r="G216" s="22">
        <v>0</v>
      </c>
      <c r="H216" s="22">
        <v>0</v>
      </c>
      <c r="I216" s="22">
        <v>0</v>
      </c>
      <c r="J216" s="22">
        <v>0</v>
      </c>
      <c r="K216" s="22">
        <v>0</v>
      </c>
      <c r="L216" s="52"/>
      <c r="M216" s="47"/>
    </row>
    <row r="217" spans="1:13" ht="32.25" customHeight="1">
      <c r="A217" s="61"/>
      <c r="B217" s="53"/>
      <c r="C217" s="48"/>
      <c r="D217" s="19" t="s">
        <v>5</v>
      </c>
      <c r="E217" s="23">
        <v>0</v>
      </c>
      <c r="F217" s="23">
        <v>0</v>
      </c>
      <c r="G217" s="23">
        <v>0</v>
      </c>
      <c r="H217" s="23">
        <v>0</v>
      </c>
      <c r="I217" s="23">
        <v>0</v>
      </c>
      <c r="J217" s="23">
        <v>0</v>
      </c>
      <c r="K217" s="23">
        <v>0</v>
      </c>
      <c r="L217" s="53"/>
      <c r="M217" s="48"/>
    </row>
    <row r="218" spans="1:13" ht="15" customHeight="1">
      <c r="A218" s="62" t="s">
        <v>152</v>
      </c>
      <c r="B218" s="54" t="s">
        <v>157</v>
      </c>
      <c r="C218" s="46" t="s">
        <v>12</v>
      </c>
      <c r="D218" s="1" t="s">
        <v>1</v>
      </c>
      <c r="E218" s="23">
        <f aca="true" t="shared" si="57" ref="E218:E227">SUM(F218:K218)</f>
        <v>1621.3</v>
      </c>
      <c r="F218" s="23">
        <f aca="true" t="shared" si="58" ref="F218:K218">SUM(F219:F222)</f>
        <v>1621.3</v>
      </c>
      <c r="G218" s="23">
        <f t="shared" si="58"/>
        <v>0</v>
      </c>
      <c r="H218" s="23">
        <f t="shared" si="58"/>
        <v>0</v>
      </c>
      <c r="I218" s="23">
        <f t="shared" si="58"/>
        <v>0</v>
      </c>
      <c r="J218" s="23">
        <f t="shared" si="58"/>
        <v>0</v>
      </c>
      <c r="K218" s="23">
        <f t="shared" si="58"/>
        <v>0</v>
      </c>
      <c r="L218" s="51" t="s">
        <v>154</v>
      </c>
      <c r="M218" s="46" t="s">
        <v>13</v>
      </c>
    </row>
    <row r="219" spans="1:13" ht="15" customHeight="1">
      <c r="A219" s="62"/>
      <c r="B219" s="54"/>
      <c r="C219" s="47"/>
      <c r="D219" s="1" t="s">
        <v>2</v>
      </c>
      <c r="E219" s="23">
        <f t="shared" si="57"/>
        <v>0</v>
      </c>
      <c r="F219" s="23">
        <v>0</v>
      </c>
      <c r="G219" s="23">
        <v>0</v>
      </c>
      <c r="H219" s="23">
        <v>0</v>
      </c>
      <c r="I219" s="23">
        <v>0</v>
      </c>
      <c r="J219" s="23">
        <v>0</v>
      </c>
      <c r="K219" s="23">
        <v>0</v>
      </c>
      <c r="L219" s="52"/>
      <c r="M219" s="47"/>
    </row>
    <row r="220" spans="1:13" ht="15" customHeight="1">
      <c r="A220" s="62"/>
      <c r="B220" s="54"/>
      <c r="C220" s="47"/>
      <c r="D220" s="1" t="s">
        <v>3</v>
      </c>
      <c r="E220" s="23">
        <f t="shared" si="57"/>
        <v>1621.3</v>
      </c>
      <c r="F220" s="23">
        <v>1621.3</v>
      </c>
      <c r="G220" s="23">
        <v>0</v>
      </c>
      <c r="H220" s="23">
        <v>0</v>
      </c>
      <c r="I220" s="23">
        <v>0</v>
      </c>
      <c r="J220" s="23">
        <v>0</v>
      </c>
      <c r="K220" s="23">
        <v>0</v>
      </c>
      <c r="L220" s="52"/>
      <c r="M220" s="47"/>
    </row>
    <row r="221" spans="1:13" ht="15" customHeight="1">
      <c r="A221" s="62"/>
      <c r="B221" s="54"/>
      <c r="C221" s="47"/>
      <c r="D221" s="1" t="s">
        <v>4</v>
      </c>
      <c r="E221" s="23">
        <f t="shared" si="57"/>
        <v>0</v>
      </c>
      <c r="F221" s="23">
        <v>0</v>
      </c>
      <c r="G221" s="23">
        <v>0</v>
      </c>
      <c r="H221" s="23">
        <v>0</v>
      </c>
      <c r="I221" s="23">
        <v>0</v>
      </c>
      <c r="J221" s="23">
        <v>0</v>
      </c>
      <c r="K221" s="23">
        <v>0</v>
      </c>
      <c r="L221" s="52"/>
      <c r="M221" s="47"/>
    </row>
    <row r="222" spans="1:13" ht="15" customHeight="1">
      <c r="A222" s="62"/>
      <c r="B222" s="54"/>
      <c r="C222" s="48"/>
      <c r="D222" s="19" t="s">
        <v>5</v>
      </c>
      <c r="E222" s="23">
        <f t="shared" si="57"/>
        <v>0</v>
      </c>
      <c r="F222" s="23">
        <v>0</v>
      </c>
      <c r="G222" s="23">
        <v>0</v>
      </c>
      <c r="H222" s="23">
        <v>0</v>
      </c>
      <c r="I222" s="23">
        <v>0</v>
      </c>
      <c r="J222" s="23">
        <v>0</v>
      </c>
      <c r="K222" s="23">
        <v>0</v>
      </c>
      <c r="L222" s="52"/>
      <c r="M222" s="47"/>
    </row>
    <row r="223" spans="1:13" ht="15" customHeight="1">
      <c r="A223" s="59" t="s">
        <v>153</v>
      </c>
      <c r="B223" s="54" t="s">
        <v>155</v>
      </c>
      <c r="C223" s="46" t="s">
        <v>12</v>
      </c>
      <c r="D223" s="1" t="s">
        <v>1</v>
      </c>
      <c r="E223" s="23">
        <f t="shared" si="57"/>
        <v>1621.3</v>
      </c>
      <c r="F223" s="23">
        <f aca="true" t="shared" si="59" ref="F223:K223">SUM(F224:F227)</f>
        <v>1621.3</v>
      </c>
      <c r="G223" s="23">
        <f t="shared" si="59"/>
        <v>0</v>
      </c>
      <c r="H223" s="23">
        <f t="shared" si="59"/>
        <v>0</v>
      </c>
      <c r="I223" s="23">
        <f t="shared" si="59"/>
        <v>0</v>
      </c>
      <c r="J223" s="23">
        <f t="shared" si="59"/>
        <v>0</v>
      </c>
      <c r="K223" s="23">
        <f t="shared" si="59"/>
        <v>0</v>
      </c>
      <c r="L223" s="52"/>
      <c r="M223" s="47"/>
    </row>
    <row r="224" spans="1:13" ht="15" customHeight="1">
      <c r="A224" s="60"/>
      <c r="B224" s="54"/>
      <c r="C224" s="47"/>
      <c r="D224" s="1" t="s">
        <v>2</v>
      </c>
      <c r="E224" s="23">
        <f t="shared" si="57"/>
        <v>1621.3</v>
      </c>
      <c r="F224" s="23">
        <v>1621.3</v>
      </c>
      <c r="G224" s="23">
        <v>0</v>
      </c>
      <c r="H224" s="23">
        <v>0</v>
      </c>
      <c r="I224" s="23">
        <v>0</v>
      </c>
      <c r="J224" s="23">
        <v>0</v>
      </c>
      <c r="K224" s="23">
        <v>0</v>
      </c>
      <c r="L224" s="52"/>
      <c r="M224" s="47"/>
    </row>
    <row r="225" spans="1:13" ht="15" customHeight="1">
      <c r="A225" s="60"/>
      <c r="B225" s="54"/>
      <c r="C225" s="47"/>
      <c r="D225" s="1" t="s">
        <v>3</v>
      </c>
      <c r="E225" s="23">
        <f t="shared" si="57"/>
        <v>0</v>
      </c>
      <c r="F225" s="23">
        <v>0</v>
      </c>
      <c r="G225" s="23">
        <v>0</v>
      </c>
      <c r="H225" s="23">
        <v>0</v>
      </c>
      <c r="I225" s="23">
        <v>0</v>
      </c>
      <c r="J225" s="23">
        <v>0</v>
      </c>
      <c r="K225" s="23">
        <v>0</v>
      </c>
      <c r="L225" s="52"/>
      <c r="M225" s="47"/>
    </row>
    <row r="226" spans="1:13" ht="15" customHeight="1">
      <c r="A226" s="60"/>
      <c r="B226" s="54"/>
      <c r="C226" s="47"/>
      <c r="D226" s="1" t="s">
        <v>4</v>
      </c>
      <c r="E226" s="23">
        <f t="shared" si="57"/>
        <v>0</v>
      </c>
      <c r="F226" s="23">
        <v>0</v>
      </c>
      <c r="G226" s="23">
        <v>0</v>
      </c>
      <c r="H226" s="23">
        <v>0</v>
      </c>
      <c r="I226" s="23">
        <v>0</v>
      </c>
      <c r="J226" s="23">
        <v>0</v>
      </c>
      <c r="K226" s="23">
        <v>0</v>
      </c>
      <c r="L226" s="52"/>
      <c r="M226" s="47"/>
    </row>
    <row r="227" spans="1:13" ht="15" customHeight="1">
      <c r="A227" s="61"/>
      <c r="B227" s="54"/>
      <c r="C227" s="48"/>
      <c r="D227" s="19" t="s">
        <v>5</v>
      </c>
      <c r="E227" s="23">
        <f t="shared" si="57"/>
        <v>0</v>
      </c>
      <c r="F227" s="23">
        <v>0</v>
      </c>
      <c r="G227" s="23">
        <v>0</v>
      </c>
      <c r="H227" s="23">
        <v>0</v>
      </c>
      <c r="I227" s="23">
        <v>0</v>
      </c>
      <c r="J227" s="23">
        <v>0</v>
      </c>
      <c r="K227" s="23">
        <v>0</v>
      </c>
      <c r="L227" s="53"/>
      <c r="M227" s="48"/>
    </row>
    <row r="228" spans="1:13" ht="15" customHeight="1">
      <c r="A228" s="46">
        <v>4</v>
      </c>
      <c r="B228" s="51" t="s">
        <v>76</v>
      </c>
      <c r="C228" s="55" t="s">
        <v>12</v>
      </c>
      <c r="D228" s="19" t="s">
        <v>1</v>
      </c>
      <c r="E228" s="26">
        <f aca="true" t="shared" si="60" ref="E228:E242">SUM(F228:K228)</f>
        <v>246240.19999999998</v>
      </c>
      <c r="F228" s="26">
        <f aca="true" t="shared" si="61" ref="F228:K228">SUM(F229:F232)</f>
        <v>39670.2</v>
      </c>
      <c r="G228" s="26">
        <f t="shared" si="61"/>
        <v>39690.4</v>
      </c>
      <c r="H228" s="26">
        <f t="shared" si="61"/>
        <v>39710.6</v>
      </c>
      <c r="I228" s="26">
        <f t="shared" si="61"/>
        <v>41031.8</v>
      </c>
      <c r="J228" s="26">
        <f t="shared" si="61"/>
        <v>42371.8</v>
      </c>
      <c r="K228" s="26">
        <f t="shared" si="61"/>
        <v>43765.4</v>
      </c>
      <c r="L228" s="88"/>
      <c r="M228" s="49" t="s">
        <v>33</v>
      </c>
    </row>
    <row r="229" spans="1:13" ht="15" customHeight="1">
      <c r="A229" s="47"/>
      <c r="B229" s="52"/>
      <c r="C229" s="55"/>
      <c r="D229" s="19" t="s">
        <v>2</v>
      </c>
      <c r="E229" s="26">
        <f t="shared" si="60"/>
        <v>203310.8</v>
      </c>
      <c r="F229" s="26">
        <f aca="true" t="shared" si="62" ref="F229:K230">F234</f>
        <v>32562</v>
      </c>
      <c r="G229" s="26">
        <f t="shared" si="62"/>
        <v>32562</v>
      </c>
      <c r="H229" s="26">
        <f t="shared" si="62"/>
        <v>32562</v>
      </c>
      <c r="I229" s="26">
        <f t="shared" si="62"/>
        <v>33850.4</v>
      </c>
      <c r="J229" s="26">
        <f t="shared" si="62"/>
        <v>35190.4</v>
      </c>
      <c r="K229" s="26">
        <f t="shared" si="62"/>
        <v>36584</v>
      </c>
      <c r="L229" s="89"/>
      <c r="M229" s="49"/>
    </row>
    <row r="230" spans="1:13" ht="15" customHeight="1">
      <c r="A230" s="47"/>
      <c r="B230" s="52"/>
      <c r="C230" s="55"/>
      <c r="D230" s="19" t="s">
        <v>3</v>
      </c>
      <c r="E230" s="26">
        <f t="shared" si="60"/>
        <v>42929.4</v>
      </c>
      <c r="F230" s="26">
        <f t="shared" si="62"/>
        <v>7108.2</v>
      </c>
      <c r="G230" s="26">
        <f t="shared" si="62"/>
        <v>7128.4</v>
      </c>
      <c r="H230" s="26">
        <f t="shared" si="62"/>
        <v>7148.6</v>
      </c>
      <c r="I230" s="26">
        <f t="shared" si="62"/>
        <v>7181.400000000001</v>
      </c>
      <c r="J230" s="26">
        <f t="shared" si="62"/>
        <v>7181.400000000001</v>
      </c>
      <c r="K230" s="26">
        <f t="shared" si="62"/>
        <v>7181.400000000001</v>
      </c>
      <c r="L230" s="89"/>
      <c r="M230" s="49"/>
    </row>
    <row r="231" spans="1:13" ht="15" customHeight="1">
      <c r="A231" s="47"/>
      <c r="B231" s="52"/>
      <c r="C231" s="55"/>
      <c r="D231" s="19" t="s">
        <v>4</v>
      </c>
      <c r="E231" s="26">
        <f t="shared" si="60"/>
        <v>0</v>
      </c>
      <c r="F231" s="26">
        <v>0</v>
      </c>
      <c r="G231" s="26">
        <v>0</v>
      </c>
      <c r="H231" s="26">
        <v>0</v>
      </c>
      <c r="I231" s="26">
        <v>0</v>
      </c>
      <c r="J231" s="26">
        <v>0</v>
      </c>
      <c r="K231" s="26">
        <v>0</v>
      </c>
      <c r="L231" s="89"/>
      <c r="M231" s="49"/>
    </row>
    <row r="232" spans="1:13" ht="15" customHeight="1">
      <c r="A232" s="48"/>
      <c r="B232" s="53"/>
      <c r="C232" s="55"/>
      <c r="D232" s="19" t="s">
        <v>5</v>
      </c>
      <c r="E232" s="26">
        <f t="shared" si="60"/>
        <v>0</v>
      </c>
      <c r="F232" s="26">
        <v>0</v>
      </c>
      <c r="G232" s="26">
        <v>0</v>
      </c>
      <c r="H232" s="26">
        <v>0</v>
      </c>
      <c r="I232" s="26">
        <v>0</v>
      </c>
      <c r="J232" s="26">
        <v>0</v>
      </c>
      <c r="K232" s="26">
        <v>0</v>
      </c>
      <c r="L232" s="90"/>
      <c r="M232" s="49"/>
    </row>
    <row r="233" spans="1:13" ht="15" customHeight="1">
      <c r="A233" s="49" t="s">
        <v>68</v>
      </c>
      <c r="B233" s="54" t="s">
        <v>69</v>
      </c>
      <c r="C233" s="55" t="s">
        <v>12</v>
      </c>
      <c r="D233" s="19" t="s">
        <v>1</v>
      </c>
      <c r="E233" s="26">
        <f t="shared" si="60"/>
        <v>246240.19999999998</v>
      </c>
      <c r="F233" s="26">
        <f aca="true" t="shared" si="63" ref="F233:K233">SUM(F234:F237)</f>
        <v>39670.2</v>
      </c>
      <c r="G233" s="26">
        <f t="shared" si="63"/>
        <v>39690.4</v>
      </c>
      <c r="H233" s="26">
        <f t="shared" si="63"/>
        <v>39710.6</v>
      </c>
      <c r="I233" s="26">
        <f t="shared" si="63"/>
        <v>41031.8</v>
      </c>
      <c r="J233" s="26">
        <f t="shared" si="63"/>
        <v>42371.8</v>
      </c>
      <c r="K233" s="26">
        <f t="shared" si="63"/>
        <v>43765.4</v>
      </c>
      <c r="L233" s="88"/>
      <c r="M233" s="49" t="s">
        <v>33</v>
      </c>
    </row>
    <row r="234" spans="1:13" ht="15" customHeight="1">
      <c r="A234" s="49"/>
      <c r="B234" s="54"/>
      <c r="C234" s="55"/>
      <c r="D234" s="19" t="s">
        <v>2</v>
      </c>
      <c r="E234" s="26">
        <f t="shared" si="60"/>
        <v>203310.8</v>
      </c>
      <c r="F234" s="26">
        <f>F239+F244+F249+F254+F259</f>
        <v>32562</v>
      </c>
      <c r="G234" s="26">
        <f aca="true" t="shared" si="64" ref="F234:K237">G239+G244+G249+G254+G259</f>
        <v>32562</v>
      </c>
      <c r="H234" s="26">
        <f t="shared" si="64"/>
        <v>32562</v>
      </c>
      <c r="I234" s="26">
        <f t="shared" si="64"/>
        <v>33850.4</v>
      </c>
      <c r="J234" s="26">
        <f t="shared" si="64"/>
        <v>35190.4</v>
      </c>
      <c r="K234" s="26">
        <f t="shared" si="64"/>
        <v>36584</v>
      </c>
      <c r="L234" s="89"/>
      <c r="M234" s="49"/>
    </row>
    <row r="235" spans="1:13" ht="15" customHeight="1">
      <c r="A235" s="49"/>
      <c r="B235" s="54"/>
      <c r="C235" s="55"/>
      <c r="D235" s="19" t="s">
        <v>3</v>
      </c>
      <c r="E235" s="26">
        <f t="shared" si="60"/>
        <v>42929.4</v>
      </c>
      <c r="F235" s="26">
        <f t="shared" si="64"/>
        <v>7108.2</v>
      </c>
      <c r="G235" s="26">
        <f t="shared" si="64"/>
        <v>7128.4</v>
      </c>
      <c r="H235" s="26">
        <f t="shared" si="64"/>
        <v>7148.6</v>
      </c>
      <c r="I235" s="26">
        <f t="shared" si="64"/>
        <v>7181.400000000001</v>
      </c>
      <c r="J235" s="26">
        <f t="shared" si="64"/>
        <v>7181.400000000001</v>
      </c>
      <c r="K235" s="26">
        <f t="shared" si="64"/>
        <v>7181.400000000001</v>
      </c>
      <c r="L235" s="89"/>
      <c r="M235" s="49"/>
    </row>
    <row r="236" spans="1:13" ht="15" customHeight="1">
      <c r="A236" s="49"/>
      <c r="B236" s="54"/>
      <c r="C236" s="55"/>
      <c r="D236" s="19" t="s">
        <v>4</v>
      </c>
      <c r="E236" s="26">
        <f t="shared" si="60"/>
        <v>0</v>
      </c>
      <c r="F236" s="26">
        <f t="shared" si="64"/>
        <v>0</v>
      </c>
      <c r="G236" s="26">
        <f t="shared" si="64"/>
        <v>0</v>
      </c>
      <c r="H236" s="26">
        <f t="shared" si="64"/>
        <v>0</v>
      </c>
      <c r="I236" s="26">
        <f t="shared" si="64"/>
        <v>0</v>
      </c>
      <c r="J236" s="26">
        <f t="shared" si="64"/>
        <v>0</v>
      </c>
      <c r="K236" s="26">
        <f t="shared" si="64"/>
        <v>0</v>
      </c>
      <c r="L236" s="89"/>
      <c r="M236" s="49"/>
    </row>
    <row r="237" spans="1:13" ht="33.75" customHeight="1">
      <c r="A237" s="49"/>
      <c r="B237" s="54"/>
      <c r="C237" s="55"/>
      <c r="D237" s="19" t="s">
        <v>5</v>
      </c>
      <c r="E237" s="27">
        <f t="shared" si="60"/>
        <v>0</v>
      </c>
      <c r="F237" s="27">
        <f t="shared" si="64"/>
        <v>0</v>
      </c>
      <c r="G237" s="27">
        <f t="shared" si="64"/>
        <v>0</v>
      </c>
      <c r="H237" s="27">
        <f t="shared" si="64"/>
        <v>0</v>
      </c>
      <c r="I237" s="27">
        <f t="shared" si="64"/>
        <v>0</v>
      </c>
      <c r="J237" s="27">
        <f t="shared" si="64"/>
        <v>0</v>
      </c>
      <c r="K237" s="27">
        <f t="shared" si="64"/>
        <v>0</v>
      </c>
      <c r="L237" s="90"/>
      <c r="M237" s="49"/>
    </row>
    <row r="238" spans="1:13" ht="15">
      <c r="A238" s="62" t="s">
        <v>70</v>
      </c>
      <c r="B238" s="54" t="s">
        <v>93</v>
      </c>
      <c r="C238" s="55" t="s">
        <v>12</v>
      </c>
      <c r="D238" s="19" t="s">
        <v>1</v>
      </c>
      <c r="E238" s="26">
        <f t="shared" si="60"/>
        <v>201204.8</v>
      </c>
      <c r="F238" s="26">
        <f aca="true" t="shared" si="65" ref="F238:K238">SUM(F239:F242)</f>
        <v>32211</v>
      </c>
      <c r="G238" s="26">
        <f t="shared" si="65"/>
        <v>32211</v>
      </c>
      <c r="H238" s="26">
        <f t="shared" si="65"/>
        <v>32211</v>
      </c>
      <c r="I238" s="26">
        <f t="shared" si="65"/>
        <v>33499.4</v>
      </c>
      <c r="J238" s="26">
        <f t="shared" si="65"/>
        <v>34839.4</v>
      </c>
      <c r="K238" s="26">
        <f t="shared" si="65"/>
        <v>36233</v>
      </c>
      <c r="L238" s="51" t="s">
        <v>143</v>
      </c>
      <c r="M238" s="49" t="s">
        <v>33</v>
      </c>
    </row>
    <row r="239" spans="1:13" ht="15">
      <c r="A239" s="62"/>
      <c r="B239" s="54"/>
      <c r="C239" s="55"/>
      <c r="D239" s="19" t="s">
        <v>2</v>
      </c>
      <c r="E239" s="26">
        <f t="shared" si="60"/>
        <v>201204.8</v>
      </c>
      <c r="F239" s="26">
        <v>32211</v>
      </c>
      <c r="G239" s="26">
        <v>32211</v>
      </c>
      <c r="H239" s="26">
        <v>32211</v>
      </c>
      <c r="I239" s="26">
        <v>33499.4</v>
      </c>
      <c r="J239" s="26">
        <v>34839.4</v>
      </c>
      <c r="K239" s="26">
        <v>36233</v>
      </c>
      <c r="L239" s="52"/>
      <c r="M239" s="49"/>
    </row>
    <row r="240" spans="1:13" ht="15">
      <c r="A240" s="62"/>
      <c r="B240" s="54"/>
      <c r="C240" s="55"/>
      <c r="D240" s="19" t="s">
        <v>3</v>
      </c>
      <c r="E240" s="26">
        <f t="shared" si="60"/>
        <v>0</v>
      </c>
      <c r="F240" s="26">
        <v>0</v>
      </c>
      <c r="G240" s="26">
        <v>0</v>
      </c>
      <c r="H240" s="26">
        <v>0</v>
      </c>
      <c r="I240" s="26">
        <v>0</v>
      </c>
      <c r="J240" s="26">
        <v>0</v>
      </c>
      <c r="K240" s="26">
        <v>0</v>
      </c>
      <c r="L240" s="52"/>
      <c r="M240" s="49"/>
    </row>
    <row r="241" spans="1:13" ht="15">
      <c r="A241" s="62"/>
      <c r="B241" s="54"/>
      <c r="C241" s="55"/>
      <c r="D241" s="19" t="s">
        <v>4</v>
      </c>
      <c r="E241" s="26">
        <f t="shared" si="60"/>
        <v>0</v>
      </c>
      <c r="F241" s="26">
        <v>0</v>
      </c>
      <c r="G241" s="26">
        <v>0</v>
      </c>
      <c r="H241" s="26">
        <v>0</v>
      </c>
      <c r="I241" s="26">
        <v>0</v>
      </c>
      <c r="J241" s="26">
        <v>0</v>
      </c>
      <c r="K241" s="26">
        <v>0</v>
      </c>
      <c r="L241" s="52"/>
      <c r="M241" s="49"/>
    </row>
    <row r="242" spans="1:13" ht="15">
      <c r="A242" s="62"/>
      <c r="B242" s="54"/>
      <c r="C242" s="55"/>
      <c r="D242" s="19" t="s">
        <v>5</v>
      </c>
      <c r="E242" s="26">
        <f t="shared" si="60"/>
        <v>0</v>
      </c>
      <c r="F242" s="26">
        <v>0</v>
      </c>
      <c r="G242" s="26">
        <v>0</v>
      </c>
      <c r="H242" s="26">
        <v>0</v>
      </c>
      <c r="I242" s="26">
        <v>0</v>
      </c>
      <c r="J242" s="26">
        <v>0</v>
      </c>
      <c r="K242" s="26">
        <v>0</v>
      </c>
      <c r="L242" s="52"/>
      <c r="M242" s="49"/>
    </row>
    <row r="243" spans="1:13" ht="15" customHeight="1">
      <c r="A243" s="62" t="s">
        <v>71</v>
      </c>
      <c r="B243" s="54" t="s">
        <v>94</v>
      </c>
      <c r="C243" s="55" t="s">
        <v>12</v>
      </c>
      <c r="D243" s="19" t="s">
        <v>1</v>
      </c>
      <c r="E243" s="26">
        <f>SUM(E244:E247)</f>
        <v>2106</v>
      </c>
      <c r="F243" s="26">
        <f aca="true" t="shared" si="66" ref="F243:K243">SUM(F244:F247)</f>
        <v>351</v>
      </c>
      <c r="G243" s="26">
        <f t="shared" si="66"/>
        <v>351</v>
      </c>
      <c r="H243" s="26">
        <f t="shared" si="66"/>
        <v>351</v>
      </c>
      <c r="I243" s="26">
        <f t="shared" si="66"/>
        <v>351</v>
      </c>
      <c r="J243" s="26">
        <f t="shared" si="66"/>
        <v>351</v>
      </c>
      <c r="K243" s="26">
        <f t="shared" si="66"/>
        <v>351</v>
      </c>
      <c r="L243" s="52"/>
      <c r="M243" s="49" t="s">
        <v>33</v>
      </c>
    </row>
    <row r="244" spans="1:13" ht="15" customHeight="1">
      <c r="A244" s="62"/>
      <c r="B244" s="54"/>
      <c r="C244" s="55"/>
      <c r="D244" s="19" t="s">
        <v>2</v>
      </c>
      <c r="E244" s="26">
        <f aca="true" t="shared" si="67" ref="E244:E262">SUM(F244:K244)</f>
        <v>2106</v>
      </c>
      <c r="F244" s="26">
        <v>351</v>
      </c>
      <c r="G244" s="26">
        <v>351</v>
      </c>
      <c r="H244" s="26">
        <v>351</v>
      </c>
      <c r="I244" s="26">
        <v>351</v>
      </c>
      <c r="J244" s="26">
        <v>351</v>
      </c>
      <c r="K244" s="26">
        <v>351</v>
      </c>
      <c r="L244" s="52"/>
      <c r="M244" s="49"/>
    </row>
    <row r="245" spans="1:13" ht="15" customHeight="1">
      <c r="A245" s="62"/>
      <c r="B245" s="54"/>
      <c r="C245" s="55"/>
      <c r="D245" s="19" t="s">
        <v>3</v>
      </c>
      <c r="E245" s="26">
        <f t="shared" si="67"/>
        <v>0</v>
      </c>
      <c r="F245" s="26">
        <v>0</v>
      </c>
      <c r="G245" s="26">
        <v>0</v>
      </c>
      <c r="H245" s="26">
        <v>0</v>
      </c>
      <c r="I245" s="26">
        <v>0</v>
      </c>
      <c r="J245" s="26">
        <v>0</v>
      </c>
      <c r="K245" s="26">
        <v>0</v>
      </c>
      <c r="L245" s="52"/>
      <c r="M245" s="49"/>
    </row>
    <row r="246" spans="1:13" ht="15" customHeight="1">
      <c r="A246" s="62"/>
      <c r="B246" s="54"/>
      <c r="C246" s="55"/>
      <c r="D246" s="19" t="s">
        <v>4</v>
      </c>
      <c r="E246" s="26">
        <f t="shared" si="67"/>
        <v>0</v>
      </c>
      <c r="F246" s="26">
        <v>0</v>
      </c>
      <c r="G246" s="26">
        <v>0</v>
      </c>
      <c r="H246" s="26">
        <v>0</v>
      </c>
      <c r="I246" s="26">
        <v>0</v>
      </c>
      <c r="J246" s="26">
        <v>0</v>
      </c>
      <c r="K246" s="26">
        <v>0</v>
      </c>
      <c r="L246" s="52"/>
      <c r="M246" s="49"/>
    </row>
    <row r="247" spans="1:13" ht="15" customHeight="1">
      <c r="A247" s="62"/>
      <c r="B247" s="54"/>
      <c r="C247" s="55"/>
      <c r="D247" s="19" t="s">
        <v>5</v>
      </c>
      <c r="E247" s="26">
        <f t="shared" si="67"/>
        <v>0</v>
      </c>
      <c r="F247" s="26">
        <v>0</v>
      </c>
      <c r="G247" s="26">
        <v>0</v>
      </c>
      <c r="H247" s="26">
        <v>0</v>
      </c>
      <c r="I247" s="26">
        <v>0</v>
      </c>
      <c r="J247" s="26">
        <v>0</v>
      </c>
      <c r="K247" s="26">
        <v>0</v>
      </c>
      <c r="L247" s="52"/>
      <c r="M247" s="49"/>
    </row>
    <row r="248" spans="1:13" ht="15">
      <c r="A248" s="62" t="s">
        <v>73</v>
      </c>
      <c r="B248" s="54" t="s">
        <v>95</v>
      </c>
      <c r="C248" s="55" t="s">
        <v>12</v>
      </c>
      <c r="D248" s="19" t="s">
        <v>1</v>
      </c>
      <c r="E248" s="26">
        <f t="shared" si="67"/>
        <v>38339.4</v>
      </c>
      <c r="F248" s="26">
        <f aca="true" t="shared" si="68" ref="F248:K248">SUM(F249:F252)</f>
        <v>6321.5</v>
      </c>
      <c r="G248" s="26">
        <f t="shared" si="68"/>
        <v>6321.5</v>
      </c>
      <c r="H248" s="26">
        <f t="shared" si="68"/>
        <v>6321.5</v>
      </c>
      <c r="I248" s="26">
        <f t="shared" si="68"/>
        <v>6458.3</v>
      </c>
      <c r="J248" s="26">
        <f t="shared" si="68"/>
        <v>6458.3</v>
      </c>
      <c r="K248" s="26">
        <f t="shared" si="68"/>
        <v>6458.3</v>
      </c>
      <c r="L248" s="52"/>
      <c r="M248" s="49" t="s">
        <v>33</v>
      </c>
    </row>
    <row r="249" spans="1:13" ht="15">
      <c r="A249" s="62"/>
      <c r="B249" s="54"/>
      <c r="C249" s="55"/>
      <c r="D249" s="19" t="s">
        <v>2</v>
      </c>
      <c r="E249" s="26">
        <f t="shared" si="67"/>
        <v>0</v>
      </c>
      <c r="F249" s="26">
        <v>0</v>
      </c>
      <c r="G249" s="26">
        <v>0</v>
      </c>
      <c r="H249" s="26">
        <v>0</v>
      </c>
      <c r="I249" s="26">
        <v>0</v>
      </c>
      <c r="J249" s="26">
        <v>0</v>
      </c>
      <c r="K249" s="26">
        <v>0</v>
      </c>
      <c r="L249" s="52"/>
      <c r="M249" s="49"/>
    </row>
    <row r="250" spans="1:13" ht="15">
      <c r="A250" s="62"/>
      <c r="B250" s="54"/>
      <c r="C250" s="55"/>
      <c r="D250" s="19" t="s">
        <v>3</v>
      </c>
      <c r="E250" s="26">
        <f t="shared" si="67"/>
        <v>38339.4</v>
      </c>
      <c r="F250" s="26">
        <v>6321.5</v>
      </c>
      <c r="G250" s="26">
        <v>6321.5</v>
      </c>
      <c r="H250" s="26">
        <v>6321.5</v>
      </c>
      <c r="I250" s="26">
        <v>6458.3</v>
      </c>
      <c r="J250" s="26">
        <v>6458.3</v>
      </c>
      <c r="K250" s="26">
        <v>6458.3</v>
      </c>
      <c r="L250" s="52"/>
      <c r="M250" s="49"/>
    </row>
    <row r="251" spans="1:13" ht="15">
      <c r="A251" s="62"/>
      <c r="B251" s="54"/>
      <c r="C251" s="55"/>
      <c r="D251" s="19" t="s">
        <v>4</v>
      </c>
      <c r="E251" s="26">
        <f t="shared" si="67"/>
        <v>0</v>
      </c>
      <c r="F251" s="26">
        <v>0</v>
      </c>
      <c r="G251" s="26">
        <v>0</v>
      </c>
      <c r="H251" s="26">
        <v>0</v>
      </c>
      <c r="I251" s="26">
        <v>0</v>
      </c>
      <c r="J251" s="26">
        <v>0</v>
      </c>
      <c r="K251" s="26">
        <v>0</v>
      </c>
      <c r="L251" s="52"/>
      <c r="M251" s="49"/>
    </row>
    <row r="252" spans="1:13" ht="18" customHeight="1">
      <c r="A252" s="62"/>
      <c r="B252" s="54"/>
      <c r="C252" s="55"/>
      <c r="D252" s="19" t="s">
        <v>5</v>
      </c>
      <c r="E252" s="27">
        <f t="shared" si="67"/>
        <v>0</v>
      </c>
      <c r="F252" s="27">
        <v>0</v>
      </c>
      <c r="G252" s="27">
        <v>0</v>
      </c>
      <c r="H252" s="27">
        <v>0</v>
      </c>
      <c r="I252" s="27">
        <v>0</v>
      </c>
      <c r="J252" s="27">
        <v>0</v>
      </c>
      <c r="K252" s="27">
        <v>0</v>
      </c>
      <c r="L252" s="52"/>
      <c r="M252" s="49"/>
    </row>
    <row r="253" spans="1:13" ht="15">
      <c r="A253" s="62" t="s">
        <v>74</v>
      </c>
      <c r="B253" s="54" t="s">
        <v>96</v>
      </c>
      <c r="C253" s="55" t="s">
        <v>12</v>
      </c>
      <c r="D253" s="19" t="s">
        <v>1</v>
      </c>
      <c r="E253" s="26">
        <f t="shared" si="67"/>
        <v>3264</v>
      </c>
      <c r="F253" s="26">
        <f aca="true" t="shared" si="69" ref="F253:K253">SUM(F254:F257)</f>
        <v>544</v>
      </c>
      <c r="G253" s="26">
        <f t="shared" si="69"/>
        <v>544</v>
      </c>
      <c r="H253" s="26">
        <f t="shared" si="69"/>
        <v>544</v>
      </c>
      <c r="I253" s="26">
        <f t="shared" si="69"/>
        <v>544</v>
      </c>
      <c r="J253" s="26">
        <f t="shared" si="69"/>
        <v>544</v>
      </c>
      <c r="K253" s="26">
        <f t="shared" si="69"/>
        <v>544</v>
      </c>
      <c r="L253" s="52"/>
      <c r="M253" s="49" t="s">
        <v>33</v>
      </c>
    </row>
    <row r="254" spans="1:13" ht="15">
      <c r="A254" s="62"/>
      <c r="B254" s="54"/>
      <c r="C254" s="55"/>
      <c r="D254" s="19" t="s">
        <v>2</v>
      </c>
      <c r="E254" s="26">
        <f t="shared" si="67"/>
        <v>0</v>
      </c>
      <c r="F254" s="26">
        <v>0</v>
      </c>
      <c r="G254" s="26">
        <v>0</v>
      </c>
      <c r="H254" s="26">
        <v>0</v>
      </c>
      <c r="I254" s="26">
        <v>0</v>
      </c>
      <c r="J254" s="26">
        <v>0</v>
      </c>
      <c r="K254" s="26">
        <v>0</v>
      </c>
      <c r="L254" s="52"/>
      <c r="M254" s="49"/>
    </row>
    <row r="255" spans="1:13" ht="15">
      <c r="A255" s="62"/>
      <c r="B255" s="54"/>
      <c r="C255" s="55"/>
      <c r="D255" s="19" t="s">
        <v>3</v>
      </c>
      <c r="E255" s="26">
        <f t="shared" si="67"/>
        <v>3264</v>
      </c>
      <c r="F255" s="26">
        <v>544</v>
      </c>
      <c r="G255" s="26">
        <v>544</v>
      </c>
      <c r="H255" s="26">
        <v>544</v>
      </c>
      <c r="I255" s="26">
        <v>544</v>
      </c>
      <c r="J255" s="26">
        <v>544</v>
      </c>
      <c r="K255" s="26">
        <v>544</v>
      </c>
      <c r="L255" s="52"/>
      <c r="M255" s="49"/>
    </row>
    <row r="256" spans="1:13" ht="15">
      <c r="A256" s="62"/>
      <c r="B256" s="54"/>
      <c r="C256" s="55"/>
      <c r="D256" s="19" t="s">
        <v>4</v>
      </c>
      <c r="E256" s="26">
        <f t="shared" si="67"/>
        <v>0</v>
      </c>
      <c r="F256" s="26">
        <v>0</v>
      </c>
      <c r="G256" s="26">
        <v>0</v>
      </c>
      <c r="H256" s="26">
        <v>0</v>
      </c>
      <c r="I256" s="26">
        <v>0</v>
      </c>
      <c r="J256" s="26">
        <v>0</v>
      </c>
      <c r="K256" s="26">
        <v>0</v>
      </c>
      <c r="L256" s="52"/>
      <c r="M256" s="49"/>
    </row>
    <row r="257" spans="1:13" ht="15">
      <c r="A257" s="62"/>
      <c r="B257" s="54"/>
      <c r="C257" s="55"/>
      <c r="D257" s="19" t="s">
        <v>5</v>
      </c>
      <c r="E257" s="26">
        <f t="shared" si="67"/>
        <v>0</v>
      </c>
      <c r="F257" s="26">
        <v>0</v>
      </c>
      <c r="G257" s="26">
        <v>0</v>
      </c>
      <c r="H257" s="26">
        <v>0</v>
      </c>
      <c r="I257" s="26">
        <v>0</v>
      </c>
      <c r="J257" s="26">
        <v>0</v>
      </c>
      <c r="K257" s="26">
        <v>0</v>
      </c>
      <c r="L257" s="52"/>
      <c r="M257" s="49"/>
    </row>
    <row r="258" spans="1:13" ht="15" customHeight="1">
      <c r="A258" s="62" t="s">
        <v>75</v>
      </c>
      <c r="B258" s="54" t="s">
        <v>90</v>
      </c>
      <c r="C258" s="55" t="s">
        <v>12</v>
      </c>
      <c r="D258" s="19" t="s">
        <v>1</v>
      </c>
      <c r="E258" s="26">
        <f t="shared" si="67"/>
        <v>1326</v>
      </c>
      <c r="F258" s="26">
        <f aca="true" t="shared" si="70" ref="F258:K258">SUM(F259:F262)</f>
        <v>242.7</v>
      </c>
      <c r="G258" s="26">
        <f t="shared" si="70"/>
        <v>262.9</v>
      </c>
      <c r="H258" s="26">
        <f t="shared" si="70"/>
        <v>283.1</v>
      </c>
      <c r="I258" s="26">
        <f t="shared" si="70"/>
        <v>179.1</v>
      </c>
      <c r="J258" s="26">
        <f t="shared" si="70"/>
        <v>179.1</v>
      </c>
      <c r="K258" s="26">
        <f t="shared" si="70"/>
        <v>179.1</v>
      </c>
      <c r="L258" s="52"/>
      <c r="M258" s="49" t="s">
        <v>33</v>
      </c>
    </row>
    <row r="259" spans="1:13" ht="15" customHeight="1">
      <c r="A259" s="62"/>
      <c r="B259" s="54"/>
      <c r="C259" s="55"/>
      <c r="D259" s="19" t="s">
        <v>2</v>
      </c>
      <c r="E259" s="26">
        <f t="shared" si="67"/>
        <v>0</v>
      </c>
      <c r="F259" s="26">
        <v>0</v>
      </c>
      <c r="G259" s="26">
        <v>0</v>
      </c>
      <c r="H259" s="26">
        <v>0</v>
      </c>
      <c r="I259" s="26">
        <v>0</v>
      </c>
      <c r="J259" s="26">
        <v>0</v>
      </c>
      <c r="K259" s="26">
        <v>0</v>
      </c>
      <c r="L259" s="52"/>
      <c r="M259" s="49"/>
    </row>
    <row r="260" spans="1:13" ht="15" customHeight="1">
      <c r="A260" s="62"/>
      <c r="B260" s="54"/>
      <c r="C260" s="55"/>
      <c r="D260" s="19" t="s">
        <v>3</v>
      </c>
      <c r="E260" s="26">
        <f t="shared" si="67"/>
        <v>1326</v>
      </c>
      <c r="F260" s="26">
        <v>242.7</v>
      </c>
      <c r="G260" s="26">
        <v>262.9</v>
      </c>
      <c r="H260" s="26">
        <v>283.1</v>
      </c>
      <c r="I260" s="26">
        <v>179.1</v>
      </c>
      <c r="J260" s="26">
        <v>179.1</v>
      </c>
      <c r="K260" s="26">
        <v>179.1</v>
      </c>
      <c r="L260" s="52"/>
      <c r="M260" s="49"/>
    </row>
    <row r="261" spans="1:13" ht="15" customHeight="1">
      <c r="A261" s="62"/>
      <c r="B261" s="54"/>
      <c r="C261" s="55"/>
      <c r="D261" s="19" t="s">
        <v>4</v>
      </c>
      <c r="E261" s="26">
        <f t="shared" si="67"/>
        <v>0</v>
      </c>
      <c r="F261" s="26">
        <v>0</v>
      </c>
      <c r="G261" s="26">
        <v>0</v>
      </c>
      <c r="H261" s="26">
        <v>0</v>
      </c>
      <c r="I261" s="26">
        <v>0</v>
      </c>
      <c r="J261" s="26">
        <v>0</v>
      </c>
      <c r="K261" s="26">
        <v>0</v>
      </c>
      <c r="L261" s="52"/>
      <c r="M261" s="49"/>
    </row>
    <row r="262" spans="1:13" ht="15" customHeight="1">
      <c r="A262" s="62"/>
      <c r="B262" s="54"/>
      <c r="C262" s="55"/>
      <c r="D262" s="19" t="s">
        <v>5</v>
      </c>
      <c r="E262" s="27">
        <f t="shared" si="67"/>
        <v>0</v>
      </c>
      <c r="F262" s="27">
        <v>0</v>
      </c>
      <c r="G262" s="27">
        <v>0</v>
      </c>
      <c r="H262" s="27">
        <v>0</v>
      </c>
      <c r="I262" s="27">
        <v>0</v>
      </c>
      <c r="J262" s="27">
        <v>0</v>
      </c>
      <c r="K262" s="27">
        <v>0</v>
      </c>
      <c r="L262" s="53"/>
      <c r="M262" s="49"/>
    </row>
    <row r="266" spans="1:13" ht="18.75">
      <c r="A266" s="37" t="s">
        <v>150</v>
      </c>
      <c r="B266" s="37"/>
      <c r="C266" s="37"/>
      <c r="D266" s="37"/>
      <c r="E266" s="37"/>
      <c r="F266" s="37"/>
      <c r="G266" s="37"/>
      <c r="H266" s="37"/>
      <c r="I266" s="37"/>
      <c r="J266" s="37"/>
      <c r="K266" s="37"/>
      <c r="L266" s="37"/>
      <c r="M266" s="37"/>
    </row>
  </sheetData>
  <sheetProtection/>
  <mergeCells count="250">
    <mergeCell ref="L218:L227"/>
    <mergeCell ref="M218:M227"/>
    <mergeCell ref="A218:A222"/>
    <mergeCell ref="A223:A227"/>
    <mergeCell ref="B218:B222"/>
    <mergeCell ref="C218:C222"/>
    <mergeCell ref="C223:C227"/>
    <mergeCell ref="B223:B227"/>
    <mergeCell ref="L1:M2"/>
    <mergeCell ref="C248:C252"/>
    <mergeCell ref="M248:M252"/>
    <mergeCell ref="A253:A257"/>
    <mergeCell ref="B253:B257"/>
    <mergeCell ref="C253:C257"/>
    <mergeCell ref="M253:M257"/>
    <mergeCell ref="A233:A237"/>
    <mergeCell ref="B233:B237"/>
    <mergeCell ref="C233:C237"/>
    <mergeCell ref="L233:L237"/>
    <mergeCell ref="M233:M237"/>
    <mergeCell ref="A243:A247"/>
    <mergeCell ref="B243:B247"/>
    <mergeCell ref="C243:C247"/>
    <mergeCell ref="M243:M247"/>
    <mergeCell ref="A238:A242"/>
    <mergeCell ref="B238:B242"/>
    <mergeCell ref="C238:C242"/>
    <mergeCell ref="M238:M242"/>
    <mergeCell ref="L238:L262"/>
    <mergeCell ref="A258:A262"/>
    <mergeCell ref="B258:B262"/>
    <mergeCell ref="C258:C262"/>
    <mergeCell ref="M258:M262"/>
    <mergeCell ref="A248:A252"/>
    <mergeCell ref="B248:B252"/>
    <mergeCell ref="A228:A232"/>
    <mergeCell ref="B228:B232"/>
    <mergeCell ref="C228:C232"/>
    <mergeCell ref="L228:L232"/>
    <mergeCell ref="M228:M232"/>
    <mergeCell ref="M5:M6"/>
    <mergeCell ref="A8:A12"/>
    <mergeCell ref="B8:B12"/>
    <mergeCell ref="C8:C12"/>
    <mergeCell ref="L8:L12"/>
    <mergeCell ref="M8:M12"/>
    <mergeCell ref="B18:B22"/>
    <mergeCell ref="C18:C22"/>
    <mergeCell ref="L18:L22"/>
    <mergeCell ref="M18:M22"/>
    <mergeCell ref="A3:M3"/>
    <mergeCell ref="A5:A6"/>
    <mergeCell ref="B5:B6"/>
    <mergeCell ref="C5:C6"/>
    <mergeCell ref="D5:K5"/>
    <mergeCell ref="L5:L6"/>
    <mergeCell ref="B28:B32"/>
    <mergeCell ref="C28:C32"/>
    <mergeCell ref="L28:L32"/>
    <mergeCell ref="M28:M32"/>
    <mergeCell ref="A13:A17"/>
    <mergeCell ref="B13:B17"/>
    <mergeCell ref="C13:C17"/>
    <mergeCell ref="L13:L17"/>
    <mergeCell ref="M13:M17"/>
    <mergeCell ref="A18:A22"/>
    <mergeCell ref="A38:A42"/>
    <mergeCell ref="B38:B42"/>
    <mergeCell ref="C38:C42"/>
    <mergeCell ref="M38:M42"/>
    <mergeCell ref="A23:A27"/>
    <mergeCell ref="B23:B27"/>
    <mergeCell ref="C23:C27"/>
    <mergeCell ref="L23:L27"/>
    <mergeCell ref="M23:M27"/>
    <mergeCell ref="A28:A32"/>
    <mergeCell ref="A48:A52"/>
    <mergeCell ref="B48:B52"/>
    <mergeCell ref="C48:C52"/>
    <mergeCell ref="L48:L52"/>
    <mergeCell ref="M48:M52"/>
    <mergeCell ref="A33:A37"/>
    <mergeCell ref="B33:B37"/>
    <mergeCell ref="C33:C37"/>
    <mergeCell ref="L33:L42"/>
    <mergeCell ref="M33:M37"/>
    <mergeCell ref="A58:A62"/>
    <mergeCell ref="B58:B62"/>
    <mergeCell ref="C58:C62"/>
    <mergeCell ref="L58:L62"/>
    <mergeCell ref="M58:M62"/>
    <mergeCell ref="A43:A47"/>
    <mergeCell ref="B43:B47"/>
    <mergeCell ref="C43:C47"/>
    <mergeCell ref="L43:L47"/>
    <mergeCell ref="M43:M47"/>
    <mergeCell ref="A63:A67"/>
    <mergeCell ref="B63:B67"/>
    <mergeCell ref="C63:C67"/>
    <mergeCell ref="M63:M67"/>
    <mergeCell ref="A53:A57"/>
    <mergeCell ref="B53:B57"/>
    <mergeCell ref="C53:C57"/>
    <mergeCell ref="L53:L57"/>
    <mergeCell ref="M53:M57"/>
    <mergeCell ref="M68:M72"/>
    <mergeCell ref="A73:A77"/>
    <mergeCell ref="B73:B77"/>
    <mergeCell ref="C73:C77"/>
    <mergeCell ref="L73:L77"/>
    <mergeCell ref="M73:M77"/>
    <mergeCell ref="L63:L72"/>
    <mergeCell ref="A93:A97"/>
    <mergeCell ref="B93:B97"/>
    <mergeCell ref="L93:L97"/>
    <mergeCell ref="A98:A102"/>
    <mergeCell ref="B98:B102"/>
    <mergeCell ref="A68:A72"/>
    <mergeCell ref="B68:B72"/>
    <mergeCell ref="C68:C72"/>
    <mergeCell ref="A78:A82"/>
    <mergeCell ref="A83:A87"/>
    <mergeCell ref="B83:B87"/>
    <mergeCell ref="L83:L87"/>
    <mergeCell ref="A88:A92"/>
    <mergeCell ref="B88:B92"/>
    <mergeCell ref="L88:L92"/>
    <mergeCell ref="C78:C82"/>
    <mergeCell ref="L78:L82"/>
    <mergeCell ref="C83:C87"/>
    <mergeCell ref="C88:C92"/>
    <mergeCell ref="M78:M82"/>
    <mergeCell ref="B153:B157"/>
    <mergeCell ref="B183:B187"/>
    <mergeCell ref="B163:B167"/>
    <mergeCell ref="C173:C177"/>
    <mergeCell ref="C183:C187"/>
    <mergeCell ref="C153:C157"/>
    <mergeCell ref="B78:B82"/>
    <mergeCell ref="M113:M117"/>
    <mergeCell ref="L123:L127"/>
    <mergeCell ref="A103:A107"/>
    <mergeCell ref="B103:B107"/>
    <mergeCell ref="C103:C107"/>
    <mergeCell ref="L103:L107"/>
    <mergeCell ref="M103:M107"/>
    <mergeCell ref="A108:A112"/>
    <mergeCell ref="B108:B112"/>
    <mergeCell ref="C108:C112"/>
    <mergeCell ref="L108:L112"/>
    <mergeCell ref="M108:M112"/>
    <mergeCell ref="L118:L122"/>
    <mergeCell ref="M118:M122"/>
    <mergeCell ref="A113:A117"/>
    <mergeCell ref="B113:B117"/>
    <mergeCell ref="C113:C117"/>
    <mergeCell ref="L113:L117"/>
    <mergeCell ref="B143:B147"/>
    <mergeCell ref="C143:C147"/>
    <mergeCell ref="C128:C132"/>
    <mergeCell ref="A118:A122"/>
    <mergeCell ref="B118:B122"/>
    <mergeCell ref="C118:C122"/>
    <mergeCell ref="L168:L172"/>
    <mergeCell ref="M168:M172"/>
    <mergeCell ref="L173:L177"/>
    <mergeCell ref="M173:M177"/>
    <mergeCell ref="M128:M147"/>
    <mergeCell ref="L128:L147"/>
    <mergeCell ref="A173:A177"/>
    <mergeCell ref="C123:C127"/>
    <mergeCell ref="A133:A137"/>
    <mergeCell ref="B133:B137"/>
    <mergeCell ref="C133:C137"/>
    <mergeCell ref="A138:A142"/>
    <mergeCell ref="A123:A127"/>
    <mergeCell ref="B123:B127"/>
    <mergeCell ref="B138:B142"/>
    <mergeCell ref="C138:C142"/>
    <mergeCell ref="M193:M197"/>
    <mergeCell ref="A158:A162"/>
    <mergeCell ref="B158:B162"/>
    <mergeCell ref="C158:C162"/>
    <mergeCell ref="L158:L162"/>
    <mergeCell ref="M158:M162"/>
    <mergeCell ref="C188:C192"/>
    <mergeCell ref="L188:L192"/>
    <mergeCell ref="M188:M192"/>
    <mergeCell ref="A188:A192"/>
    <mergeCell ref="B188:B192"/>
    <mergeCell ref="A193:A197"/>
    <mergeCell ref="B193:B197"/>
    <mergeCell ref="C193:C197"/>
    <mergeCell ref="L193:L197"/>
    <mergeCell ref="A198:A202"/>
    <mergeCell ref="B198:B202"/>
    <mergeCell ref="C198:C202"/>
    <mergeCell ref="L198:L202"/>
    <mergeCell ref="M198:M202"/>
    <mergeCell ref="A203:A207"/>
    <mergeCell ref="B203:B207"/>
    <mergeCell ref="C203:C207"/>
    <mergeCell ref="L203:L207"/>
    <mergeCell ref="M203:M207"/>
    <mergeCell ref="L213:L217"/>
    <mergeCell ref="M213:M217"/>
    <mergeCell ref="A213:A217"/>
    <mergeCell ref="B213:B217"/>
    <mergeCell ref="C213:C217"/>
    <mergeCell ref="A208:A212"/>
    <mergeCell ref="B208:B212"/>
    <mergeCell ref="C208:C212"/>
    <mergeCell ref="L208:L212"/>
    <mergeCell ref="M208:M212"/>
    <mergeCell ref="C93:C97"/>
    <mergeCell ref="C98:C102"/>
    <mergeCell ref="M93:M97"/>
    <mergeCell ref="M83:M87"/>
    <mergeCell ref="M88:M92"/>
    <mergeCell ref="M98:M102"/>
    <mergeCell ref="A148:A152"/>
    <mergeCell ref="B148:B152"/>
    <mergeCell ref="C148:C152"/>
    <mergeCell ref="L148:L152"/>
    <mergeCell ref="M148:M152"/>
    <mergeCell ref="L98:L102"/>
    <mergeCell ref="M123:M127"/>
    <mergeCell ref="A143:A147"/>
    <mergeCell ref="A128:A132"/>
    <mergeCell ref="B128:B132"/>
    <mergeCell ref="C163:C167"/>
    <mergeCell ref="A178:A182"/>
    <mergeCell ref="B178:B182"/>
    <mergeCell ref="C178:C182"/>
    <mergeCell ref="L178:L182"/>
    <mergeCell ref="M178:M182"/>
    <mergeCell ref="A168:A172"/>
    <mergeCell ref="B168:B172"/>
    <mergeCell ref="C168:C172"/>
    <mergeCell ref="B173:B177"/>
    <mergeCell ref="A266:M266"/>
    <mergeCell ref="A183:A187"/>
    <mergeCell ref="A163:A167"/>
    <mergeCell ref="L153:L157"/>
    <mergeCell ref="M153:M157"/>
    <mergeCell ref="L183:L187"/>
    <mergeCell ref="M183:M187"/>
    <mergeCell ref="A153:A157"/>
    <mergeCell ref="L163:L167"/>
    <mergeCell ref="M163:M167"/>
  </mergeCells>
  <printOptions/>
  <pageMargins left="0.2362204724409449" right="0.15748031496062992" top="0.31496062992125984" bottom="0.2755905511811024" header="0.31496062992125984" footer="0.31496062992125984"/>
  <pageSetup horizontalDpi="600" verticalDpi="600" orientation="landscape" paperSize="9" scale="5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Пользователь Windows</cp:lastModifiedBy>
  <cp:lastPrinted>2023-04-26T08:01:30Z</cp:lastPrinted>
  <dcterms:created xsi:type="dcterms:W3CDTF">2022-06-09T07:06:22Z</dcterms:created>
  <dcterms:modified xsi:type="dcterms:W3CDTF">2023-05-11T11:40:36Z</dcterms:modified>
  <cp:category/>
  <cp:version/>
  <cp:contentType/>
  <cp:contentStatus/>
</cp:coreProperties>
</file>