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602\Documents\ЖУДИКОВА 2024\Отчет по программе\"/>
    </mc:Choice>
  </mc:AlternateContent>
  <bookViews>
    <workbookView xWindow="0" yWindow="0" windowWidth="23040" windowHeight="9405"/>
  </bookViews>
  <sheets>
    <sheet name="Лист1" sheetId="1" r:id="rId1"/>
  </sheets>
  <definedNames>
    <definedName name="_xlnm.Print_Area" localSheetId="0">Лист1!$A$3:$K$277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5" i="1"/>
  <c r="E123" i="1" l="1"/>
  <c r="E138" i="1"/>
  <c r="E121" i="1" s="1"/>
  <c r="F121" i="1" s="1"/>
  <c r="E137" i="1"/>
  <c r="E120" i="1" s="1"/>
  <c r="F120" i="1" s="1"/>
  <c r="E122" i="1"/>
  <c r="E272" i="1"/>
  <c r="E267" i="1"/>
  <c r="E262" i="1"/>
  <c r="E254" i="1"/>
  <c r="E249" i="1" s="1"/>
  <c r="E255" i="1"/>
  <c r="E250" i="1" s="1"/>
  <c r="E256" i="1"/>
  <c r="E251" i="1" s="1"/>
  <c r="E253" i="1"/>
  <c r="E248" i="1" s="1"/>
  <c r="E239" i="1"/>
  <c r="E234" i="1" s="1"/>
  <c r="E240" i="1"/>
  <c r="E235" i="1" s="1"/>
  <c r="E241" i="1"/>
  <c r="E238" i="1"/>
  <c r="E233" i="1" s="1"/>
  <c r="E236" i="1"/>
  <c r="E227" i="1"/>
  <c r="E221" i="1"/>
  <c r="E220" i="1"/>
  <c r="E219" i="1"/>
  <c r="E218" i="1"/>
  <c r="E194" i="1"/>
  <c r="E195" i="1"/>
  <c r="E196" i="1"/>
  <c r="E212" i="1"/>
  <c r="E207" i="1"/>
  <c r="E193" i="1"/>
  <c r="E197" i="1"/>
  <c r="E164" i="1"/>
  <c r="E159" i="1" s="1"/>
  <c r="E165" i="1"/>
  <c r="E160" i="1" s="1"/>
  <c r="E166" i="1"/>
  <c r="E161" i="1" s="1"/>
  <c r="E163" i="1"/>
  <c r="E187" i="1"/>
  <c r="E182" i="1"/>
  <c r="E177" i="1"/>
  <c r="E172" i="1"/>
  <c r="E167" i="1"/>
  <c r="E25" i="1"/>
  <c r="E19" i="1"/>
  <c r="F153" i="1"/>
  <c r="F149" i="1"/>
  <c r="F143" i="1"/>
  <c r="F130" i="1"/>
  <c r="F126" i="1"/>
  <c r="F124" i="1"/>
  <c r="E152" i="1"/>
  <c r="E147" i="1"/>
  <c r="E142" i="1"/>
  <c r="E125" i="1"/>
  <c r="F125" i="1" s="1"/>
  <c r="E33" i="1"/>
  <c r="E106" i="1"/>
  <c r="E107" i="1"/>
  <c r="E108" i="1"/>
  <c r="E105" i="1"/>
  <c r="E98" i="1"/>
  <c r="E93" i="1"/>
  <c r="E88" i="1"/>
  <c r="F88" i="1" s="1"/>
  <c r="E83" i="1"/>
  <c r="F83" i="1" s="1"/>
  <c r="E80" i="1"/>
  <c r="E81" i="1"/>
  <c r="E82" i="1"/>
  <c r="E79" i="1"/>
  <c r="F60" i="1"/>
  <c r="F54" i="1"/>
  <c r="E55" i="1"/>
  <c r="F55" i="1" s="1"/>
  <c r="E56" i="1"/>
  <c r="E35" i="1" s="1"/>
  <c r="E57" i="1"/>
  <c r="E54" i="1"/>
  <c r="E73" i="1"/>
  <c r="E68" i="1"/>
  <c r="F137" i="1" l="1"/>
  <c r="F138" i="1"/>
  <c r="E136" i="1"/>
  <c r="E158" i="1"/>
  <c r="E15" i="1" s="1"/>
  <c r="E36" i="1"/>
  <c r="E18" i="1" s="1"/>
  <c r="E12" i="1" s="1"/>
  <c r="E34" i="1"/>
  <c r="E31" i="1" s="1"/>
  <c r="E119" i="1"/>
  <c r="E247" i="1"/>
  <c r="E17" i="1"/>
  <c r="E11" i="1" s="1"/>
  <c r="E232" i="1"/>
  <c r="E222" i="1"/>
  <c r="E217" i="1"/>
  <c r="E192" i="1"/>
  <c r="E162" i="1"/>
  <c r="E103" i="1"/>
  <c r="E78" i="1"/>
  <c r="E37" i="1"/>
  <c r="F37" i="1"/>
  <c r="E16" i="1" l="1"/>
  <c r="E10" i="1"/>
  <c r="F10" i="1" s="1"/>
  <c r="E9" i="1"/>
  <c r="E7" i="1" l="1"/>
  <c r="F7" i="1" s="1"/>
  <c r="F9" i="1"/>
  <c r="F193" i="1"/>
  <c r="F115" i="1"/>
  <c r="F111" i="1"/>
  <c r="F70" i="1"/>
  <c r="F68" i="1"/>
  <c r="F64" i="1"/>
  <c r="F34" i="1"/>
  <c r="F33" i="1"/>
  <c r="D109" i="1" l="1"/>
  <c r="D13" i="1" l="1"/>
  <c r="D184" i="1"/>
  <c r="D239" i="1" l="1"/>
  <c r="D235" i="1"/>
  <c r="D236" i="1"/>
  <c r="D254" i="1"/>
  <c r="D249" i="1" s="1"/>
  <c r="D253" i="1"/>
  <c r="D248" i="1" s="1"/>
  <c r="D272" i="1"/>
  <c r="D267" i="1"/>
  <c r="E257" i="1"/>
  <c r="D257" i="1"/>
  <c r="D238" i="1"/>
  <c r="D233" i="1" s="1"/>
  <c r="E242" i="1"/>
  <c r="D242" i="1"/>
  <c r="D219" i="1"/>
  <c r="D218" i="1"/>
  <c r="D227" i="1"/>
  <c r="D222" i="1"/>
  <c r="D194" i="1"/>
  <c r="D212" i="1"/>
  <c r="D207" i="1"/>
  <c r="E202" i="1"/>
  <c r="D202" i="1"/>
  <c r="D197" i="1"/>
  <c r="F164" i="1"/>
  <c r="D163" i="1"/>
  <c r="D187" i="1"/>
  <c r="D172" i="1"/>
  <c r="D177" i="1"/>
  <c r="F194" i="1" l="1"/>
  <c r="F163" i="1"/>
  <c r="D247" i="1"/>
  <c r="D192" i="1"/>
  <c r="D217" i="1"/>
  <c r="F192" i="1"/>
  <c r="D237" i="1"/>
  <c r="D162" i="1"/>
  <c r="F162" i="1" s="1"/>
  <c r="D252" i="1"/>
  <c r="E252" i="1"/>
  <c r="F159" i="1"/>
  <c r="E237" i="1"/>
  <c r="D234" i="1"/>
  <c r="D167" i="1"/>
  <c r="D152" i="1"/>
  <c r="F152" i="1" s="1"/>
  <c r="D147" i="1"/>
  <c r="F147" i="1" s="1"/>
  <c r="D142" i="1"/>
  <c r="F142" i="1" s="1"/>
  <c r="D88" i="1"/>
  <c r="D106" i="1"/>
  <c r="D105" i="1"/>
  <c r="E114" i="1"/>
  <c r="E109" i="1" s="1"/>
  <c r="F109" i="1" s="1"/>
  <c r="D114" i="1"/>
  <c r="D98" i="1"/>
  <c r="E63" i="1"/>
  <c r="D63" i="1"/>
  <c r="E58" i="1"/>
  <c r="D58" i="1"/>
  <c r="F58" i="1" l="1"/>
  <c r="F105" i="1"/>
  <c r="F114" i="1"/>
  <c r="F63" i="1"/>
  <c r="F106" i="1"/>
  <c r="F158" i="1"/>
  <c r="D157" i="1"/>
  <c r="E157" i="1"/>
  <c r="D103" i="1"/>
  <c r="D78" i="1"/>
  <c r="F103" i="1"/>
  <c r="D136" i="1"/>
  <c r="D119" i="1"/>
  <c r="F119" i="1" s="1"/>
  <c r="D232" i="1"/>
  <c r="D53" i="1"/>
  <c r="E53" i="1"/>
  <c r="F53" i="1" s="1"/>
  <c r="F136" i="1" l="1"/>
  <c r="F157" i="1"/>
  <c r="E13" i="1"/>
  <c r="D31" i="1"/>
  <c r="F31" i="1" l="1"/>
</calcChain>
</file>

<file path=xl/sharedStrings.xml><?xml version="1.0" encoding="utf-8"?>
<sst xmlns="http://schemas.openxmlformats.org/spreadsheetml/2006/main" count="814" uniqueCount="210">
  <si>
    <t>Столбец1</t>
  </si>
  <si>
    <t>№ п/п</t>
  </si>
  <si>
    <t>Степень освоения средств</t>
  </si>
  <si>
    <t>Результаты выполнения мероприятий</t>
  </si>
  <si>
    <t>Соисполнители</t>
  </si>
  <si>
    <t>Причины низкой степени освоения средств, невыполнения мероприятий</t>
  </si>
  <si>
    <t>Источник</t>
  </si>
  <si>
    <t>Запланировано на отчетный год</t>
  </si>
  <si>
    <t>Фактическое исполнение</t>
  </si>
  <si>
    <t>Муниципальная програма, подпрограмма, основное мероприятие, мероприятие</t>
  </si>
  <si>
    <t>объемы и источники финансирования (тыс. руб.)</t>
  </si>
  <si>
    <t>Ожидаемые результаты (краткая характеристика) мероприятий</t>
  </si>
  <si>
    <t>Фактические результаты реализации (краткая характеристика) мероприятий</t>
  </si>
  <si>
    <t>Выполнение (да/нет/ частично)</t>
  </si>
  <si>
    <t>Муниципальная программа «Развитие транспортной системы» на 2023-2028 годы</t>
  </si>
  <si>
    <t>Всего</t>
  </si>
  <si>
    <t>-</t>
  </si>
  <si>
    <t>МБ</t>
  </si>
  <si>
    <t>ОБ</t>
  </si>
  <si>
    <t>ФБ</t>
  </si>
  <si>
    <t>ВБ</t>
  </si>
  <si>
    <t>Комитет по развитию городского хозяйства администрации города Мурманска</t>
  </si>
  <si>
    <t>Выполнены в полном объеме</t>
  </si>
  <si>
    <t>Выполнены частично</t>
  </si>
  <si>
    <t>Степень выполнения мероприятий - 0</t>
  </si>
  <si>
    <t>Комитет по образованию администрации города Мурманска</t>
  </si>
  <si>
    <t>Основное мероприятие «Развитие транспортной инфраструктуры в сфере дорожного хозяйства»</t>
  </si>
  <si>
    <t>Подпрограмма 1 "Развитие транспортной инфраструктуры"</t>
  </si>
  <si>
    <t>1.1</t>
  </si>
  <si>
    <t>нет</t>
  </si>
  <si>
    <t>ММБУ «УДХ»</t>
  </si>
  <si>
    <t>частично</t>
  </si>
  <si>
    <t>Мероприятие «Софинансирование за счет средств местного бюджета к субсидии из областного бюджета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области»</t>
  </si>
  <si>
    <t>Мероприятие «Субсидия бюджету муниципального образования городской округ город-герой Мурманск на осуществление городским округом городом-героем Мурманском функций административного центра области»</t>
  </si>
  <si>
    <t>Основное мероприятие «Капитальный ремонт автомобильных дорог общего пользования местного значения»</t>
  </si>
  <si>
    <t>1.2</t>
  </si>
  <si>
    <t>1.2.1</t>
  </si>
  <si>
    <t>1.2.2</t>
  </si>
  <si>
    <t>1.2.3</t>
  </si>
  <si>
    <t>Основное мероприятие «Ремонт автомобильных дорог общего пользования местного значения»</t>
  </si>
  <si>
    <t>1.3</t>
  </si>
  <si>
    <t>1.3.1</t>
  </si>
  <si>
    <t>1.3.2</t>
  </si>
  <si>
    <t>1.3.3</t>
  </si>
  <si>
    <t>1.3.4</t>
  </si>
  <si>
    <t>Мероприятие «Иные межбюджетные трансферты бюджетам муниципальных образований на приведение в нормативное состояние сети автомобильных дорог общего пользования местного значения (на конкурсной основе) за счет средств дорожного фонда»</t>
  </si>
  <si>
    <t>Не выполнены</t>
  </si>
  <si>
    <t>Проект "Региональный проект "Дорожная Сеть""</t>
  </si>
  <si>
    <t>1.4</t>
  </si>
  <si>
    <t>ММБУ "УДХ"</t>
  </si>
  <si>
    <t>Мероприятие «Софинансирование за счет средств местного бюджета к иным межбюджетным трансфертам бюджетам муниципальных образований на финансовое обеспечение дорожной деятельности в рамках реализации национального проекта «Безопасные качественные дороги» за счет средств дорожного фонда»</t>
  </si>
  <si>
    <t>Мероприятие «Иные межбюджетные трансферты бюджетам муниципальных образований на финансовое обеспечение дорожной деятельности в рамках реализации национального проекта «Безопасные качественные дороги» за счет средств дорожного фонда»</t>
  </si>
  <si>
    <t>1.4.1</t>
  </si>
  <si>
    <t>1.4.2</t>
  </si>
  <si>
    <t>КО, ММБУ «УДХ», ММБУ «ЦОДД»</t>
  </si>
  <si>
    <t>Основное мероприятие «Проведение профилактических мероприятий по снижению детского дорожно-транспортного травматизма»</t>
  </si>
  <si>
    <t>2.1</t>
  </si>
  <si>
    <t>КО</t>
  </si>
  <si>
    <t>Мероприятие «Обеспечение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субсидий»</t>
  </si>
  <si>
    <t>Основное мероприятие «Реализация комплекса инженерно-технических мероприятий, направленных на повышение безопасности дорожного движения»</t>
  </si>
  <si>
    <t>2.2</t>
  </si>
  <si>
    <t>ММБУ "УДХ", ММБУ "ЦОДД"</t>
  </si>
  <si>
    <t>2.2.1</t>
  </si>
  <si>
    <t>ММБУ «ЦОДД»</t>
  </si>
  <si>
    <t>Мероприятие «Софинансирование за счет средств местного бюджета к субсидии из областного бюджета бюджету муниципального образования городской округ город-герой Мурманск на осуществление городом-героем Мурманском функций административного центра области»</t>
  </si>
  <si>
    <t>2.2.2</t>
  </si>
  <si>
    <t>2.2.3</t>
  </si>
  <si>
    <t>Мероприятие «Субсидия бюджету муниципального образования городской округ город-герой Мурманск на осуществление городом-героем Мурманском функций административного центра области»</t>
  </si>
  <si>
    <t>ММБУ «УДХ», ММБУ «ЦОДД»</t>
  </si>
  <si>
    <t>Подпрограмма 3 «Содержание и ремонт улично-дорожной сети и объектов благоустройства»</t>
  </si>
  <si>
    <t>Основное мероприятие «Содержание и ремонт автомобильных дорог, элементов обустройства дорог»</t>
  </si>
  <si>
    <t>Повышение уровня благоустройства территории города Мурманска, повышение качества и технической оснащенности выполняемых работ по содержанию и ремонту объектов благоустройства</t>
  </si>
  <si>
    <t>3.1</t>
  </si>
  <si>
    <t>3.1.1</t>
  </si>
  <si>
    <t>да</t>
  </si>
  <si>
    <t>3.1.2</t>
  </si>
  <si>
    <t>3.1.3</t>
  </si>
  <si>
    <t>3.1.4</t>
  </si>
  <si>
    <t>3.1.5</t>
  </si>
  <si>
    <t>Основное мероприятие «Содержание и ремонт объектов благоустройства»</t>
  </si>
  <si>
    <t>3.2</t>
  </si>
  <si>
    <t xml:space="preserve">Повышение уровня благоустройства территории города Мурманска, повышение качества и технической оснащенности выполняемых работ по содержанию и ремонту объектов благоустройства </t>
  </si>
  <si>
    <t>3.2.1</t>
  </si>
  <si>
    <t>1. Количество объектов благоустройства, находящихся на содержании – 17 ед. 2. Площадь объектов озеленения, находящихся на содержании – 557,3 тыс. м2                   3. Объем потребленной электроэнергии на освещение улиц и дворовых территорий/ городского кладбища – 12 950,0/ 584,8 тыс. кВт.час             4. Уборочная площадь городских кладбищ (зима/лето) – 161,4/ 663,2 тыс.м</t>
  </si>
  <si>
    <t>ММБУ «УДХ», ММБУ «Мурманск-ГорСвет», ММБУ «ДГК»</t>
  </si>
  <si>
    <t>Мероприятие выполняется в течение года</t>
  </si>
  <si>
    <t>Мероприятие «Оказание услуг по перевозке в морг безродных, невостребованных и неопознанных тел умерших»</t>
  </si>
  <si>
    <t>3.2.2</t>
  </si>
  <si>
    <t>Количество перевезенных безродных, невостребованных и неопознанных тел (останков) умерших (погибших) в морг – 361 ед.</t>
  </si>
  <si>
    <t>АО "БСО"</t>
  </si>
  <si>
    <t>3.2.3</t>
  </si>
  <si>
    <t>3.2.4</t>
  </si>
  <si>
    <t>Основное мероприятие «Капитальный ремонт и ремонт наружного освещения»</t>
  </si>
  <si>
    <t>3.3</t>
  </si>
  <si>
    <t>3.3.1</t>
  </si>
  <si>
    <t>3.3.2</t>
  </si>
  <si>
    <t>Подпрограмма 4 «Транспортное обслуживание населения»</t>
  </si>
  <si>
    <t>Степень выполнения мероприятий</t>
  </si>
  <si>
    <t>КРГХ, АО "Электротранспорт"</t>
  </si>
  <si>
    <t>Низкая востребованность</t>
  </si>
  <si>
    <t>Основное мероприятие «Организация транспортного обслуживания населения по муниципальным маршрутам регулярных перевозок»</t>
  </si>
  <si>
    <t>4.1</t>
  </si>
  <si>
    <t>Мероприятие «Субсидия на возмещение недополученных доходов транспортным организациям, осуществляющим регулярные перевозки пассажиров и багажа на муниципальных маршрутах по регулируемым тарифам, в связи с предоставлением льготы на проезд, установленной муниципальным нормативным правовым актом»</t>
  </si>
  <si>
    <t>4.1.1</t>
  </si>
  <si>
    <t>Количество мероприятий, всего - 4, в т.ч.</t>
  </si>
  <si>
    <t>КРГХ</t>
  </si>
  <si>
    <t>Основное мероприятие «Эффективное выполнение муниципальных функций в сфере развития городского хозяйства»</t>
  </si>
  <si>
    <t>5.1</t>
  </si>
  <si>
    <t>Мероприятие «Оплата труда работников органов местного самоуправления»</t>
  </si>
  <si>
    <t>5.1.1</t>
  </si>
  <si>
    <t>Мероприятие «Обеспечение функций работников органов местного самоуправления»</t>
  </si>
  <si>
    <t>5.1.2</t>
  </si>
  <si>
    <t>Мероприятие «Субвенция бюджетам муниципальных образований Мурманской области на осуществление деятельности по отлову и содержанию животных без владельцев»</t>
  </si>
  <si>
    <t>Мероприятие «Субвенция на возмещение расходов по гарантированному перечню услуг по погребению»</t>
  </si>
  <si>
    <t>5.1.3</t>
  </si>
  <si>
    <t>5.1.4</t>
  </si>
  <si>
    <t>Количество переданных государственных полномочий – 2 ед.</t>
  </si>
  <si>
    <t>Фактическое исполнение переданных государственных полномочий – 2 ед.</t>
  </si>
  <si>
    <t>Комитет территориального развития и строительства администрации города Мурманска</t>
  </si>
  <si>
    <t>1.2.4</t>
  </si>
  <si>
    <t>Подпрограмма 5 «Обеспечение деятельности комитета по развитию городского хозяйства администрации города Мурманска»</t>
  </si>
  <si>
    <t>Мероприятие "Иные межбюджетные трансферты из областного бюджета местным бюджетам на приведение в нормативное состояние сети автомобильных дорог общего пользования местного значения за счет средств дорожного фонда"</t>
  </si>
  <si>
    <t xml:space="preserve">Мероприятие:«Иные межбюджетные трансферты из областного бюджета местным бюджетам на приобретение дорожной техники (на конкурсной основе)" </t>
  </si>
  <si>
    <t xml:space="preserve">Не выполнены - </t>
  </si>
  <si>
    <t>ММБУ «УДХ», ММБУ«ЦОДД», ММБУ «ДГК», ММБУ «МурманскГорСвет», АО «БСО»</t>
  </si>
  <si>
    <t>Количество созданных безопасных и комфортных мест ожидания общественного транспорта, оборудованных информационным табло о передвижении общественного транспорта, схемами и информацией о периодичности движения – 40 шт.</t>
  </si>
  <si>
    <t>Соглашение о предоставлении иных межбюджетных трансфертов из областного бюджета бюджетам муниципальных образований на выполнение указанного мероприятия расторгнуто с 02.07.2024. Данное мероприятия будет исключено</t>
  </si>
  <si>
    <t>мероприятие выполняется в течение года</t>
  </si>
  <si>
    <t>ММБУ "МурманскГорСвет"</t>
  </si>
  <si>
    <t>1. Количество замененных аварийных опор наружного освещения - 30 ед. 2. Количество замененных светильников - 30 ед.   3. Количество разработанной проектной документации на устройство наружного освещения - 6 ед.</t>
  </si>
  <si>
    <t>Не выполнены - 2</t>
  </si>
  <si>
    <t>работы ведутся</t>
  </si>
  <si>
    <t>Количество общеобразовательных учреждений, оснащенных схемами безопасных маршрутов передвижения детей, 4 ед.</t>
  </si>
  <si>
    <t>Подпрограмма 2 «Повышение безопасности дорожного движения и снижение дорожно-транспортного травматизма»</t>
  </si>
  <si>
    <t>Выполнение запланировано на второе полугоде 2024 года.Конечные сроки исполнения заключенных договоров находятся во втором полугодии 2024 года</t>
  </si>
  <si>
    <t>КО, УМВД России по г. Мурманску</t>
  </si>
  <si>
    <t>Общее количество дорожно-транспортных происшествий, не более 334 ед. Количество человек, пострадавших в дорожно-транспортных происшествиях, не более 414 чел. Количество человек, погибших в дорожно-транспотрных происшествиях, не более 7 чел. Количество дорожно-транспортных происшествий с участием детей, не более 55 ед. Количество детей пострадавших в дорожно-транспортных происшествиях, не более 36 чел. Количество светофорных объектов, подключенных к автоматизированной  системе управления дорожным движением - 12 ед. Площадь нанесенной/восстановленной дорожной разметки - 31053,9 кв.м.</t>
  </si>
  <si>
    <t>Выполнение запланировано на второе полугодие 2024 года</t>
  </si>
  <si>
    <t>Предоставление субсидии на возмещение недополученных доходов транспортным организациям, осуществляющих регулярные перевозки пассажиров и багажа на муниципальных маршрутах по регулируемым тарифам в связи с предоставлением льготы на проезд, установленной муниципальным нормативным правовым актом в размере - 40,3 тыс. руб. Количество билетов, проданных с предоставлением льготы - 1000 по 20 маршрутам</t>
  </si>
  <si>
    <t>Мероприятие «Иные межбюджетные трансферты из областного бюджета бюджетам муниципальных образований на обеспечение создания безопасных и комфортных мест ожидания общественного транспорта, оборудованных информационным табло о передвижении общественного транспорта, схемами и информацией о периодичности движения»</t>
  </si>
  <si>
    <t>Количество муниципальных служащих -  46 чел.</t>
  </si>
  <si>
    <t>Количество муниципальных служащих, имеющих право на оплату стоимости проезда в отпуск и обратно – 39 чел.</t>
  </si>
  <si>
    <t>Запланировано приобретение. гудронатор - 1 ед., катки самоходные - 2 ед., асфальтоукладчик - 1 ед.</t>
  </si>
  <si>
    <t>1. Протяженность автомобильных дорог, находящихся на содержании - 212,67 км                       2. Количество объектов технических средств, находящихся на содержании – 8785 ед.</t>
  </si>
  <si>
    <t>1. Протяженность автомобильных дорог, находящихся на содержании – 212,67 км  2. Количество объектов технических средств, находящихся на содержании – 8785 ед</t>
  </si>
  <si>
    <t>Площадь нанесенной/ восстановленной дорожной разметки 31053,9 кв.м</t>
  </si>
  <si>
    <t>Количество мероприятий, всего - 0  , в. т.ч.</t>
  </si>
  <si>
    <t xml:space="preserve">Субсидии из областного бюджета местным бюджетам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за счет средств дорожного фонда
</t>
  </si>
  <si>
    <t>Софинансирование за счет средств местного бюджета к субсидии из областного бюджета на разработку проектной документации по строительству, реконструкции и капитальному ремонту автомобильных дорог местного значения и искусственных дорожных сооружений на них за счет средств дорожного фонда</t>
  </si>
  <si>
    <t>1.1.1</t>
  </si>
  <si>
    <t>1.1.2</t>
  </si>
  <si>
    <t xml:space="preserve">Разработка проектной документации на строительство дорожной инфраструктуры земельных участков, предоставленных на безвозмездной основе многодетным семьям  в районе улиц Скальной, Родниковой, Солнечной </t>
  </si>
  <si>
    <t>работы в стадии завершения</t>
  </si>
  <si>
    <t>заключены контракты, работы ведутся</t>
  </si>
  <si>
    <t>работы выполнены</t>
  </si>
  <si>
    <t xml:space="preserve">Выполнены частично  </t>
  </si>
  <si>
    <t>Количество мероприятий, всего - 12, в т.ч.</t>
  </si>
  <si>
    <t>Ремонт Нижне-Ростинского шоссе (2023 год)</t>
  </si>
  <si>
    <t>Капитальный ремонт проезда Серпантин (2023 год), капитальный 3 перекрестков, а также устройство регулируемых пеш.переходов на 1 перекрестке</t>
  </si>
  <si>
    <t>Капитальный ремонт ул. Подгорной, участок от дома 80 до дома 92 (2 этап)</t>
  </si>
  <si>
    <t>Капитальный ремонт ул. Героев Рыбачьего от примыкания к ул. Капитана Копытова до д. № 33 по ул. Героев Рыбачьего и проезда до дома № 4 по ул. Шабалина (2 этап)</t>
  </si>
  <si>
    <t>Приобретение асфальтобетонной смеси для ремонта дорог, инструментальная диагностика состояния автомобильных дорог, ремонт нижней
привокзальной площади</t>
  </si>
  <si>
    <r>
      <t>Отчет о ходе реализации муниципальной программы "Развитие транспортной системы" на 2023-2028 годы</t>
    </r>
    <r>
      <rPr>
        <b/>
        <sz val="8"/>
        <rFont val="Arial"/>
        <family val="2"/>
        <charset val="204"/>
      </rPr>
      <t xml:space="preserve"> за 9 месяцев</t>
    </r>
    <r>
      <rPr>
        <b/>
        <sz val="8"/>
        <color theme="1"/>
        <rFont val="Arial"/>
        <family val="2"/>
        <charset val="204"/>
      </rPr>
      <t xml:space="preserve"> 2024 года</t>
    </r>
  </si>
  <si>
    <t>Выполнены в полном объеме - 3</t>
  </si>
  <si>
    <t>Выполнены частично - 7</t>
  </si>
  <si>
    <t>Степень выполнения мероприятий - 25 %</t>
  </si>
  <si>
    <t>Ремонт автодорог и тротуаров - 24 участка</t>
  </si>
  <si>
    <t>выполнены работы по ремонту 22 участков автодорог и тротуаров</t>
  </si>
  <si>
    <t>Ремонт автодорог- 27 участков</t>
  </si>
  <si>
    <t>ремонт выполнен в полном объеме</t>
  </si>
  <si>
    <t>1. Доля транспортных средств, отображаемых в системе мониторинга уборки территорий муниципальных образований Мурманской области – 100 %
2. Площадь уборки – 1367,7 тыс. кв.м
3. Закупка материалов для зимнего содержания дорог - 16,7 тыс.т               4. Доля отремонтированной уборочной техники - 30 %</t>
  </si>
  <si>
    <t>1. Доля транспортных средств, отображаемых в системе мониторинга уборки территорий муниципальных образований Мурманской области – 100 %
2. Площадь уборки – 1367,7 тыс. кв.м
3. Закупка материалов для зимнего содержания дорог - 0.                     4. Доля отремонтированной уборочной техники - 0</t>
  </si>
  <si>
    <t xml:space="preserve">Ведется подготовка закупочной документации на приобретение запасных частей для ремонта уборочной техники. </t>
  </si>
  <si>
    <t>Осуществлена поставка: катки самоходные - 2 ед., асфальтоукладчик - 1 ед.</t>
  </si>
  <si>
    <t>ожидаемый срок поставки гудронатора до 01.11.2024</t>
  </si>
  <si>
    <t>ММБУ «УДХ», ММБУ «МурманскГорСвет», ММБУ «ДГК», АО «БСО»</t>
  </si>
  <si>
    <t>1. Количество объектов благоустройства, находящихся на содержании – 17 ед.           2. Площадь объектов озеленения, находящихся на содержании – 557,3 тыс. м2                       3. Объем потребленной электроэнергии на освещение улиц и дворовых территорий/ городского кладбища –  7353,7/ 256,7 тыс. кВт.час 4. Уборочная площадь городских кладбищ (зима/лето) – 161,4/ 663,2 тыс.м2</t>
  </si>
  <si>
    <t>Количество перевезенных безродных, невостребованных и неопознанных тел (останков) умерших (погибших) в морг – 262 ед.</t>
  </si>
  <si>
    <t>1. Количество капитально отремонтированных пешеходных связей - 1 ед.                2. Количество отремонтированных лестниц - 4 ед.                 3. Количество озелененных территорий - 3 шт.</t>
  </si>
  <si>
    <t>1. Количество капитально отремонтированных пешеходных связей - 0.                                      2. Количество отремонтированных лестниц - 3 ед.                 3. Количество озелененных территорий - 3 шт.</t>
  </si>
  <si>
    <t xml:space="preserve">Выполнены частично - 1 </t>
  </si>
  <si>
    <t>Степень выполнения мероприятий – 75 %</t>
  </si>
  <si>
    <t>Количество муниципальных служащих - 45 чел.</t>
  </si>
  <si>
    <t>Фактическое количество муниципальных служащих, воспользовавшихся правом оплаты стоимости проезда в отпуск и обратно – 30 чел.</t>
  </si>
  <si>
    <t>Реализация мероприятий запланирована до конца 2024 года</t>
  </si>
  <si>
    <t>Выполнение мероприятия до конца текущего года</t>
  </si>
  <si>
    <t>Площадь нанесенной/восстановленной дорожной разметки холодным пластиком - 2012,23 кв.м. Количество пешеходных переходов - 28. Устройство искусственных неровностей - 9 ед.</t>
  </si>
  <si>
    <t>Площадь нанесенной/восстановленной дорожной разметки холодным пластиком - 1943,83кв.м. Количество пешеходных переходов - 28. Устройство искусственных неровностей - 5 ед.</t>
  </si>
  <si>
    <t>выполнение запланировано до конца текущего года</t>
  </si>
  <si>
    <t>1. Количество замененных опор аварийных наружного освещения - 0 ед.                                   2. Количество замененных светильников -114 ед. 3. Количество разработанной проектной документации на устройство наружного освещения - 0 ед.</t>
  </si>
  <si>
    <t>Субсидия предоставлена в размере 23,8 тыс. руб. Количество билетов, проданнных с предоставлением льготы - 1360 по 20 маршрутам</t>
  </si>
  <si>
    <t>2.1.1.</t>
  </si>
  <si>
    <t>Мероприятие "Обеспечение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субсидий"</t>
  </si>
  <si>
    <t xml:space="preserve">Количество дорожно- транспортных происшествий сучастием детей не более 55 ед. Количество детей, пострадавших в дорожно-транспортных происшествиях не более 36 чел. </t>
  </si>
  <si>
    <t xml:space="preserve">Количество оснащенных общеобразовательных учреждегий схемами - 4 </t>
  </si>
  <si>
    <t>Количество мероприятий, всего, в т.ч.</t>
  </si>
  <si>
    <t xml:space="preserve">Выполнены частично </t>
  </si>
  <si>
    <t xml:space="preserve">Не выполнены </t>
  </si>
  <si>
    <t xml:space="preserve">Степень выполнения мероприятий </t>
  </si>
  <si>
    <t>Количество мероприятий, всего   т.ч.</t>
  </si>
  <si>
    <t>Работы ведутся, срок испонения контракта 03.12.2024</t>
  </si>
  <si>
    <t xml:space="preserve">Работы ведутся, срок окончания работ 28.11.2024 </t>
  </si>
  <si>
    <t xml:space="preserve">работы ведутся, срок окончания работ 14.11.2024  </t>
  </si>
  <si>
    <r>
      <t xml:space="preserve">Работы ведутся, сроки окончания работ:                  - приобретение асфальтобетонной смеси для ремонта дорог до 30.10.2024;               -ремонт нижней
привокзальной площади до 20.12.2024;                   </t>
    </r>
    <r>
      <rPr>
        <sz val="8"/>
        <rFont val="Arial"/>
        <family val="2"/>
        <charset val="204"/>
      </rPr>
      <t>-  срок действия контракта по инструментальной диагностике состояния автомобильных дорог до 27.12.2024</t>
    </r>
  </si>
  <si>
    <t>Ведется подготовка закупочной документации на замену аварийных опор наружного освещения. В счоответствии с заключенными договорами ведется разработка ПСД на устройство наружного освещения СРОК до 31.12.2024</t>
  </si>
  <si>
    <t>ведутся работы по ремонту пешеходной связи в районе д. 13 по ул. Бочкова, ориентировочный срок окончания работ - 30.11.2024</t>
  </si>
  <si>
    <r>
      <rPr>
        <sz val="5"/>
        <rFont val="Arial"/>
        <family val="2"/>
        <charset val="204"/>
      </rPr>
      <t xml:space="preserve">оплата выполненных в 2023 году по капитальному ремонту проезда Серпантин </t>
    </r>
    <r>
      <rPr>
        <sz val="5"/>
        <color rgb="FFFF0000"/>
        <rFont val="Arial"/>
        <family val="2"/>
        <charset val="204"/>
      </rPr>
      <t xml:space="preserve"> </t>
    </r>
    <r>
      <rPr>
        <sz val="5"/>
        <rFont val="Arial"/>
        <family val="2"/>
        <charset val="204"/>
      </rPr>
      <t>Работы по устройству регулируемых пешеходных переходов на перекрестке "просп. Ленина - ул. Профсоюзов" выполнены на 97%. Завершение обозначенных работ планируется в первой декаде ноября 2024 года.На перекрестке "просп. Героев североморцев - ул. Юрия Гагарина" работы выполнены на 97%. На перекрестке "ул. Полярные Зори - ул. Академика Книповича" работы выполнены на 61%. На перекрестке "просп. Героев североморцев - Алексея Хлобыстова" работы выполнены на 42%. Работы по капитальному ремонту обозначенных перекрестков планируется выполнить до конца ноября текущего года.</t>
    </r>
  </si>
  <si>
    <t>Завершение работ планируется до 30.11.2024.</t>
  </si>
  <si>
    <t xml:space="preserve">Работы ведутся, срок окончания работ 15.11.2024  </t>
  </si>
  <si>
    <t xml:space="preserve">Количество оснащенных общеобразовательных учреждений схемами - 3 шт.                                       По 1 общеобразовательному учреждению работы ведутся.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</si>
</sst>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7"/>
      <color theme="1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5"/>
      <color rgb="FFFF0000"/>
      <name val="Arial"/>
      <family val="2"/>
      <charset val="204"/>
    </font>
    <font>
      <sz val="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0">
    <xf numFmtId="0" fontId="0" fillId="0" borderId="0" xfId="0"/>
    <xf numFmtId="4" fontId="1" fillId="0" borderId="8" xfId="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3" fontId="1" fillId="0" borderId="8" xfId="1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1" fillId="0" borderId="5" xfId="0" applyNumberFormat="1" applyFont="1" applyFill="1" applyBorder="1" applyAlignment="1">
      <alignment horizontal="center" vertical="center" wrapText="1"/>
    </xf>
    <xf numFmtId="43" fontId="1" fillId="0" borderId="8" xfId="0" applyNumberFormat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1" xfId="0" applyFont="1" applyFill="1" applyBorder="1"/>
    <xf numFmtId="0" fontId="1" fillId="0" borderId="0" xfId="0" applyFont="1" applyFill="1" applyBorder="1"/>
    <xf numFmtId="0" fontId="1" fillId="0" borderId="14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2" xfId="0" applyFont="1" applyFill="1" applyBorder="1"/>
    <xf numFmtId="0" fontId="1" fillId="0" borderId="10" xfId="0" applyFont="1" applyFill="1" applyBorder="1"/>
    <xf numFmtId="0" fontId="1" fillId="0" borderId="11" xfId="0" applyFont="1" applyFill="1" applyBorder="1" applyAlignment="1"/>
    <xf numFmtId="0" fontId="1" fillId="0" borderId="0" xfId="0" applyFont="1" applyFill="1" applyAlignment="1"/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 wrapText="1"/>
    </xf>
    <xf numFmtId="43" fontId="1" fillId="0" borderId="0" xfId="0" applyNumberFormat="1" applyFont="1" applyFill="1"/>
    <xf numFmtId="4" fontId="1" fillId="0" borderId="0" xfId="0" applyNumberFormat="1" applyFont="1" applyFill="1"/>
    <xf numFmtId="164" fontId="1" fillId="0" borderId="0" xfId="0" applyNumberFormat="1" applyFont="1" applyFill="1"/>
    <xf numFmtId="165" fontId="1" fillId="0" borderId="0" xfId="0" applyNumberFormat="1" applyFont="1" applyFill="1" applyAlignment="1">
      <alignment horizontal="center" vertical="center"/>
    </xf>
    <xf numFmtId="165" fontId="1" fillId="0" borderId="22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1" fillId="2" borderId="11" xfId="0" applyNumberFormat="1" applyFont="1" applyFill="1" applyBorder="1" applyAlignment="1"/>
    <xf numFmtId="0" fontId="1" fillId="2" borderId="0" xfId="0" applyFont="1" applyFill="1" applyAlignment="1"/>
    <xf numFmtId="4" fontId="1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1" fillId="2" borderId="11" xfId="0" applyFont="1" applyFill="1" applyBorder="1" applyAlignment="1"/>
    <xf numFmtId="43" fontId="1" fillId="2" borderId="8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5" fontId="1" fillId="2" borderId="8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43" fontId="1" fillId="2" borderId="0" xfId="0" applyNumberFormat="1" applyFont="1" applyFill="1"/>
    <xf numFmtId="4" fontId="5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165" fontId="7" fillId="2" borderId="24" xfId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1" fillId="2" borderId="8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4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165" fontId="2" fillId="2" borderId="8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9" fontId="1" fillId="2" borderId="32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 wrapText="1"/>
    </xf>
    <xf numFmtId="9" fontId="1" fillId="2" borderId="8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1" fillId="0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/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4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1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/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/>
    <xf numFmtId="0" fontId="1" fillId="2" borderId="0" xfId="0" applyFont="1" applyFill="1" applyAlignment="1"/>
    <xf numFmtId="0" fontId="1" fillId="0" borderId="11" xfId="0" applyFont="1" applyFill="1" applyBorder="1" applyAlignment="1"/>
    <xf numFmtId="0" fontId="1" fillId="0" borderId="0" xfId="0" applyFont="1" applyFill="1" applyAlignment="1"/>
    <xf numFmtId="49" fontId="1" fillId="2" borderId="3" xfId="0" applyNumberFormat="1" applyFont="1" applyFill="1" applyBorder="1" applyAlignment="1"/>
    <xf numFmtId="49" fontId="1" fillId="2" borderId="4" xfId="0" applyNumberFormat="1" applyFont="1" applyFill="1" applyBorder="1" applyAlignment="1"/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3"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A2" insertRow="1" totalsRowShown="0" headerRowDxfId="2" dataDxfId="1">
  <autoFilter ref="A1:A2"/>
  <tableColumns count="1">
    <tableColumn id="1" name="Столбец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48"/>
  <sheetViews>
    <sheetView tabSelected="1" topLeftCell="A115" zoomScale="145" zoomScaleNormal="145" zoomScaleSheetLayoutView="120" workbookViewId="0">
      <selection activeCell="H43" sqref="H43:H52"/>
    </sheetView>
  </sheetViews>
  <sheetFormatPr defaultColWidth="9.140625" defaultRowHeight="11.25" x14ac:dyDescent="0.2"/>
  <cols>
    <col min="1" max="1" width="5.28515625" style="32" customWidth="1"/>
    <col min="2" max="2" width="22.28515625" style="34" customWidth="1"/>
    <col min="3" max="3" width="7.28515625" style="32" customWidth="1"/>
    <col min="4" max="4" width="11.85546875" style="33" bestFit="1" customWidth="1"/>
    <col min="5" max="5" width="11.5703125" style="33" customWidth="1"/>
    <col min="6" max="6" width="10.28515625" style="63" bestFit="1" customWidth="1"/>
    <col min="7" max="7" width="14.5703125" style="32" customWidth="1"/>
    <col min="8" max="8" width="16.7109375" style="32" customWidth="1"/>
    <col min="9" max="9" width="11.5703125" style="32" customWidth="1"/>
    <col min="10" max="10" width="17.140625" style="32" customWidth="1"/>
    <col min="11" max="11" width="21.7109375" style="32" customWidth="1"/>
    <col min="12" max="12" width="10" style="32" bestFit="1" customWidth="1"/>
    <col min="13" max="13" width="8.85546875" style="32" customWidth="1"/>
    <col min="14" max="14" width="9.5703125" style="32" bestFit="1" customWidth="1"/>
    <col min="15" max="33" width="9.140625" style="32"/>
    <col min="34" max="16384" width="9.140625" style="31"/>
  </cols>
  <sheetData>
    <row r="1" spans="1:17" x14ac:dyDescent="0.2">
      <c r="A1" s="32" t="s">
        <v>0</v>
      </c>
    </row>
    <row r="2" spans="1:17" ht="11.25" customHeight="1" x14ac:dyDescent="0.2"/>
    <row r="3" spans="1:17" s="32" customFormat="1" ht="22.5" customHeight="1" thickBot="1" x14ac:dyDescent="0.25">
      <c r="A3" s="243" t="s">
        <v>162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34"/>
      <c r="M3" s="34"/>
      <c r="N3" s="34"/>
      <c r="O3" s="34"/>
      <c r="P3" s="34"/>
      <c r="Q3" s="34"/>
    </row>
    <row r="4" spans="1:17" s="33" customFormat="1" ht="27.75" customHeight="1" thickTop="1" thickBot="1" x14ac:dyDescent="0.3">
      <c r="A4" s="245" t="s">
        <v>1</v>
      </c>
      <c r="B4" s="247" t="s">
        <v>9</v>
      </c>
      <c r="C4" s="244" t="s">
        <v>10</v>
      </c>
      <c r="D4" s="244"/>
      <c r="E4" s="244"/>
      <c r="F4" s="249" t="s">
        <v>2</v>
      </c>
      <c r="G4" s="244" t="s">
        <v>3</v>
      </c>
      <c r="H4" s="244"/>
      <c r="I4" s="244"/>
      <c r="J4" s="244" t="s">
        <v>4</v>
      </c>
      <c r="K4" s="244" t="s">
        <v>5</v>
      </c>
    </row>
    <row r="5" spans="1:17" s="32" customFormat="1" ht="57.75" thickTop="1" thickBot="1" x14ac:dyDescent="0.25">
      <c r="A5" s="246"/>
      <c r="B5" s="248"/>
      <c r="C5" s="45" t="s">
        <v>6</v>
      </c>
      <c r="D5" s="46" t="s">
        <v>7</v>
      </c>
      <c r="E5" s="46" t="s">
        <v>8</v>
      </c>
      <c r="F5" s="250"/>
      <c r="G5" s="46" t="s">
        <v>11</v>
      </c>
      <c r="H5" s="46" t="s">
        <v>12</v>
      </c>
      <c r="I5" s="46" t="s">
        <v>13</v>
      </c>
      <c r="J5" s="251"/>
      <c r="K5" s="251"/>
    </row>
    <row r="6" spans="1:17" s="32" customFormat="1" ht="12" thickBot="1" x14ac:dyDescent="0.25">
      <c r="A6" s="57">
        <v>1</v>
      </c>
      <c r="B6" s="47">
        <v>2</v>
      </c>
      <c r="C6" s="48">
        <v>3</v>
      </c>
      <c r="D6" s="48">
        <v>4</v>
      </c>
      <c r="E6" s="48">
        <v>5</v>
      </c>
      <c r="F6" s="64">
        <v>6</v>
      </c>
      <c r="G6" s="48">
        <v>7</v>
      </c>
      <c r="H6" s="48">
        <v>8</v>
      </c>
      <c r="I6" s="48">
        <v>9</v>
      </c>
      <c r="J6" s="48">
        <v>10</v>
      </c>
      <c r="K6" s="49">
        <v>11</v>
      </c>
    </row>
    <row r="7" spans="1:17" s="32" customFormat="1" x14ac:dyDescent="0.2">
      <c r="A7" s="175"/>
      <c r="B7" s="213" t="s">
        <v>14</v>
      </c>
      <c r="C7" s="175" t="s">
        <v>15</v>
      </c>
      <c r="D7" s="252">
        <v>3443788.5</v>
      </c>
      <c r="E7" s="252">
        <f>SUM(E9:E12)</f>
        <v>2272290.6</v>
      </c>
      <c r="F7" s="239">
        <f>(E7/D7)*100</f>
        <v>65.982292466566989</v>
      </c>
      <c r="G7" s="175" t="s">
        <v>16</v>
      </c>
      <c r="H7" s="219" t="s">
        <v>195</v>
      </c>
      <c r="I7" s="175">
        <v>30</v>
      </c>
      <c r="J7" s="175" t="s">
        <v>16</v>
      </c>
      <c r="K7" s="175" t="s">
        <v>16</v>
      </c>
    </row>
    <row r="8" spans="1:17" s="32" customFormat="1" ht="21" customHeight="1" thickBot="1" x14ac:dyDescent="0.25">
      <c r="A8" s="176"/>
      <c r="B8" s="214"/>
      <c r="C8" s="177"/>
      <c r="D8" s="253"/>
      <c r="E8" s="253"/>
      <c r="F8" s="240"/>
      <c r="G8" s="176"/>
      <c r="H8" s="220"/>
      <c r="I8" s="177"/>
      <c r="J8" s="176"/>
      <c r="K8" s="176"/>
    </row>
    <row r="9" spans="1:17" s="32" customFormat="1" ht="23.25" thickBot="1" x14ac:dyDescent="0.25">
      <c r="A9" s="176"/>
      <c r="B9" s="214"/>
      <c r="C9" s="50" t="s">
        <v>17</v>
      </c>
      <c r="D9" s="9">
        <v>1986244.7</v>
      </c>
      <c r="E9" s="14">
        <f>E15+E21+E27</f>
        <v>1268919.3</v>
      </c>
      <c r="F9" s="65">
        <f>(E9/D9)*100</f>
        <v>63.885346050262591</v>
      </c>
      <c r="G9" s="176"/>
      <c r="H9" s="10" t="s">
        <v>22</v>
      </c>
      <c r="I9" s="3">
        <v>7</v>
      </c>
      <c r="J9" s="176"/>
      <c r="K9" s="176"/>
    </row>
    <row r="10" spans="1:17" s="32" customFormat="1" ht="23.25" thickBot="1" x14ac:dyDescent="0.25">
      <c r="A10" s="176"/>
      <c r="B10" s="214"/>
      <c r="C10" s="50" t="s">
        <v>18</v>
      </c>
      <c r="D10" s="9">
        <v>1457543.8</v>
      </c>
      <c r="E10" s="14">
        <f t="shared" ref="E10:E12" si="0">E16+E22+E28</f>
        <v>1003371.3000000002</v>
      </c>
      <c r="F10" s="65">
        <f>(E10/D10)*100</f>
        <v>68.839872942411759</v>
      </c>
      <c r="G10" s="176"/>
      <c r="H10" s="10" t="s">
        <v>196</v>
      </c>
      <c r="I10" s="3">
        <v>20</v>
      </c>
      <c r="J10" s="176"/>
      <c r="K10" s="176"/>
    </row>
    <row r="11" spans="1:17" s="32" customFormat="1" ht="12" thickBot="1" x14ac:dyDescent="0.25">
      <c r="A11" s="176"/>
      <c r="B11" s="214"/>
      <c r="C11" s="50" t="s">
        <v>19</v>
      </c>
      <c r="D11" s="50" t="s">
        <v>16</v>
      </c>
      <c r="E11" s="14">
        <f t="shared" si="0"/>
        <v>0</v>
      </c>
      <c r="F11" s="65" t="s">
        <v>16</v>
      </c>
      <c r="G11" s="176"/>
      <c r="H11" s="10" t="s">
        <v>46</v>
      </c>
      <c r="I11" s="3">
        <v>3</v>
      </c>
      <c r="J11" s="176"/>
      <c r="K11" s="176"/>
    </row>
    <row r="12" spans="1:17" s="32" customFormat="1" ht="34.5" thickBot="1" x14ac:dyDescent="0.25">
      <c r="A12" s="177"/>
      <c r="B12" s="226"/>
      <c r="C12" s="50" t="s">
        <v>20</v>
      </c>
      <c r="D12" s="50" t="s">
        <v>16</v>
      </c>
      <c r="E12" s="14">
        <f t="shared" si="0"/>
        <v>0</v>
      </c>
      <c r="F12" s="65" t="s">
        <v>16</v>
      </c>
      <c r="G12" s="177"/>
      <c r="H12" s="10" t="s">
        <v>97</v>
      </c>
      <c r="I12" s="152">
        <v>0.23300000000000001</v>
      </c>
      <c r="J12" s="177"/>
      <c r="K12" s="177"/>
    </row>
    <row r="13" spans="1:17" s="32" customFormat="1" x14ac:dyDescent="0.2">
      <c r="A13" s="175"/>
      <c r="B13" s="213" t="s">
        <v>21</v>
      </c>
      <c r="C13" s="227" t="s">
        <v>15</v>
      </c>
      <c r="D13" s="229">
        <f>D15+D16</f>
        <v>3443548.5</v>
      </c>
      <c r="E13" s="229">
        <f>SUM(E15:E18)</f>
        <v>2272110.6</v>
      </c>
      <c r="F13" s="231">
        <v>66</v>
      </c>
      <c r="G13" s="175" t="s">
        <v>16</v>
      </c>
      <c r="H13" s="219" t="s">
        <v>195</v>
      </c>
      <c r="I13" s="175">
        <v>29</v>
      </c>
      <c r="J13" s="175" t="s">
        <v>16</v>
      </c>
      <c r="K13" s="213" t="s">
        <v>16</v>
      </c>
      <c r="L13" s="60"/>
    </row>
    <row r="14" spans="1:17" s="32" customFormat="1" ht="24.75" customHeight="1" thickBot="1" x14ac:dyDescent="0.25">
      <c r="A14" s="176"/>
      <c r="B14" s="214"/>
      <c r="C14" s="228"/>
      <c r="D14" s="230"/>
      <c r="E14" s="230"/>
      <c r="F14" s="232"/>
      <c r="G14" s="176"/>
      <c r="H14" s="220"/>
      <c r="I14" s="177"/>
      <c r="J14" s="176"/>
      <c r="K14" s="214"/>
      <c r="L14" s="60"/>
    </row>
    <row r="15" spans="1:17" s="32" customFormat="1" ht="23.25" thickBot="1" x14ac:dyDescent="0.25">
      <c r="A15" s="176"/>
      <c r="B15" s="214"/>
      <c r="C15" s="50" t="s">
        <v>17</v>
      </c>
      <c r="D15" s="9">
        <v>1986004.7</v>
      </c>
      <c r="E15" s="9">
        <f>E33+E137+E158+E233+E248</f>
        <v>1268739.3</v>
      </c>
      <c r="F15" s="65">
        <v>63.9</v>
      </c>
      <c r="G15" s="176"/>
      <c r="H15" s="10" t="s">
        <v>22</v>
      </c>
      <c r="I15" s="3">
        <v>7</v>
      </c>
      <c r="J15" s="176"/>
      <c r="K15" s="214"/>
      <c r="L15" s="60"/>
    </row>
    <row r="16" spans="1:17" s="32" customFormat="1" ht="23.25" thickBot="1" x14ac:dyDescent="0.25">
      <c r="A16" s="176"/>
      <c r="B16" s="214"/>
      <c r="C16" s="50" t="s">
        <v>18</v>
      </c>
      <c r="D16" s="1">
        <v>1457543.8</v>
      </c>
      <c r="E16" s="9">
        <f>E34+E138+E159+E234+E249</f>
        <v>1003371.3000000002</v>
      </c>
      <c r="F16" s="65">
        <v>68.8</v>
      </c>
      <c r="G16" s="176"/>
      <c r="H16" s="10" t="s">
        <v>23</v>
      </c>
      <c r="I16" s="3">
        <v>19</v>
      </c>
      <c r="J16" s="176"/>
      <c r="K16" s="214"/>
    </row>
    <row r="17" spans="1:16" s="32" customFormat="1" ht="12" thickBot="1" x14ac:dyDescent="0.25">
      <c r="A17" s="176"/>
      <c r="B17" s="214"/>
      <c r="C17" s="50" t="s">
        <v>19</v>
      </c>
      <c r="D17" s="50" t="s">
        <v>16</v>
      </c>
      <c r="E17" s="14">
        <f>E35+E139+E160+E235+E250</f>
        <v>0</v>
      </c>
      <c r="F17" s="65" t="s">
        <v>16</v>
      </c>
      <c r="G17" s="176"/>
      <c r="H17" s="10" t="s">
        <v>46</v>
      </c>
      <c r="I17" s="3">
        <v>3</v>
      </c>
      <c r="J17" s="176"/>
      <c r="K17" s="214"/>
    </row>
    <row r="18" spans="1:16" s="32" customFormat="1" ht="34.5" thickBot="1" x14ac:dyDescent="0.25">
      <c r="A18" s="233"/>
      <c r="B18" s="226"/>
      <c r="C18" s="53" t="s">
        <v>20</v>
      </c>
      <c r="D18" s="54" t="s">
        <v>16</v>
      </c>
      <c r="E18" s="14">
        <f>E36+E140+E161+E236+E251</f>
        <v>0</v>
      </c>
      <c r="F18" s="66" t="s">
        <v>16</v>
      </c>
      <c r="G18" s="177"/>
      <c r="H18" s="13" t="s">
        <v>97</v>
      </c>
      <c r="I18" s="153">
        <v>0.24099999999999999</v>
      </c>
      <c r="J18" s="233"/>
      <c r="K18" s="215"/>
    </row>
    <row r="19" spans="1:16" s="32" customFormat="1" hidden="1" x14ac:dyDescent="0.2">
      <c r="A19" s="175"/>
      <c r="B19" s="213" t="s">
        <v>118</v>
      </c>
      <c r="C19" s="175" t="s">
        <v>15</v>
      </c>
      <c r="D19" s="237">
        <v>0</v>
      </c>
      <c r="E19" s="237">
        <f>SUM(E21:E24)</f>
        <v>0</v>
      </c>
      <c r="F19" s="239" t="s">
        <v>16</v>
      </c>
      <c r="G19" s="175" t="s">
        <v>16</v>
      </c>
      <c r="H19" s="219" t="s">
        <v>146</v>
      </c>
      <c r="I19" s="175"/>
      <c r="J19" s="175" t="s">
        <v>16</v>
      </c>
      <c r="K19" s="175" t="s">
        <v>16</v>
      </c>
    </row>
    <row r="20" spans="1:16" s="32" customFormat="1" ht="23.25" hidden="1" customHeight="1" thickBot="1" x14ac:dyDescent="0.25">
      <c r="A20" s="176"/>
      <c r="B20" s="214"/>
      <c r="C20" s="177"/>
      <c r="D20" s="238"/>
      <c r="E20" s="238"/>
      <c r="F20" s="240"/>
      <c r="G20" s="176"/>
      <c r="H20" s="220"/>
      <c r="I20" s="177"/>
      <c r="J20" s="176"/>
      <c r="K20" s="176"/>
    </row>
    <row r="21" spans="1:16" s="32" customFormat="1" ht="23.25" hidden="1" thickBot="1" x14ac:dyDescent="0.25">
      <c r="A21" s="176"/>
      <c r="B21" s="214"/>
      <c r="C21" s="50" t="s">
        <v>17</v>
      </c>
      <c r="D21" s="14">
        <v>0</v>
      </c>
      <c r="E21" s="14">
        <v>0</v>
      </c>
      <c r="F21" s="65" t="s">
        <v>16</v>
      </c>
      <c r="G21" s="176"/>
      <c r="H21" s="10" t="s">
        <v>22</v>
      </c>
      <c r="I21" s="3"/>
      <c r="J21" s="176"/>
      <c r="K21" s="176"/>
    </row>
    <row r="22" spans="1:16" s="32" customFormat="1" ht="23.25" hidden="1" thickBot="1" x14ac:dyDescent="0.25">
      <c r="A22" s="176"/>
      <c r="B22" s="214"/>
      <c r="C22" s="50" t="s">
        <v>18</v>
      </c>
      <c r="D22" s="14">
        <v>0</v>
      </c>
      <c r="E22" s="14">
        <v>0</v>
      </c>
      <c r="F22" s="65" t="s">
        <v>16</v>
      </c>
      <c r="G22" s="176"/>
      <c r="H22" s="10" t="s">
        <v>23</v>
      </c>
      <c r="I22" s="3"/>
      <c r="J22" s="176"/>
      <c r="K22" s="176"/>
    </row>
    <row r="23" spans="1:16" s="32" customFormat="1" ht="12" hidden="1" thickBot="1" x14ac:dyDescent="0.25">
      <c r="A23" s="176"/>
      <c r="B23" s="214"/>
      <c r="C23" s="50" t="s">
        <v>19</v>
      </c>
      <c r="D23" s="14" t="s">
        <v>16</v>
      </c>
      <c r="E23" s="14">
        <v>0</v>
      </c>
      <c r="F23" s="65" t="s">
        <v>16</v>
      </c>
      <c r="G23" s="177"/>
      <c r="H23" s="10" t="s">
        <v>123</v>
      </c>
      <c r="I23" s="3"/>
      <c r="J23" s="176"/>
      <c r="K23" s="176"/>
    </row>
    <row r="24" spans="1:16" s="32" customFormat="1" ht="34.5" hidden="1" thickBot="1" x14ac:dyDescent="0.25">
      <c r="A24" s="233"/>
      <c r="B24" s="226"/>
      <c r="C24" s="53" t="s">
        <v>20</v>
      </c>
      <c r="D24" s="15" t="s">
        <v>16</v>
      </c>
      <c r="E24" s="15">
        <v>0</v>
      </c>
      <c r="F24" s="66" t="s">
        <v>16</v>
      </c>
      <c r="G24" s="2"/>
      <c r="H24" s="13" t="s">
        <v>24</v>
      </c>
      <c r="I24" s="35"/>
      <c r="J24" s="233"/>
      <c r="K24" s="233"/>
    </row>
    <row r="25" spans="1:16" s="32" customFormat="1" x14ac:dyDescent="0.2">
      <c r="A25" s="175"/>
      <c r="B25" s="213" t="s">
        <v>25</v>
      </c>
      <c r="C25" s="175" t="s">
        <v>15</v>
      </c>
      <c r="D25" s="241">
        <v>240</v>
      </c>
      <c r="E25" s="241">
        <f>SUM(E27:E30)</f>
        <v>180</v>
      </c>
      <c r="F25" s="239">
        <v>75</v>
      </c>
      <c r="G25" s="216" t="s">
        <v>132</v>
      </c>
      <c r="H25" s="219" t="s">
        <v>195</v>
      </c>
      <c r="I25" s="175">
        <v>1</v>
      </c>
      <c r="J25" s="216" t="s">
        <v>57</v>
      </c>
      <c r="K25" s="216" t="s">
        <v>184</v>
      </c>
    </row>
    <row r="26" spans="1:16" s="32" customFormat="1" ht="21.75" customHeight="1" thickBot="1" x14ac:dyDescent="0.25">
      <c r="A26" s="176"/>
      <c r="B26" s="214"/>
      <c r="C26" s="177"/>
      <c r="D26" s="242"/>
      <c r="E26" s="242"/>
      <c r="F26" s="240"/>
      <c r="G26" s="217"/>
      <c r="H26" s="220"/>
      <c r="I26" s="177"/>
      <c r="J26" s="217"/>
      <c r="K26" s="217"/>
    </row>
    <row r="27" spans="1:16" s="32" customFormat="1" ht="23.25" thickBot="1" x14ac:dyDescent="0.25">
      <c r="A27" s="176"/>
      <c r="B27" s="214"/>
      <c r="C27" s="50" t="s">
        <v>17</v>
      </c>
      <c r="D27" s="1">
        <v>240</v>
      </c>
      <c r="E27" s="1">
        <v>180</v>
      </c>
      <c r="F27" s="65">
        <v>75</v>
      </c>
      <c r="G27" s="217"/>
      <c r="H27" s="10" t="s">
        <v>22</v>
      </c>
      <c r="I27" s="3">
        <v>0</v>
      </c>
      <c r="J27" s="217"/>
      <c r="K27" s="217"/>
    </row>
    <row r="28" spans="1:16" s="32" customFormat="1" ht="23.25" thickBot="1" x14ac:dyDescent="0.25">
      <c r="A28" s="176"/>
      <c r="B28" s="214"/>
      <c r="C28" s="50" t="s">
        <v>18</v>
      </c>
      <c r="D28" s="14" t="s">
        <v>16</v>
      </c>
      <c r="E28" s="14">
        <v>0</v>
      </c>
      <c r="F28" s="65" t="s">
        <v>16</v>
      </c>
      <c r="G28" s="217"/>
      <c r="H28" s="10" t="s">
        <v>196</v>
      </c>
      <c r="I28" s="3">
        <v>1</v>
      </c>
      <c r="J28" s="217"/>
      <c r="K28" s="217"/>
    </row>
    <row r="29" spans="1:16" s="32" customFormat="1" ht="12" thickBot="1" x14ac:dyDescent="0.25">
      <c r="A29" s="176"/>
      <c r="B29" s="214"/>
      <c r="C29" s="50" t="s">
        <v>19</v>
      </c>
      <c r="D29" s="14" t="s">
        <v>16</v>
      </c>
      <c r="E29" s="14">
        <v>0</v>
      </c>
      <c r="F29" s="65" t="s">
        <v>16</v>
      </c>
      <c r="G29" s="217"/>
      <c r="H29" s="10" t="s">
        <v>46</v>
      </c>
      <c r="I29" s="3">
        <v>0</v>
      </c>
      <c r="J29" s="217"/>
      <c r="K29" s="217"/>
    </row>
    <row r="30" spans="1:16" s="32" customFormat="1" ht="34.5" thickBot="1" x14ac:dyDescent="0.25">
      <c r="A30" s="177"/>
      <c r="B30" s="226"/>
      <c r="C30" s="50" t="s">
        <v>20</v>
      </c>
      <c r="D30" s="14" t="s">
        <v>16</v>
      </c>
      <c r="E30" s="14">
        <v>0</v>
      </c>
      <c r="F30" s="65" t="s">
        <v>16</v>
      </c>
      <c r="G30" s="218"/>
      <c r="H30" s="10" t="s">
        <v>97</v>
      </c>
      <c r="I30" s="151">
        <v>0</v>
      </c>
      <c r="J30" s="218"/>
      <c r="K30" s="218"/>
    </row>
    <row r="31" spans="1:16" s="76" customFormat="1" ht="21.75" customHeight="1" x14ac:dyDescent="0.2">
      <c r="A31" s="202">
        <v>1</v>
      </c>
      <c r="B31" s="191" t="s">
        <v>27</v>
      </c>
      <c r="C31" s="202" t="s">
        <v>15</v>
      </c>
      <c r="D31" s="234">
        <f>SUM(D33:D36)</f>
        <v>825062.40000000002</v>
      </c>
      <c r="E31" s="234">
        <f>SUM(E33:E36)</f>
        <v>879672.3</v>
      </c>
      <c r="F31" s="235">
        <f>(E31/D31)*100</f>
        <v>106.61888119007725</v>
      </c>
      <c r="G31" s="202" t="s">
        <v>16</v>
      </c>
      <c r="H31" s="306" t="s">
        <v>156</v>
      </c>
      <c r="I31" s="202">
        <v>10</v>
      </c>
      <c r="J31" s="181" t="s">
        <v>30</v>
      </c>
      <c r="K31" s="221"/>
    </row>
    <row r="32" spans="1:16" s="76" customFormat="1" ht="21.75" customHeight="1" thickBot="1" x14ac:dyDescent="0.25">
      <c r="A32" s="203"/>
      <c r="B32" s="192"/>
      <c r="C32" s="204"/>
      <c r="D32" s="204"/>
      <c r="E32" s="204"/>
      <c r="F32" s="236"/>
      <c r="G32" s="203"/>
      <c r="H32" s="307"/>
      <c r="I32" s="204"/>
      <c r="J32" s="182"/>
      <c r="K32" s="222"/>
      <c r="L32" s="82"/>
      <c r="M32" s="83"/>
      <c r="N32" s="83"/>
      <c r="O32" s="83"/>
      <c r="P32" s="83"/>
    </row>
    <row r="33" spans="1:16" s="76" customFormat="1" ht="21.75" customHeight="1" thickBot="1" x14ac:dyDescent="0.25">
      <c r="A33" s="203"/>
      <c r="B33" s="192"/>
      <c r="C33" s="73" t="s">
        <v>17</v>
      </c>
      <c r="D33" s="84">
        <v>97486.6</v>
      </c>
      <c r="E33" s="84">
        <f>E39+E54+E79+E105</f>
        <v>73652.2</v>
      </c>
      <c r="F33" s="75">
        <f>(E33/D33)*100</f>
        <v>75.551101382138668</v>
      </c>
      <c r="G33" s="203"/>
      <c r="H33" s="85" t="s">
        <v>163</v>
      </c>
      <c r="I33" s="73">
        <v>1</v>
      </c>
      <c r="J33" s="182"/>
      <c r="K33" s="222"/>
      <c r="L33" s="86"/>
      <c r="M33" s="83"/>
      <c r="N33" s="83"/>
      <c r="O33" s="83"/>
      <c r="P33" s="83"/>
    </row>
    <row r="34" spans="1:16" s="76" customFormat="1" ht="21.75" customHeight="1" thickBot="1" x14ac:dyDescent="0.25">
      <c r="A34" s="203"/>
      <c r="B34" s="192"/>
      <c r="C34" s="73" t="s">
        <v>18</v>
      </c>
      <c r="D34" s="84">
        <v>727575.8</v>
      </c>
      <c r="E34" s="84">
        <f>E40+E55+E80+E106</f>
        <v>806020.10000000009</v>
      </c>
      <c r="F34" s="75">
        <f>(E34/D34)*100</f>
        <v>110.78159828845324</v>
      </c>
      <c r="G34" s="203"/>
      <c r="H34" s="85" t="s">
        <v>164</v>
      </c>
      <c r="I34" s="73">
        <v>7</v>
      </c>
      <c r="J34" s="182"/>
      <c r="K34" s="222"/>
    </row>
    <row r="35" spans="1:16" s="76" customFormat="1" ht="21.75" customHeight="1" thickBot="1" x14ac:dyDescent="0.25">
      <c r="A35" s="203"/>
      <c r="B35" s="192"/>
      <c r="C35" s="73" t="s">
        <v>19</v>
      </c>
      <c r="D35" s="73" t="s">
        <v>16</v>
      </c>
      <c r="E35" s="87">
        <f>E41+E56+E81+E107</f>
        <v>0</v>
      </c>
      <c r="F35" s="75" t="s">
        <v>16</v>
      </c>
      <c r="G35" s="203"/>
      <c r="H35" s="85" t="s">
        <v>130</v>
      </c>
      <c r="I35" s="73">
        <v>2</v>
      </c>
      <c r="J35" s="182"/>
      <c r="K35" s="222"/>
    </row>
    <row r="36" spans="1:16" s="76" customFormat="1" ht="21.75" customHeight="1" thickBot="1" x14ac:dyDescent="0.25">
      <c r="A36" s="204"/>
      <c r="B36" s="193"/>
      <c r="C36" s="73" t="s">
        <v>20</v>
      </c>
      <c r="D36" s="73" t="s">
        <v>16</v>
      </c>
      <c r="E36" s="87">
        <f>E42+E57+E82+E108</f>
        <v>0</v>
      </c>
      <c r="F36" s="75" t="s">
        <v>16</v>
      </c>
      <c r="G36" s="204"/>
      <c r="H36" s="85" t="s">
        <v>165</v>
      </c>
      <c r="I36" s="150">
        <v>0.1</v>
      </c>
      <c r="J36" s="183"/>
      <c r="K36" s="225"/>
    </row>
    <row r="37" spans="1:16" s="76" customFormat="1" ht="21.75" customHeight="1" x14ac:dyDescent="0.2">
      <c r="A37" s="188" t="s">
        <v>28</v>
      </c>
      <c r="B37" s="191" t="s">
        <v>26</v>
      </c>
      <c r="C37" s="202" t="s">
        <v>15</v>
      </c>
      <c r="D37" s="202" t="s">
        <v>16</v>
      </c>
      <c r="E37" s="197">
        <f>SUM(E39:E42)</f>
        <v>12691.699999999999</v>
      </c>
      <c r="F37" s="235">
        <f>SUM(F39:F42)</f>
        <v>0</v>
      </c>
      <c r="G37" s="221"/>
      <c r="H37" s="221" t="s">
        <v>195</v>
      </c>
      <c r="I37" s="202">
        <v>2</v>
      </c>
      <c r="J37" s="181" t="s">
        <v>30</v>
      </c>
      <c r="K37" s="221"/>
    </row>
    <row r="38" spans="1:16" s="76" customFormat="1" ht="21.75" customHeight="1" thickBot="1" x14ac:dyDescent="0.25">
      <c r="A38" s="189"/>
      <c r="B38" s="192"/>
      <c r="C38" s="204"/>
      <c r="D38" s="204"/>
      <c r="E38" s="198"/>
      <c r="F38" s="236"/>
      <c r="G38" s="222"/>
      <c r="H38" s="225"/>
      <c r="I38" s="204"/>
      <c r="J38" s="182"/>
      <c r="K38" s="222"/>
    </row>
    <row r="39" spans="1:16" s="76" customFormat="1" ht="21.75" customHeight="1" thickBot="1" x14ac:dyDescent="0.25">
      <c r="A39" s="189"/>
      <c r="B39" s="192"/>
      <c r="C39" s="88" t="s">
        <v>17</v>
      </c>
      <c r="D39" s="89" t="s">
        <v>16</v>
      </c>
      <c r="E39" s="90">
        <v>126.9</v>
      </c>
      <c r="F39" s="91">
        <v>0</v>
      </c>
      <c r="G39" s="222"/>
      <c r="H39" s="92" t="s">
        <v>22</v>
      </c>
      <c r="I39" s="73">
        <v>0</v>
      </c>
      <c r="J39" s="182"/>
      <c r="K39" s="222"/>
    </row>
    <row r="40" spans="1:16" s="76" customFormat="1" ht="21.75" customHeight="1" thickBot="1" x14ac:dyDescent="0.25">
      <c r="A40" s="189"/>
      <c r="B40" s="192"/>
      <c r="C40" s="73" t="s">
        <v>18</v>
      </c>
      <c r="D40" s="73" t="s">
        <v>16</v>
      </c>
      <c r="E40" s="87">
        <v>12564.8</v>
      </c>
      <c r="F40" s="93">
        <v>0</v>
      </c>
      <c r="G40" s="222"/>
      <c r="H40" s="94" t="s">
        <v>23</v>
      </c>
      <c r="I40" s="73">
        <v>0</v>
      </c>
      <c r="J40" s="182"/>
      <c r="K40" s="222"/>
    </row>
    <row r="41" spans="1:16" s="76" customFormat="1" ht="21.75" customHeight="1" thickBot="1" x14ac:dyDescent="0.25">
      <c r="A41" s="304"/>
      <c r="B41" s="192"/>
      <c r="C41" s="88" t="s">
        <v>19</v>
      </c>
      <c r="D41" s="89" t="s">
        <v>16</v>
      </c>
      <c r="E41" s="90">
        <v>0</v>
      </c>
      <c r="F41" s="91">
        <v>0</v>
      </c>
      <c r="G41" s="223"/>
      <c r="H41" s="95" t="s">
        <v>46</v>
      </c>
      <c r="I41" s="89">
        <v>2</v>
      </c>
      <c r="J41" s="182"/>
      <c r="K41" s="223"/>
    </row>
    <row r="42" spans="1:16" s="76" customFormat="1" ht="21.75" customHeight="1" thickBot="1" x14ac:dyDescent="0.25">
      <c r="A42" s="305"/>
      <c r="B42" s="193"/>
      <c r="C42" s="96" t="s">
        <v>20</v>
      </c>
      <c r="D42" s="73" t="s">
        <v>16</v>
      </c>
      <c r="E42" s="87">
        <v>0</v>
      </c>
      <c r="F42" s="93">
        <v>0</v>
      </c>
      <c r="G42" s="224"/>
      <c r="H42" s="94" t="s">
        <v>97</v>
      </c>
      <c r="I42" s="150">
        <v>0</v>
      </c>
      <c r="J42" s="183"/>
      <c r="K42" s="224"/>
    </row>
    <row r="43" spans="1:16" s="76" customFormat="1" ht="21.75" customHeight="1" thickBot="1" x14ac:dyDescent="0.25">
      <c r="A43" s="311" t="s">
        <v>149</v>
      </c>
      <c r="B43" s="308" t="s">
        <v>147</v>
      </c>
      <c r="C43" s="88" t="s">
        <v>15</v>
      </c>
      <c r="D43" s="73"/>
      <c r="E43" s="87">
        <v>12564.8</v>
      </c>
      <c r="F43" s="91">
        <v>0</v>
      </c>
      <c r="G43" s="181" t="s">
        <v>151</v>
      </c>
      <c r="H43" s="181" t="s">
        <v>200</v>
      </c>
      <c r="I43" s="181" t="s">
        <v>29</v>
      </c>
      <c r="J43" s="181" t="s">
        <v>30</v>
      </c>
      <c r="K43" s="181" t="s">
        <v>153</v>
      </c>
      <c r="N43" s="202"/>
    </row>
    <row r="44" spans="1:16" s="76" customFormat="1" ht="21.75" customHeight="1" thickBot="1" x14ac:dyDescent="0.25">
      <c r="A44" s="312"/>
      <c r="B44" s="309"/>
      <c r="C44" s="88" t="s">
        <v>17</v>
      </c>
      <c r="D44" s="73"/>
      <c r="E44" s="87">
        <v>0</v>
      </c>
      <c r="F44" s="93">
        <v>0</v>
      </c>
      <c r="G44" s="182"/>
      <c r="H44" s="182"/>
      <c r="I44" s="182"/>
      <c r="J44" s="182"/>
      <c r="K44" s="182"/>
      <c r="N44" s="204"/>
    </row>
    <row r="45" spans="1:16" s="76" customFormat="1" ht="21.75" customHeight="1" thickBot="1" x14ac:dyDescent="0.25">
      <c r="A45" s="312"/>
      <c r="B45" s="309"/>
      <c r="C45" s="73" t="s">
        <v>18</v>
      </c>
      <c r="D45" s="73"/>
      <c r="E45" s="87">
        <v>12564.8</v>
      </c>
      <c r="F45" s="91">
        <v>0</v>
      </c>
      <c r="G45" s="182"/>
      <c r="H45" s="182"/>
      <c r="I45" s="182"/>
      <c r="J45" s="182"/>
      <c r="K45" s="182"/>
    </row>
    <row r="46" spans="1:16" s="76" customFormat="1" ht="21.75" customHeight="1" thickBot="1" x14ac:dyDescent="0.25">
      <c r="A46" s="312"/>
      <c r="B46" s="309"/>
      <c r="C46" s="88" t="s">
        <v>19</v>
      </c>
      <c r="D46" s="73"/>
      <c r="E46" s="90">
        <v>0</v>
      </c>
      <c r="F46" s="93">
        <v>0</v>
      </c>
      <c r="G46" s="182"/>
      <c r="H46" s="182"/>
      <c r="I46" s="182"/>
      <c r="J46" s="182"/>
      <c r="K46" s="182"/>
    </row>
    <row r="47" spans="1:16" s="76" customFormat="1" ht="21.75" customHeight="1" thickBot="1" x14ac:dyDescent="0.25">
      <c r="A47" s="313"/>
      <c r="B47" s="310"/>
      <c r="C47" s="96" t="s">
        <v>20</v>
      </c>
      <c r="D47" s="73"/>
      <c r="E47" s="87">
        <v>0</v>
      </c>
      <c r="F47" s="91">
        <v>0</v>
      </c>
      <c r="G47" s="182"/>
      <c r="H47" s="182"/>
      <c r="I47" s="182"/>
      <c r="J47" s="182"/>
      <c r="K47" s="182"/>
    </row>
    <row r="48" spans="1:16" s="76" customFormat="1" ht="21.75" customHeight="1" thickBot="1" x14ac:dyDescent="0.25">
      <c r="A48" s="311" t="s">
        <v>150</v>
      </c>
      <c r="B48" s="308" t="s">
        <v>148</v>
      </c>
      <c r="C48" s="96" t="s">
        <v>15</v>
      </c>
      <c r="D48" s="73"/>
      <c r="E48" s="90">
        <v>126.9</v>
      </c>
      <c r="F48" s="93">
        <v>0</v>
      </c>
      <c r="G48" s="182"/>
      <c r="H48" s="182"/>
      <c r="I48" s="182"/>
      <c r="J48" s="182"/>
      <c r="K48" s="182"/>
    </row>
    <row r="49" spans="1:12" s="76" customFormat="1" ht="21.75" customHeight="1" thickBot="1" x14ac:dyDescent="0.25">
      <c r="A49" s="312"/>
      <c r="B49" s="309"/>
      <c r="C49" s="88" t="s">
        <v>17</v>
      </c>
      <c r="D49" s="73"/>
      <c r="E49" s="90">
        <v>126.9</v>
      </c>
      <c r="F49" s="91">
        <v>0</v>
      </c>
      <c r="G49" s="182"/>
      <c r="H49" s="182"/>
      <c r="I49" s="182"/>
      <c r="J49" s="182"/>
      <c r="K49" s="182"/>
    </row>
    <row r="50" spans="1:12" s="76" customFormat="1" ht="45" customHeight="1" thickBot="1" x14ac:dyDescent="0.25">
      <c r="A50" s="312"/>
      <c r="B50" s="309"/>
      <c r="C50" s="73" t="s">
        <v>18</v>
      </c>
      <c r="D50" s="73"/>
      <c r="E50" s="87">
        <v>0</v>
      </c>
      <c r="F50" s="93">
        <v>0</v>
      </c>
      <c r="G50" s="182"/>
      <c r="H50" s="182"/>
      <c r="I50" s="182"/>
      <c r="J50" s="182"/>
      <c r="K50" s="182"/>
    </row>
    <row r="51" spans="1:12" s="76" customFormat="1" ht="21.75" customHeight="1" thickBot="1" x14ac:dyDescent="0.25">
      <c r="A51" s="312"/>
      <c r="B51" s="309"/>
      <c r="C51" s="88" t="s">
        <v>19</v>
      </c>
      <c r="D51" s="73"/>
      <c r="E51" s="90">
        <v>0</v>
      </c>
      <c r="F51" s="91">
        <v>0</v>
      </c>
      <c r="G51" s="182"/>
      <c r="H51" s="182"/>
      <c r="I51" s="182"/>
      <c r="J51" s="182"/>
      <c r="K51" s="182"/>
    </row>
    <row r="52" spans="1:12" s="76" customFormat="1" ht="35.25" customHeight="1" thickBot="1" x14ac:dyDescent="0.25">
      <c r="A52" s="313"/>
      <c r="B52" s="310"/>
      <c r="C52" s="96" t="s">
        <v>20</v>
      </c>
      <c r="D52" s="73"/>
      <c r="E52" s="87">
        <v>0</v>
      </c>
      <c r="F52" s="93">
        <v>0</v>
      </c>
      <c r="G52" s="183"/>
      <c r="H52" s="183"/>
      <c r="I52" s="183"/>
      <c r="J52" s="183"/>
      <c r="K52" s="183"/>
    </row>
    <row r="53" spans="1:12" s="76" customFormat="1" ht="36.75" customHeight="1" thickBot="1" x14ac:dyDescent="0.25">
      <c r="A53" s="189" t="s">
        <v>35</v>
      </c>
      <c r="B53" s="192" t="s">
        <v>34</v>
      </c>
      <c r="C53" s="88" t="s">
        <v>15</v>
      </c>
      <c r="D53" s="97">
        <f>SUM(D54:D57)</f>
        <v>200062.4</v>
      </c>
      <c r="E53" s="97">
        <f>SUM(E54:E57)</f>
        <v>65119.399999999994</v>
      </c>
      <c r="F53" s="98">
        <f>(E53/D53)*100</f>
        <v>32.549544542102858</v>
      </c>
      <c r="G53" s="202"/>
      <c r="H53" s="92" t="s">
        <v>195</v>
      </c>
      <c r="I53" s="135">
        <v>4</v>
      </c>
      <c r="J53" s="181" t="s">
        <v>30</v>
      </c>
      <c r="K53" s="181"/>
      <c r="L53" s="99"/>
    </row>
    <row r="54" spans="1:12" s="76" customFormat="1" ht="21.75" customHeight="1" thickBot="1" x14ac:dyDescent="0.25">
      <c r="A54" s="189"/>
      <c r="B54" s="192"/>
      <c r="C54" s="96" t="s">
        <v>17</v>
      </c>
      <c r="D54" s="100">
        <v>24986.6</v>
      </c>
      <c r="E54" s="101">
        <f>E59+E64+E69+E74</f>
        <v>11642.8</v>
      </c>
      <c r="F54" s="102">
        <f>(E54/D54)*100</f>
        <v>46.596175550094848</v>
      </c>
      <c r="G54" s="203"/>
      <c r="H54" s="103" t="s">
        <v>22</v>
      </c>
      <c r="I54" s="96">
        <v>0</v>
      </c>
      <c r="J54" s="182"/>
      <c r="K54" s="182"/>
    </row>
    <row r="55" spans="1:12" s="76" customFormat="1" ht="21.75" customHeight="1" thickBot="1" x14ac:dyDescent="0.25">
      <c r="A55" s="189"/>
      <c r="B55" s="192"/>
      <c r="C55" s="96" t="s">
        <v>18</v>
      </c>
      <c r="D55" s="100">
        <v>175075.8</v>
      </c>
      <c r="E55" s="101">
        <f t="shared" ref="E55:E57" si="1">E60+E65+E70+E75</f>
        <v>53476.6</v>
      </c>
      <c r="F55" s="98">
        <f>(E55/D55)*100</f>
        <v>30.544826869276054</v>
      </c>
      <c r="G55" s="203"/>
      <c r="H55" s="103" t="s">
        <v>23</v>
      </c>
      <c r="I55" s="96">
        <v>4</v>
      </c>
      <c r="J55" s="182"/>
      <c r="K55" s="182"/>
    </row>
    <row r="56" spans="1:12" s="76" customFormat="1" ht="21.75" customHeight="1" thickBot="1" x14ac:dyDescent="0.25">
      <c r="A56" s="189"/>
      <c r="B56" s="192"/>
      <c r="C56" s="96" t="s">
        <v>19</v>
      </c>
      <c r="D56" s="96" t="s">
        <v>16</v>
      </c>
      <c r="E56" s="101">
        <f t="shared" si="1"/>
        <v>0</v>
      </c>
      <c r="F56" s="104">
        <v>0</v>
      </c>
      <c r="G56" s="203"/>
      <c r="H56" s="103" t="s">
        <v>46</v>
      </c>
      <c r="I56" s="96">
        <v>0</v>
      </c>
      <c r="J56" s="182"/>
      <c r="K56" s="182"/>
    </row>
    <row r="57" spans="1:12" s="76" customFormat="1" ht="21.75" customHeight="1" thickBot="1" x14ac:dyDescent="0.25">
      <c r="A57" s="305"/>
      <c r="B57" s="193"/>
      <c r="C57" s="88" t="s">
        <v>20</v>
      </c>
      <c r="D57" s="88" t="s">
        <v>16</v>
      </c>
      <c r="E57" s="101">
        <f t="shared" si="1"/>
        <v>0</v>
      </c>
      <c r="F57" s="98">
        <v>0</v>
      </c>
      <c r="G57" s="204"/>
      <c r="H57" s="92" t="s">
        <v>198</v>
      </c>
      <c r="I57" s="144">
        <v>0</v>
      </c>
      <c r="J57" s="183"/>
      <c r="K57" s="183"/>
    </row>
    <row r="58" spans="1:12" s="76" customFormat="1" ht="21.75" customHeight="1" thickBot="1" x14ac:dyDescent="0.25">
      <c r="A58" s="188" t="s">
        <v>36</v>
      </c>
      <c r="B58" s="191" t="s">
        <v>33</v>
      </c>
      <c r="C58" s="89" t="s">
        <v>15</v>
      </c>
      <c r="D58" s="105">
        <f>SUM(D59:D62)</f>
        <v>24986.6</v>
      </c>
      <c r="E58" s="105">
        <f>SUM(E59:E62)</f>
        <v>11642.8</v>
      </c>
      <c r="F58" s="106">
        <f>(E58/D58)*100</f>
        <v>46.596175550094848</v>
      </c>
      <c r="G58" s="194" t="s">
        <v>160</v>
      </c>
      <c r="H58" s="181" t="s">
        <v>201</v>
      </c>
      <c r="I58" s="181" t="s">
        <v>31</v>
      </c>
      <c r="J58" s="181" t="s">
        <v>30</v>
      </c>
      <c r="K58" s="181" t="s">
        <v>131</v>
      </c>
    </row>
    <row r="59" spans="1:12" s="76" customFormat="1" ht="21.75" customHeight="1" thickBot="1" x14ac:dyDescent="0.25">
      <c r="A59" s="189"/>
      <c r="B59" s="192"/>
      <c r="C59" s="73" t="s">
        <v>17</v>
      </c>
      <c r="D59" s="80">
        <v>0</v>
      </c>
      <c r="E59" s="87">
        <v>0</v>
      </c>
      <c r="F59" s="75" t="s">
        <v>16</v>
      </c>
      <c r="G59" s="195"/>
      <c r="H59" s="182"/>
      <c r="I59" s="182"/>
      <c r="J59" s="182"/>
      <c r="K59" s="182"/>
    </row>
    <row r="60" spans="1:12" s="76" customFormat="1" ht="21.75" customHeight="1" thickBot="1" x14ac:dyDescent="0.25">
      <c r="A60" s="189"/>
      <c r="B60" s="192"/>
      <c r="C60" s="73" t="s">
        <v>18</v>
      </c>
      <c r="D60" s="74">
        <v>24986.6</v>
      </c>
      <c r="E60" s="80">
        <v>11642.8</v>
      </c>
      <c r="F60" s="75">
        <f>(E60/D60)*100</f>
        <v>46.596175550094848</v>
      </c>
      <c r="G60" s="195"/>
      <c r="H60" s="182"/>
      <c r="I60" s="182"/>
      <c r="J60" s="182"/>
      <c r="K60" s="182"/>
    </row>
    <row r="61" spans="1:12" s="76" customFormat="1" ht="21.75" customHeight="1" thickBot="1" x14ac:dyDescent="0.25">
      <c r="A61" s="189"/>
      <c r="B61" s="192"/>
      <c r="C61" s="73" t="s">
        <v>19</v>
      </c>
      <c r="D61" s="107" t="s">
        <v>16</v>
      </c>
      <c r="E61" s="87">
        <v>0</v>
      </c>
      <c r="F61" s="75" t="s">
        <v>16</v>
      </c>
      <c r="G61" s="195"/>
      <c r="H61" s="182"/>
      <c r="I61" s="182"/>
      <c r="J61" s="182"/>
      <c r="K61" s="182"/>
    </row>
    <row r="62" spans="1:12" s="76" customFormat="1" ht="21.75" customHeight="1" thickBot="1" x14ac:dyDescent="0.25">
      <c r="A62" s="190"/>
      <c r="B62" s="193"/>
      <c r="C62" s="73" t="s">
        <v>20</v>
      </c>
      <c r="D62" s="107" t="s">
        <v>16</v>
      </c>
      <c r="E62" s="87">
        <v>0</v>
      </c>
      <c r="F62" s="75" t="s">
        <v>16</v>
      </c>
      <c r="G62" s="195"/>
      <c r="H62" s="182"/>
      <c r="I62" s="182"/>
      <c r="J62" s="182"/>
      <c r="K62" s="182"/>
    </row>
    <row r="63" spans="1:12" s="76" customFormat="1" ht="21.75" customHeight="1" thickBot="1" x14ac:dyDescent="0.25">
      <c r="A63" s="188" t="s">
        <v>37</v>
      </c>
      <c r="B63" s="191" t="s">
        <v>32</v>
      </c>
      <c r="C63" s="87" t="s">
        <v>15</v>
      </c>
      <c r="D63" s="108">
        <f>SUM(D64:D67)</f>
        <v>24986.6</v>
      </c>
      <c r="E63" s="108">
        <f>SUM(E64:E67)</f>
        <v>11642.8</v>
      </c>
      <c r="F63" s="93">
        <f>(E63/D63)*100</f>
        <v>46.596175550094848</v>
      </c>
      <c r="G63" s="195"/>
      <c r="H63" s="182"/>
      <c r="I63" s="182"/>
      <c r="J63" s="182"/>
      <c r="K63" s="182"/>
    </row>
    <row r="64" spans="1:12" s="76" customFormat="1" ht="21.75" customHeight="1" thickBot="1" x14ac:dyDescent="0.25">
      <c r="A64" s="189"/>
      <c r="B64" s="192"/>
      <c r="C64" s="73" t="s">
        <v>17</v>
      </c>
      <c r="D64" s="105">
        <v>24986.6</v>
      </c>
      <c r="E64" s="105">
        <v>11642.8</v>
      </c>
      <c r="F64" s="75">
        <f>(E64/D64)*100</f>
        <v>46.596175550094848</v>
      </c>
      <c r="G64" s="195"/>
      <c r="H64" s="182"/>
      <c r="I64" s="182"/>
      <c r="J64" s="182"/>
      <c r="K64" s="182"/>
    </row>
    <row r="65" spans="1:12" s="76" customFormat="1" ht="21.75" customHeight="1" thickBot="1" x14ac:dyDescent="0.25">
      <c r="A65" s="189"/>
      <c r="B65" s="192"/>
      <c r="C65" s="73" t="s">
        <v>18</v>
      </c>
      <c r="D65" s="80">
        <v>0</v>
      </c>
      <c r="E65" s="80">
        <v>0</v>
      </c>
      <c r="F65" s="93" t="s">
        <v>16</v>
      </c>
      <c r="G65" s="195"/>
      <c r="H65" s="182"/>
      <c r="I65" s="182"/>
      <c r="J65" s="182"/>
      <c r="K65" s="182"/>
    </row>
    <row r="66" spans="1:12" s="76" customFormat="1" ht="21.75" customHeight="1" thickBot="1" x14ac:dyDescent="0.25">
      <c r="A66" s="189"/>
      <c r="B66" s="192"/>
      <c r="C66" s="73" t="s">
        <v>19</v>
      </c>
      <c r="D66" s="87">
        <v>0</v>
      </c>
      <c r="E66" s="87">
        <v>0</v>
      </c>
      <c r="F66" s="93" t="s">
        <v>16</v>
      </c>
      <c r="G66" s="195"/>
      <c r="H66" s="182"/>
      <c r="I66" s="182"/>
      <c r="J66" s="182"/>
      <c r="K66" s="182"/>
    </row>
    <row r="67" spans="1:12" s="76" customFormat="1" ht="21.75" customHeight="1" thickBot="1" x14ac:dyDescent="0.25">
      <c r="A67" s="190"/>
      <c r="B67" s="193"/>
      <c r="C67" s="73" t="s">
        <v>20</v>
      </c>
      <c r="D67" s="87">
        <v>0</v>
      </c>
      <c r="E67" s="87">
        <v>0</v>
      </c>
      <c r="F67" s="93" t="s">
        <v>16</v>
      </c>
      <c r="G67" s="196"/>
      <c r="H67" s="183"/>
      <c r="I67" s="183"/>
      <c r="J67" s="183"/>
      <c r="K67" s="183"/>
    </row>
    <row r="68" spans="1:12" s="76" customFormat="1" ht="21.75" customHeight="1" thickBot="1" x14ac:dyDescent="0.25">
      <c r="A68" s="188" t="s">
        <v>38</v>
      </c>
      <c r="B68" s="191" t="s">
        <v>45</v>
      </c>
      <c r="C68" s="89" t="s">
        <v>15</v>
      </c>
      <c r="D68" s="105">
        <v>150089.20000000001</v>
      </c>
      <c r="E68" s="109">
        <f>SUM(E69:E72)</f>
        <v>21505.7</v>
      </c>
      <c r="F68" s="106">
        <f>(E68/D68)*100</f>
        <v>14.328612585049424</v>
      </c>
      <c r="G68" s="194" t="s">
        <v>159</v>
      </c>
      <c r="H68" s="181" t="s">
        <v>208</v>
      </c>
      <c r="I68" s="181" t="s">
        <v>31</v>
      </c>
      <c r="J68" s="181" t="s">
        <v>49</v>
      </c>
      <c r="K68" s="181" t="s">
        <v>152</v>
      </c>
    </row>
    <row r="69" spans="1:12" s="76" customFormat="1" ht="21.75" customHeight="1" thickBot="1" x14ac:dyDescent="0.25">
      <c r="A69" s="189"/>
      <c r="B69" s="192"/>
      <c r="C69" s="73" t="s">
        <v>17</v>
      </c>
      <c r="D69" s="110" t="s">
        <v>16</v>
      </c>
      <c r="E69" s="87">
        <v>0</v>
      </c>
      <c r="F69" s="75" t="s">
        <v>16</v>
      </c>
      <c r="G69" s="195"/>
      <c r="H69" s="182"/>
      <c r="I69" s="182"/>
      <c r="J69" s="182"/>
      <c r="K69" s="182"/>
    </row>
    <row r="70" spans="1:12" s="76" customFormat="1" ht="21.75" customHeight="1" thickBot="1" x14ac:dyDescent="0.25">
      <c r="A70" s="189"/>
      <c r="B70" s="192"/>
      <c r="C70" s="73" t="s">
        <v>18</v>
      </c>
      <c r="D70" s="110">
        <v>150089.20000000001</v>
      </c>
      <c r="E70" s="80">
        <v>21505.7</v>
      </c>
      <c r="F70" s="75">
        <f>(E70/D70)*100</f>
        <v>14.328612585049424</v>
      </c>
      <c r="G70" s="195"/>
      <c r="H70" s="182"/>
      <c r="I70" s="182"/>
      <c r="J70" s="182"/>
      <c r="K70" s="182"/>
    </row>
    <row r="71" spans="1:12" s="76" customFormat="1" ht="21.75" customHeight="1" thickBot="1" x14ac:dyDescent="0.25">
      <c r="A71" s="189"/>
      <c r="B71" s="192"/>
      <c r="C71" s="73" t="s">
        <v>19</v>
      </c>
      <c r="D71" s="74" t="s">
        <v>16</v>
      </c>
      <c r="E71" s="87">
        <v>0</v>
      </c>
      <c r="F71" s="75" t="s">
        <v>16</v>
      </c>
      <c r="G71" s="195"/>
      <c r="H71" s="182"/>
      <c r="I71" s="182"/>
      <c r="J71" s="182"/>
      <c r="K71" s="182"/>
    </row>
    <row r="72" spans="1:12" s="76" customFormat="1" ht="21.75" customHeight="1" thickBot="1" x14ac:dyDescent="0.25">
      <c r="A72" s="190"/>
      <c r="B72" s="193"/>
      <c r="C72" s="73" t="s">
        <v>20</v>
      </c>
      <c r="D72" s="74" t="s">
        <v>16</v>
      </c>
      <c r="E72" s="87">
        <v>0</v>
      </c>
      <c r="F72" s="75" t="s">
        <v>16</v>
      </c>
      <c r="G72" s="196"/>
      <c r="H72" s="183"/>
      <c r="I72" s="183"/>
      <c r="J72" s="183"/>
      <c r="K72" s="183"/>
    </row>
    <row r="73" spans="1:12" s="76" customFormat="1" ht="21.75" customHeight="1" thickBot="1" x14ac:dyDescent="0.25">
      <c r="A73" s="188" t="s">
        <v>119</v>
      </c>
      <c r="B73" s="191" t="s">
        <v>121</v>
      </c>
      <c r="C73" s="89" t="s">
        <v>15</v>
      </c>
      <c r="D73" s="105" t="s">
        <v>16</v>
      </c>
      <c r="E73" s="109">
        <f>SUM(E74:E77)</f>
        <v>20328.099999999999</v>
      </c>
      <c r="F73" s="106" t="s">
        <v>16</v>
      </c>
      <c r="G73" s="194" t="s">
        <v>158</v>
      </c>
      <c r="H73" s="317" t="s">
        <v>206</v>
      </c>
      <c r="I73" s="194" t="s">
        <v>31</v>
      </c>
      <c r="J73" s="181" t="s">
        <v>49</v>
      </c>
      <c r="K73" s="199" t="s">
        <v>207</v>
      </c>
    </row>
    <row r="74" spans="1:12" s="76" customFormat="1" ht="21.75" customHeight="1" thickBot="1" x14ac:dyDescent="0.25">
      <c r="A74" s="203"/>
      <c r="B74" s="192"/>
      <c r="C74" s="73" t="s">
        <v>17</v>
      </c>
      <c r="D74" s="110" t="s">
        <v>16</v>
      </c>
      <c r="E74" s="87">
        <v>0</v>
      </c>
      <c r="F74" s="75" t="s">
        <v>16</v>
      </c>
      <c r="G74" s="195"/>
      <c r="H74" s="318"/>
      <c r="I74" s="195"/>
      <c r="J74" s="182"/>
      <c r="K74" s="200"/>
    </row>
    <row r="75" spans="1:12" s="76" customFormat="1" ht="21.75" customHeight="1" thickBot="1" x14ac:dyDescent="0.25">
      <c r="A75" s="203"/>
      <c r="B75" s="192"/>
      <c r="C75" s="73" t="s">
        <v>18</v>
      </c>
      <c r="D75" s="110" t="s">
        <v>16</v>
      </c>
      <c r="E75" s="111">
        <v>20328.099999999999</v>
      </c>
      <c r="F75" s="75" t="s">
        <v>16</v>
      </c>
      <c r="G75" s="195"/>
      <c r="H75" s="318"/>
      <c r="I75" s="195"/>
      <c r="J75" s="182"/>
      <c r="K75" s="200"/>
    </row>
    <row r="76" spans="1:12" s="76" customFormat="1" ht="21.75" customHeight="1" thickBot="1" x14ac:dyDescent="0.25">
      <c r="A76" s="203"/>
      <c r="B76" s="192"/>
      <c r="C76" s="73" t="s">
        <v>19</v>
      </c>
      <c r="D76" s="74" t="s">
        <v>16</v>
      </c>
      <c r="E76" s="87">
        <v>0</v>
      </c>
      <c r="F76" s="75" t="s">
        <v>16</v>
      </c>
      <c r="G76" s="195"/>
      <c r="H76" s="318"/>
      <c r="I76" s="195"/>
      <c r="J76" s="182"/>
      <c r="K76" s="200"/>
    </row>
    <row r="77" spans="1:12" s="76" customFormat="1" ht="135.75" customHeight="1" thickBot="1" x14ac:dyDescent="0.25">
      <c r="A77" s="204"/>
      <c r="B77" s="193"/>
      <c r="C77" s="73" t="s">
        <v>20</v>
      </c>
      <c r="D77" s="74" t="s">
        <v>16</v>
      </c>
      <c r="E77" s="87">
        <v>0</v>
      </c>
      <c r="F77" s="75" t="s">
        <v>16</v>
      </c>
      <c r="G77" s="196"/>
      <c r="H77" s="319"/>
      <c r="I77" s="196"/>
      <c r="J77" s="183"/>
      <c r="K77" s="201"/>
    </row>
    <row r="78" spans="1:12" s="76" customFormat="1" ht="35.25" customHeight="1" thickBot="1" x14ac:dyDescent="0.25">
      <c r="A78" s="188" t="s">
        <v>40</v>
      </c>
      <c r="B78" s="191" t="s">
        <v>39</v>
      </c>
      <c r="C78" s="92" t="s">
        <v>15</v>
      </c>
      <c r="D78" s="112">
        <f>SUM(D79:D82)</f>
        <v>25000</v>
      </c>
      <c r="E78" s="112">
        <f>SUM(E79:E82)</f>
        <v>430279.9</v>
      </c>
      <c r="F78" s="113"/>
      <c r="G78" s="202"/>
      <c r="H78" s="92" t="s">
        <v>195</v>
      </c>
      <c r="I78" s="136">
        <v>4</v>
      </c>
      <c r="J78" s="181" t="s">
        <v>30</v>
      </c>
      <c r="K78" s="202"/>
      <c r="L78" s="99"/>
    </row>
    <row r="79" spans="1:12" s="76" customFormat="1" ht="21.75" customHeight="1" thickBot="1" x14ac:dyDescent="0.25">
      <c r="A79" s="189"/>
      <c r="B79" s="192"/>
      <c r="C79" s="73" t="s">
        <v>17</v>
      </c>
      <c r="D79" s="111">
        <v>12500</v>
      </c>
      <c r="E79" s="87">
        <f>E84+E89+E94+E99</f>
        <v>19053.599999999999</v>
      </c>
      <c r="F79" s="75"/>
      <c r="G79" s="203"/>
      <c r="H79" s="94" t="s">
        <v>22</v>
      </c>
      <c r="I79" s="136">
        <v>1</v>
      </c>
      <c r="J79" s="182"/>
      <c r="K79" s="203"/>
    </row>
    <row r="80" spans="1:12" s="76" customFormat="1" ht="21.75" customHeight="1" thickBot="1" x14ac:dyDescent="0.25">
      <c r="A80" s="189"/>
      <c r="B80" s="192"/>
      <c r="C80" s="73" t="s">
        <v>18</v>
      </c>
      <c r="D80" s="111">
        <v>12500</v>
      </c>
      <c r="E80" s="87">
        <f t="shared" ref="E80:E82" si="2">E85+E90+E95+E100</f>
        <v>411226.30000000005</v>
      </c>
      <c r="F80" s="75"/>
      <c r="G80" s="203"/>
      <c r="H80" s="94" t="s">
        <v>23</v>
      </c>
      <c r="I80" s="136">
        <v>3</v>
      </c>
      <c r="J80" s="182"/>
      <c r="K80" s="203"/>
    </row>
    <row r="81" spans="1:11" s="76" customFormat="1" ht="21.75" customHeight="1" thickBot="1" x14ac:dyDescent="0.25">
      <c r="A81" s="189"/>
      <c r="B81" s="192"/>
      <c r="C81" s="73" t="s">
        <v>19</v>
      </c>
      <c r="D81" s="87" t="s">
        <v>16</v>
      </c>
      <c r="E81" s="87">
        <f t="shared" si="2"/>
        <v>0</v>
      </c>
      <c r="F81" s="75" t="s">
        <v>16</v>
      </c>
      <c r="G81" s="203"/>
      <c r="H81" s="94" t="s">
        <v>46</v>
      </c>
      <c r="I81" s="136">
        <v>0</v>
      </c>
      <c r="J81" s="182"/>
      <c r="K81" s="203"/>
    </row>
    <row r="82" spans="1:11" s="76" customFormat="1" ht="21.75" customHeight="1" thickBot="1" x14ac:dyDescent="0.25">
      <c r="A82" s="190"/>
      <c r="B82" s="193"/>
      <c r="C82" s="88" t="s">
        <v>20</v>
      </c>
      <c r="D82" s="90" t="s">
        <v>16</v>
      </c>
      <c r="E82" s="87">
        <f t="shared" si="2"/>
        <v>0</v>
      </c>
      <c r="F82" s="106" t="s">
        <v>16</v>
      </c>
      <c r="G82" s="204"/>
      <c r="H82" s="92" t="s">
        <v>97</v>
      </c>
      <c r="I82" s="149">
        <v>0.25</v>
      </c>
      <c r="J82" s="183"/>
      <c r="K82" s="204"/>
    </row>
    <row r="83" spans="1:11" s="76" customFormat="1" ht="21.75" customHeight="1" thickBot="1" x14ac:dyDescent="0.25">
      <c r="A83" s="208" t="s">
        <v>41</v>
      </c>
      <c r="B83" s="191" t="s">
        <v>33</v>
      </c>
      <c r="C83" s="89" t="s">
        <v>15</v>
      </c>
      <c r="D83" s="109">
        <v>12500</v>
      </c>
      <c r="E83" s="90">
        <f>SUM(E84:E87)</f>
        <v>19053.599999999999</v>
      </c>
      <c r="F83" s="66">
        <f>E83/D83*100</f>
        <v>152.4288</v>
      </c>
      <c r="G83" s="205" t="s">
        <v>161</v>
      </c>
      <c r="H83" s="181" t="s">
        <v>203</v>
      </c>
      <c r="I83" s="181" t="s">
        <v>31</v>
      </c>
      <c r="J83" s="181" t="s">
        <v>30</v>
      </c>
      <c r="K83" s="199" t="s">
        <v>131</v>
      </c>
    </row>
    <row r="84" spans="1:11" s="76" customFormat="1" ht="21.75" customHeight="1" thickBot="1" x14ac:dyDescent="0.25">
      <c r="A84" s="209"/>
      <c r="B84" s="192"/>
      <c r="C84" s="89" t="s">
        <v>17</v>
      </c>
      <c r="D84" s="109"/>
      <c r="E84" s="87">
        <v>0</v>
      </c>
      <c r="F84" s="66"/>
      <c r="G84" s="206"/>
      <c r="H84" s="182"/>
      <c r="I84" s="182"/>
      <c r="J84" s="182"/>
      <c r="K84" s="200"/>
    </row>
    <row r="85" spans="1:11" s="76" customFormat="1" ht="21.75" customHeight="1" thickBot="1" x14ac:dyDescent="0.25">
      <c r="A85" s="209"/>
      <c r="B85" s="192"/>
      <c r="C85" s="89" t="s">
        <v>18</v>
      </c>
      <c r="D85" s="109">
        <v>12500</v>
      </c>
      <c r="E85" s="87">
        <v>19053.599999999999</v>
      </c>
      <c r="F85" s="66">
        <f t="shared" ref="F85" si="3">E85/D85*100</f>
        <v>152.4288</v>
      </c>
      <c r="G85" s="206"/>
      <c r="H85" s="182"/>
      <c r="I85" s="182"/>
      <c r="J85" s="182"/>
      <c r="K85" s="200"/>
    </row>
    <row r="86" spans="1:11" s="76" customFormat="1" ht="21.75" customHeight="1" thickBot="1" x14ac:dyDescent="0.25">
      <c r="A86" s="209"/>
      <c r="B86" s="192"/>
      <c r="C86" s="89" t="s">
        <v>19</v>
      </c>
      <c r="D86" s="109"/>
      <c r="E86" s="87">
        <v>0</v>
      </c>
      <c r="F86" s="66"/>
      <c r="G86" s="206"/>
      <c r="H86" s="182"/>
      <c r="I86" s="182"/>
      <c r="J86" s="182"/>
      <c r="K86" s="200"/>
    </row>
    <row r="87" spans="1:11" s="76" customFormat="1" ht="21.75" customHeight="1" thickBot="1" x14ac:dyDescent="0.25">
      <c r="A87" s="210"/>
      <c r="B87" s="193"/>
      <c r="C87" s="89" t="s">
        <v>20</v>
      </c>
      <c r="D87" s="109"/>
      <c r="E87" s="90">
        <v>0</v>
      </c>
      <c r="F87" s="66"/>
      <c r="G87" s="206"/>
      <c r="H87" s="182"/>
      <c r="I87" s="182"/>
      <c r="J87" s="182"/>
      <c r="K87" s="200"/>
    </row>
    <row r="88" spans="1:11" s="76" customFormat="1" ht="33" customHeight="1" thickBot="1" x14ac:dyDescent="0.25">
      <c r="A88" s="188" t="s">
        <v>42</v>
      </c>
      <c r="B88" s="191" t="s">
        <v>32</v>
      </c>
      <c r="C88" s="89" t="s">
        <v>15</v>
      </c>
      <c r="D88" s="105">
        <f>SUM(D89:D92)</f>
        <v>12500</v>
      </c>
      <c r="E88" s="114">
        <f>SUM(E89:E92)</f>
        <v>19053.599999999999</v>
      </c>
      <c r="F88" s="66">
        <f>E88/E88*100</f>
        <v>100</v>
      </c>
      <c r="G88" s="206"/>
      <c r="H88" s="182"/>
      <c r="I88" s="211"/>
      <c r="J88" s="182"/>
      <c r="K88" s="200"/>
    </row>
    <row r="89" spans="1:11" s="76" customFormat="1" ht="21.75" customHeight="1" thickBot="1" x14ac:dyDescent="0.25">
      <c r="A89" s="189"/>
      <c r="B89" s="192"/>
      <c r="C89" s="73" t="s">
        <v>17</v>
      </c>
      <c r="D89" s="110">
        <v>12500</v>
      </c>
      <c r="E89" s="87">
        <v>19053.599999999999</v>
      </c>
      <c r="F89" s="66">
        <f>E89/E89*100</f>
        <v>100</v>
      </c>
      <c r="G89" s="206"/>
      <c r="H89" s="182"/>
      <c r="I89" s="211"/>
      <c r="J89" s="182"/>
      <c r="K89" s="200"/>
    </row>
    <row r="90" spans="1:11" s="76" customFormat="1" ht="35.25" customHeight="1" thickBot="1" x14ac:dyDescent="0.25">
      <c r="A90" s="189"/>
      <c r="B90" s="192"/>
      <c r="C90" s="73" t="s">
        <v>18</v>
      </c>
      <c r="D90" s="110" t="s">
        <v>16</v>
      </c>
      <c r="E90" s="87">
        <v>0</v>
      </c>
      <c r="F90" s="65" t="s">
        <v>16</v>
      </c>
      <c r="G90" s="206"/>
      <c r="H90" s="182"/>
      <c r="I90" s="211"/>
      <c r="J90" s="182"/>
      <c r="K90" s="200"/>
    </row>
    <row r="91" spans="1:11" s="76" customFormat="1" ht="21.75" customHeight="1" thickBot="1" x14ac:dyDescent="0.25">
      <c r="A91" s="189"/>
      <c r="B91" s="192"/>
      <c r="C91" s="73" t="s">
        <v>19</v>
      </c>
      <c r="D91" s="110" t="s">
        <v>16</v>
      </c>
      <c r="E91" s="87">
        <v>0</v>
      </c>
      <c r="F91" s="65" t="s">
        <v>16</v>
      </c>
      <c r="G91" s="206"/>
      <c r="H91" s="182"/>
      <c r="I91" s="211"/>
      <c r="J91" s="182"/>
      <c r="K91" s="200"/>
    </row>
    <row r="92" spans="1:11" s="76" customFormat="1" ht="21.75" customHeight="1" thickBot="1" x14ac:dyDescent="0.25">
      <c r="A92" s="190"/>
      <c r="B92" s="193"/>
      <c r="C92" s="73" t="s">
        <v>20</v>
      </c>
      <c r="D92" s="110" t="s">
        <v>16</v>
      </c>
      <c r="E92" s="90">
        <v>0</v>
      </c>
      <c r="F92" s="65" t="s">
        <v>16</v>
      </c>
      <c r="G92" s="207"/>
      <c r="H92" s="183"/>
      <c r="I92" s="212"/>
      <c r="J92" s="183"/>
      <c r="K92" s="201"/>
    </row>
    <row r="93" spans="1:11" s="76" customFormat="1" ht="21.75" customHeight="1" thickBot="1" x14ac:dyDescent="0.25">
      <c r="A93" s="188" t="s">
        <v>43</v>
      </c>
      <c r="B93" s="191" t="s">
        <v>45</v>
      </c>
      <c r="C93" s="89" t="s">
        <v>15</v>
      </c>
      <c r="D93" s="105" t="s">
        <v>16</v>
      </c>
      <c r="E93" s="105">
        <f>SUM(E94:E97)</f>
        <v>1223.8</v>
      </c>
      <c r="F93" s="106" t="s">
        <v>16</v>
      </c>
      <c r="G93" s="194" t="s">
        <v>157</v>
      </c>
      <c r="H93" s="194" t="s">
        <v>157</v>
      </c>
      <c r="I93" s="181" t="s">
        <v>74</v>
      </c>
      <c r="J93" s="181" t="s">
        <v>49</v>
      </c>
      <c r="K93" s="194"/>
    </row>
    <row r="94" spans="1:11" s="76" customFormat="1" ht="21.75" customHeight="1" thickBot="1" x14ac:dyDescent="0.25">
      <c r="A94" s="189"/>
      <c r="B94" s="192"/>
      <c r="C94" s="73" t="s">
        <v>17</v>
      </c>
      <c r="D94" s="110" t="s">
        <v>16</v>
      </c>
      <c r="E94" s="87">
        <v>0</v>
      </c>
      <c r="F94" s="75" t="s">
        <v>16</v>
      </c>
      <c r="G94" s="195"/>
      <c r="H94" s="195"/>
      <c r="I94" s="182"/>
      <c r="J94" s="182"/>
      <c r="K94" s="195"/>
    </row>
    <row r="95" spans="1:11" s="76" customFormat="1" ht="21.75" customHeight="1" thickBot="1" x14ac:dyDescent="0.25">
      <c r="A95" s="189"/>
      <c r="B95" s="192"/>
      <c r="C95" s="73" t="s">
        <v>18</v>
      </c>
      <c r="D95" s="110" t="s">
        <v>16</v>
      </c>
      <c r="E95" s="87">
        <v>1223.8</v>
      </c>
      <c r="F95" s="75" t="s">
        <v>16</v>
      </c>
      <c r="G95" s="195"/>
      <c r="H95" s="195"/>
      <c r="I95" s="182"/>
      <c r="J95" s="182"/>
      <c r="K95" s="195"/>
    </row>
    <row r="96" spans="1:11" s="76" customFormat="1" ht="21.75" customHeight="1" thickBot="1" x14ac:dyDescent="0.25">
      <c r="A96" s="189"/>
      <c r="B96" s="192"/>
      <c r="C96" s="73" t="s">
        <v>19</v>
      </c>
      <c r="D96" s="110" t="s">
        <v>16</v>
      </c>
      <c r="E96" s="87">
        <v>0</v>
      </c>
      <c r="F96" s="75" t="s">
        <v>16</v>
      </c>
      <c r="G96" s="195"/>
      <c r="H96" s="195"/>
      <c r="I96" s="182"/>
      <c r="J96" s="182"/>
      <c r="K96" s="195"/>
    </row>
    <row r="97" spans="1:11" s="76" customFormat="1" ht="21.75" customHeight="1" thickBot="1" x14ac:dyDescent="0.25">
      <c r="A97" s="190"/>
      <c r="B97" s="193"/>
      <c r="C97" s="73" t="s">
        <v>20</v>
      </c>
      <c r="D97" s="110" t="s">
        <v>16</v>
      </c>
      <c r="E97" s="90">
        <v>0</v>
      </c>
      <c r="F97" s="75" t="s">
        <v>16</v>
      </c>
      <c r="G97" s="196"/>
      <c r="H97" s="196"/>
      <c r="I97" s="183"/>
      <c r="J97" s="183"/>
      <c r="K97" s="196"/>
    </row>
    <row r="98" spans="1:11" s="76" customFormat="1" ht="21.75" customHeight="1" thickBot="1" x14ac:dyDescent="0.25">
      <c r="A98" s="188" t="s">
        <v>44</v>
      </c>
      <c r="B98" s="191" t="s">
        <v>121</v>
      </c>
      <c r="C98" s="89" t="s">
        <v>15</v>
      </c>
      <c r="D98" s="115">
        <f>SUM(D99:D102)</f>
        <v>0</v>
      </c>
      <c r="E98" s="116">
        <f>SUM(E99:E102)</f>
        <v>390948.9</v>
      </c>
      <c r="F98" s="106" t="s">
        <v>16</v>
      </c>
      <c r="G98" s="194" t="s">
        <v>166</v>
      </c>
      <c r="H98" s="194" t="s">
        <v>167</v>
      </c>
      <c r="I98" s="181" t="s">
        <v>31</v>
      </c>
      <c r="J98" s="181" t="s">
        <v>49</v>
      </c>
      <c r="K98" s="181" t="s">
        <v>202</v>
      </c>
    </row>
    <row r="99" spans="1:11" s="76" customFormat="1" ht="21.75" customHeight="1" thickBot="1" x14ac:dyDescent="0.25">
      <c r="A99" s="189"/>
      <c r="B99" s="192"/>
      <c r="C99" s="73" t="s">
        <v>17</v>
      </c>
      <c r="D99" s="80">
        <v>0</v>
      </c>
      <c r="E99" s="87">
        <v>0</v>
      </c>
      <c r="F99" s="75" t="s">
        <v>16</v>
      </c>
      <c r="G99" s="195"/>
      <c r="H99" s="195"/>
      <c r="I99" s="182"/>
      <c r="J99" s="182"/>
      <c r="K99" s="182"/>
    </row>
    <row r="100" spans="1:11" s="76" customFormat="1" ht="21.75" customHeight="1" thickBot="1" x14ac:dyDescent="0.25">
      <c r="A100" s="189"/>
      <c r="B100" s="192"/>
      <c r="C100" s="73" t="s">
        <v>18</v>
      </c>
      <c r="D100" s="80">
        <v>0</v>
      </c>
      <c r="E100" s="87">
        <v>390948.9</v>
      </c>
      <c r="F100" s="75" t="s">
        <v>16</v>
      </c>
      <c r="G100" s="195"/>
      <c r="H100" s="195"/>
      <c r="I100" s="182"/>
      <c r="J100" s="182"/>
      <c r="K100" s="182"/>
    </row>
    <row r="101" spans="1:11" s="76" customFormat="1" ht="21.75" customHeight="1" thickBot="1" x14ac:dyDescent="0.25">
      <c r="A101" s="189"/>
      <c r="B101" s="192"/>
      <c r="C101" s="73" t="s">
        <v>19</v>
      </c>
      <c r="D101" s="80">
        <v>0</v>
      </c>
      <c r="E101" s="87">
        <v>0</v>
      </c>
      <c r="F101" s="75" t="s">
        <v>16</v>
      </c>
      <c r="G101" s="195"/>
      <c r="H101" s="195"/>
      <c r="I101" s="182"/>
      <c r="J101" s="182"/>
      <c r="K101" s="182"/>
    </row>
    <row r="102" spans="1:11" s="76" customFormat="1" ht="21.75" customHeight="1" thickBot="1" x14ac:dyDescent="0.25">
      <c r="A102" s="190"/>
      <c r="B102" s="193"/>
      <c r="C102" s="73" t="s">
        <v>20</v>
      </c>
      <c r="D102" s="80">
        <v>0</v>
      </c>
      <c r="E102" s="90">
        <v>0</v>
      </c>
      <c r="F102" s="75" t="s">
        <v>16</v>
      </c>
      <c r="G102" s="196"/>
      <c r="H102" s="196"/>
      <c r="I102" s="182"/>
      <c r="J102" s="183"/>
      <c r="K102" s="183"/>
    </row>
    <row r="103" spans="1:11" s="76" customFormat="1" ht="21.75" customHeight="1" thickBot="1" x14ac:dyDescent="0.25">
      <c r="A103" s="184" t="s">
        <v>48</v>
      </c>
      <c r="B103" s="163" t="s">
        <v>47</v>
      </c>
      <c r="C103" s="160" t="s">
        <v>15</v>
      </c>
      <c r="D103" s="255">
        <f>SUM(D105:D108)</f>
        <v>600000</v>
      </c>
      <c r="E103" s="255">
        <f>SUM(E105:E108)</f>
        <v>371581.30000000005</v>
      </c>
      <c r="F103" s="256">
        <f>(E103/D103)*100</f>
        <v>61.930216666666674</v>
      </c>
      <c r="G103" s="169"/>
      <c r="H103" s="257" t="s">
        <v>195</v>
      </c>
      <c r="I103" s="259">
        <v>2</v>
      </c>
      <c r="J103" s="258" t="s">
        <v>49</v>
      </c>
      <c r="K103" s="254"/>
    </row>
    <row r="104" spans="1:11" s="76" customFormat="1" ht="21.75" customHeight="1" thickBot="1" x14ac:dyDescent="0.25">
      <c r="A104" s="184"/>
      <c r="B104" s="163"/>
      <c r="C104" s="160"/>
      <c r="D104" s="255"/>
      <c r="E104" s="255"/>
      <c r="F104" s="256"/>
      <c r="G104" s="169"/>
      <c r="H104" s="257"/>
      <c r="I104" s="260"/>
      <c r="J104" s="258"/>
      <c r="K104" s="254"/>
    </row>
    <row r="105" spans="1:11" s="76" customFormat="1" ht="21.75" customHeight="1" thickBot="1" x14ac:dyDescent="0.25">
      <c r="A105" s="184"/>
      <c r="B105" s="163"/>
      <c r="C105" s="88" t="s">
        <v>17</v>
      </c>
      <c r="D105" s="112">
        <f>D115</f>
        <v>60000</v>
      </c>
      <c r="E105" s="79">
        <f>E110+E115</f>
        <v>42828.9</v>
      </c>
      <c r="F105" s="113">
        <f>(E105/D105)*100</f>
        <v>71.381500000000003</v>
      </c>
      <c r="G105" s="169"/>
      <c r="H105" s="145" t="s">
        <v>22</v>
      </c>
      <c r="I105" s="147">
        <v>2</v>
      </c>
      <c r="J105" s="258"/>
      <c r="K105" s="254"/>
    </row>
    <row r="106" spans="1:11" s="76" customFormat="1" ht="21.75" customHeight="1" thickBot="1" x14ac:dyDescent="0.25">
      <c r="A106" s="184"/>
      <c r="B106" s="163"/>
      <c r="C106" s="88" t="s">
        <v>18</v>
      </c>
      <c r="D106" s="112">
        <f>D111</f>
        <v>540000</v>
      </c>
      <c r="E106" s="79">
        <f t="shared" ref="E106:E108" si="4">E111+E116</f>
        <v>328752.40000000002</v>
      </c>
      <c r="F106" s="113">
        <f>(E106/D106)*100</f>
        <v>60.880074074074074</v>
      </c>
      <c r="G106" s="169"/>
      <c r="H106" s="145" t="s">
        <v>155</v>
      </c>
      <c r="I106" s="147">
        <v>0</v>
      </c>
      <c r="J106" s="258"/>
      <c r="K106" s="254"/>
    </row>
    <row r="107" spans="1:11" s="76" customFormat="1" ht="21.75" customHeight="1" thickBot="1" x14ac:dyDescent="0.25">
      <c r="A107" s="184"/>
      <c r="B107" s="163"/>
      <c r="C107" s="88" t="s">
        <v>19</v>
      </c>
      <c r="D107" s="122" t="s">
        <v>16</v>
      </c>
      <c r="E107" s="79">
        <f t="shared" si="4"/>
        <v>0</v>
      </c>
      <c r="F107" s="113" t="s">
        <v>16</v>
      </c>
      <c r="G107" s="169"/>
      <c r="H107" s="145" t="s">
        <v>46</v>
      </c>
      <c r="I107" s="147">
        <v>0</v>
      </c>
      <c r="J107" s="258"/>
      <c r="K107" s="254"/>
    </row>
    <row r="108" spans="1:11" s="76" customFormat="1" ht="21.75" customHeight="1" thickBot="1" x14ac:dyDescent="0.25">
      <c r="A108" s="161"/>
      <c r="B108" s="163"/>
      <c r="C108" s="88" t="s">
        <v>20</v>
      </c>
      <c r="D108" s="122" t="s">
        <v>16</v>
      </c>
      <c r="E108" s="79">
        <f t="shared" si="4"/>
        <v>0</v>
      </c>
      <c r="F108" s="113" t="s">
        <v>16</v>
      </c>
      <c r="G108" s="161"/>
      <c r="H108" s="146" t="s">
        <v>97</v>
      </c>
      <c r="I108" s="148">
        <v>1</v>
      </c>
      <c r="J108" s="258"/>
      <c r="K108" s="254"/>
    </row>
    <row r="109" spans="1:11" s="76" customFormat="1" ht="21.75" customHeight="1" thickBot="1" x14ac:dyDescent="0.25">
      <c r="A109" s="188" t="s">
        <v>52</v>
      </c>
      <c r="B109" s="191" t="s">
        <v>51</v>
      </c>
      <c r="C109" s="89" t="s">
        <v>15</v>
      </c>
      <c r="D109" s="105">
        <f>SUM(D110:D113)</f>
        <v>540000</v>
      </c>
      <c r="E109" s="111">
        <f>SUM(E111:E114)</f>
        <v>371581.30000000005</v>
      </c>
      <c r="F109" s="106">
        <f>(E109/D109)*100</f>
        <v>68.811351851851867</v>
      </c>
      <c r="G109" s="194" t="s">
        <v>168</v>
      </c>
      <c r="H109" s="194" t="s">
        <v>169</v>
      </c>
      <c r="I109" s="182" t="s">
        <v>74</v>
      </c>
      <c r="J109" s="181" t="s">
        <v>49</v>
      </c>
      <c r="K109" s="181" t="s">
        <v>154</v>
      </c>
    </row>
    <row r="110" spans="1:11" s="76" customFormat="1" ht="21.75" customHeight="1" thickBot="1" x14ac:dyDescent="0.25">
      <c r="A110" s="189"/>
      <c r="B110" s="192"/>
      <c r="C110" s="73" t="s">
        <v>17</v>
      </c>
      <c r="D110" s="80">
        <v>0</v>
      </c>
      <c r="E110" s="79"/>
      <c r="F110" s="75" t="s">
        <v>16</v>
      </c>
      <c r="G110" s="195"/>
      <c r="H110" s="195"/>
      <c r="I110" s="182"/>
      <c r="J110" s="182"/>
      <c r="K110" s="182"/>
    </row>
    <row r="111" spans="1:11" s="76" customFormat="1" ht="21.75" customHeight="1" thickBot="1" x14ac:dyDescent="0.25">
      <c r="A111" s="189"/>
      <c r="B111" s="192"/>
      <c r="C111" s="73" t="s">
        <v>18</v>
      </c>
      <c r="D111" s="74">
        <v>540000</v>
      </c>
      <c r="E111" s="79">
        <v>328752.40000000002</v>
      </c>
      <c r="F111" s="75">
        <f>(E111/D111)*100</f>
        <v>60.880074074074074</v>
      </c>
      <c r="G111" s="195"/>
      <c r="H111" s="195"/>
      <c r="I111" s="182"/>
      <c r="J111" s="182"/>
      <c r="K111" s="182"/>
    </row>
    <row r="112" spans="1:11" s="76" customFormat="1" ht="21.75" customHeight="1" thickBot="1" x14ac:dyDescent="0.25">
      <c r="A112" s="189"/>
      <c r="B112" s="192"/>
      <c r="C112" s="73" t="s">
        <v>19</v>
      </c>
      <c r="D112" s="80">
        <v>0</v>
      </c>
      <c r="E112" s="79">
        <v>0</v>
      </c>
      <c r="F112" s="75" t="s">
        <v>16</v>
      </c>
      <c r="G112" s="195"/>
      <c r="H112" s="195"/>
      <c r="I112" s="182"/>
      <c r="J112" s="182"/>
      <c r="K112" s="182"/>
    </row>
    <row r="113" spans="1:16" s="76" customFormat="1" ht="21.75" customHeight="1" thickBot="1" x14ac:dyDescent="0.25">
      <c r="A113" s="190"/>
      <c r="B113" s="193"/>
      <c r="C113" s="73" t="s">
        <v>20</v>
      </c>
      <c r="D113" s="80">
        <v>0</v>
      </c>
      <c r="E113" s="79">
        <v>0</v>
      </c>
      <c r="F113" s="75" t="s">
        <v>16</v>
      </c>
      <c r="G113" s="195"/>
      <c r="H113" s="195"/>
      <c r="I113" s="182"/>
      <c r="J113" s="182"/>
      <c r="K113" s="182"/>
    </row>
    <row r="114" spans="1:16" s="76" customFormat="1" ht="21.75" customHeight="1" thickBot="1" x14ac:dyDescent="0.25">
      <c r="A114" s="188" t="s">
        <v>53</v>
      </c>
      <c r="B114" s="191" t="s">
        <v>50</v>
      </c>
      <c r="C114" s="73" t="s">
        <v>15</v>
      </c>
      <c r="D114" s="74">
        <f>SUM(D115:D118)</f>
        <v>60000</v>
      </c>
      <c r="E114" s="74">
        <f>SUM(E115:E118)</f>
        <v>42828.9</v>
      </c>
      <c r="F114" s="75">
        <f>(E114/D114)*100</f>
        <v>71.381500000000003</v>
      </c>
      <c r="G114" s="195"/>
      <c r="H114" s="195"/>
      <c r="I114" s="182"/>
      <c r="J114" s="182"/>
      <c r="K114" s="182"/>
    </row>
    <row r="115" spans="1:16" s="76" customFormat="1" ht="21.75" customHeight="1" thickBot="1" x14ac:dyDescent="0.25">
      <c r="A115" s="189"/>
      <c r="B115" s="192"/>
      <c r="C115" s="73" t="s">
        <v>17</v>
      </c>
      <c r="D115" s="78">
        <v>60000</v>
      </c>
      <c r="E115" s="79">
        <v>42828.9</v>
      </c>
      <c r="F115" s="75">
        <f>(E115/D115)*100</f>
        <v>71.381500000000003</v>
      </c>
      <c r="G115" s="195"/>
      <c r="H115" s="195"/>
      <c r="I115" s="182"/>
      <c r="J115" s="182"/>
      <c r="K115" s="182"/>
    </row>
    <row r="116" spans="1:16" s="76" customFormat="1" ht="21.75" customHeight="1" thickBot="1" x14ac:dyDescent="0.25">
      <c r="A116" s="189"/>
      <c r="B116" s="192"/>
      <c r="C116" s="73" t="s">
        <v>18</v>
      </c>
      <c r="D116" s="80">
        <v>0</v>
      </c>
      <c r="E116" s="79">
        <v>0</v>
      </c>
      <c r="F116" s="75" t="s">
        <v>16</v>
      </c>
      <c r="G116" s="195"/>
      <c r="H116" s="195"/>
      <c r="I116" s="182"/>
      <c r="J116" s="182"/>
      <c r="K116" s="182"/>
    </row>
    <row r="117" spans="1:16" s="76" customFormat="1" ht="21.75" customHeight="1" thickBot="1" x14ac:dyDescent="0.25">
      <c r="A117" s="189"/>
      <c r="B117" s="192"/>
      <c r="C117" s="73" t="s">
        <v>19</v>
      </c>
      <c r="D117" s="80">
        <v>0</v>
      </c>
      <c r="E117" s="79">
        <v>0</v>
      </c>
      <c r="F117" s="75" t="s">
        <v>16</v>
      </c>
      <c r="G117" s="195"/>
      <c r="H117" s="195"/>
      <c r="I117" s="182"/>
      <c r="J117" s="182"/>
      <c r="K117" s="182"/>
    </row>
    <row r="118" spans="1:16" s="76" customFormat="1" ht="60" customHeight="1" thickBot="1" x14ac:dyDescent="0.25">
      <c r="A118" s="190"/>
      <c r="B118" s="193"/>
      <c r="C118" s="73" t="s">
        <v>20</v>
      </c>
      <c r="D118" s="80">
        <v>0</v>
      </c>
      <c r="E118" s="79">
        <v>0</v>
      </c>
      <c r="F118" s="75" t="s">
        <v>16</v>
      </c>
      <c r="G118" s="196"/>
      <c r="H118" s="196"/>
      <c r="I118" s="183"/>
      <c r="J118" s="183"/>
      <c r="K118" s="183"/>
    </row>
    <row r="119" spans="1:16" s="76" customFormat="1" ht="21.75" customHeight="1" thickBot="1" x14ac:dyDescent="0.25">
      <c r="A119" s="160">
        <v>2</v>
      </c>
      <c r="B119" s="162" t="s">
        <v>133</v>
      </c>
      <c r="C119" s="118" t="s">
        <v>15</v>
      </c>
      <c r="D119" s="119">
        <f>SUM(D120:D124)</f>
        <v>27983.1</v>
      </c>
      <c r="E119" s="119">
        <f>SUM(E120:E124)</f>
        <v>9453.2999999999993</v>
      </c>
      <c r="F119" s="98">
        <f>(E119/D119)*100</f>
        <v>33.782175670315297</v>
      </c>
      <c r="G119" s="161"/>
      <c r="H119" s="169" t="s">
        <v>199</v>
      </c>
      <c r="I119" s="160">
        <v>4</v>
      </c>
      <c r="J119" s="166" t="s">
        <v>54</v>
      </c>
      <c r="K119" s="158" t="s">
        <v>134</v>
      </c>
    </row>
    <row r="120" spans="1:16" s="76" customFormat="1" ht="21.75" customHeight="1" thickBot="1" x14ac:dyDescent="0.25">
      <c r="A120" s="160"/>
      <c r="B120" s="162"/>
      <c r="C120" s="118" t="s">
        <v>17</v>
      </c>
      <c r="D120" s="79">
        <v>15483.1</v>
      </c>
      <c r="E120" s="79">
        <f>E126+E137</f>
        <v>6098.2</v>
      </c>
      <c r="F120" s="98">
        <f t="shared" ref="F120:F124" si="5">(E120/D120)*100</f>
        <v>39.386169436353185</v>
      </c>
      <c r="G120" s="161"/>
      <c r="H120" s="169"/>
      <c r="I120" s="160"/>
      <c r="J120" s="166"/>
      <c r="K120" s="158"/>
      <c r="L120" s="300"/>
      <c r="M120" s="301"/>
      <c r="N120" s="301"/>
      <c r="O120" s="301"/>
      <c r="P120" s="301"/>
    </row>
    <row r="121" spans="1:16" s="76" customFormat="1" ht="23.25" thickBot="1" x14ac:dyDescent="0.25">
      <c r="A121" s="160"/>
      <c r="B121" s="162"/>
      <c r="C121" s="118" t="s">
        <v>18</v>
      </c>
      <c r="D121" s="79">
        <v>12500</v>
      </c>
      <c r="E121" s="79">
        <f>E127+E138</f>
        <v>3355.1</v>
      </c>
      <c r="F121" s="98">
        <f t="shared" si="5"/>
        <v>26.840799999999998</v>
      </c>
      <c r="G121" s="161"/>
      <c r="H121" s="121" t="s">
        <v>22</v>
      </c>
      <c r="I121" s="118">
        <v>1</v>
      </c>
      <c r="J121" s="166"/>
      <c r="K121" s="158"/>
      <c r="L121" s="300"/>
      <c r="M121" s="301"/>
      <c r="N121" s="301"/>
      <c r="O121" s="301"/>
      <c r="P121" s="301"/>
    </row>
    <row r="122" spans="1:16" s="76" customFormat="1" ht="23.25" thickBot="1" x14ac:dyDescent="0.25">
      <c r="A122" s="160"/>
      <c r="B122" s="162"/>
      <c r="C122" s="118" t="s">
        <v>19</v>
      </c>
      <c r="D122" s="79">
        <v>0</v>
      </c>
      <c r="E122" s="79">
        <f>E128+E139</f>
        <v>0</v>
      </c>
      <c r="F122" s="98">
        <v>0</v>
      </c>
      <c r="G122" s="161"/>
      <c r="H122" s="121" t="s">
        <v>196</v>
      </c>
      <c r="I122" s="118">
        <v>3</v>
      </c>
      <c r="J122" s="166"/>
      <c r="K122" s="158"/>
    </row>
    <row r="123" spans="1:16" s="76" customFormat="1" ht="15.75" customHeight="1" thickBot="1" x14ac:dyDescent="0.25">
      <c r="A123" s="160"/>
      <c r="B123" s="162"/>
      <c r="C123" s="160" t="s">
        <v>20</v>
      </c>
      <c r="D123" s="197">
        <v>0</v>
      </c>
      <c r="E123" s="197">
        <f>E129+E140</f>
        <v>0</v>
      </c>
      <c r="F123" s="164">
        <v>0</v>
      </c>
      <c r="G123" s="161"/>
      <c r="H123" s="121" t="s">
        <v>197</v>
      </c>
      <c r="I123" s="118">
        <v>0</v>
      </c>
      <c r="J123" s="166"/>
      <c r="K123" s="158"/>
    </row>
    <row r="124" spans="1:16" s="76" customFormat="1" ht="34.5" thickBot="1" x14ac:dyDescent="0.25">
      <c r="A124" s="161"/>
      <c r="B124" s="163"/>
      <c r="C124" s="161"/>
      <c r="D124" s="198"/>
      <c r="E124" s="198"/>
      <c r="F124" s="165" t="e">
        <f t="shared" si="5"/>
        <v>#DIV/0!</v>
      </c>
      <c r="G124" s="161"/>
      <c r="H124" s="121" t="s">
        <v>97</v>
      </c>
      <c r="I124" s="144">
        <v>0.25</v>
      </c>
      <c r="J124" s="159"/>
      <c r="K124" s="159"/>
    </row>
    <row r="125" spans="1:16" s="76" customFormat="1" ht="20.25" customHeight="1" thickBot="1" x14ac:dyDescent="0.25">
      <c r="A125" s="184" t="s">
        <v>56</v>
      </c>
      <c r="B125" s="163" t="s">
        <v>55</v>
      </c>
      <c r="C125" s="118" t="s">
        <v>15</v>
      </c>
      <c r="D125" s="123">
        <v>240</v>
      </c>
      <c r="E125" s="79">
        <f>SUM(E126:E130)</f>
        <v>0</v>
      </c>
      <c r="F125" s="98">
        <f>(E125/D125)*100</f>
        <v>0</v>
      </c>
      <c r="G125" s="186" t="s">
        <v>193</v>
      </c>
      <c r="H125" s="169" t="s">
        <v>195</v>
      </c>
      <c r="I125" s="160">
        <v>1</v>
      </c>
      <c r="J125" s="166" t="s">
        <v>135</v>
      </c>
      <c r="K125" s="168" t="s">
        <v>185</v>
      </c>
    </row>
    <row r="126" spans="1:16" s="76" customFormat="1" ht="15" customHeight="1" thickBot="1" x14ac:dyDescent="0.25">
      <c r="A126" s="184"/>
      <c r="B126" s="163"/>
      <c r="C126" s="118" t="s">
        <v>17</v>
      </c>
      <c r="D126" s="123">
        <v>240</v>
      </c>
      <c r="E126" s="79">
        <v>0</v>
      </c>
      <c r="F126" s="98">
        <f t="shared" ref="F126:F130" si="6">(E126/D126)*100</f>
        <v>0</v>
      </c>
      <c r="G126" s="186"/>
      <c r="H126" s="169"/>
      <c r="I126" s="160"/>
      <c r="J126" s="166"/>
      <c r="K126" s="168"/>
    </row>
    <row r="127" spans="1:16" s="76" customFormat="1" ht="40.5" customHeight="1" thickBot="1" x14ac:dyDescent="0.25">
      <c r="A127" s="184"/>
      <c r="B127" s="163"/>
      <c r="C127" s="118" t="s">
        <v>18</v>
      </c>
      <c r="D127" s="79">
        <v>0</v>
      </c>
      <c r="E127" s="79">
        <v>0</v>
      </c>
      <c r="F127" s="98">
        <v>0</v>
      </c>
      <c r="G127" s="186"/>
      <c r="H127" s="121" t="s">
        <v>22</v>
      </c>
      <c r="I127" s="118">
        <v>0</v>
      </c>
      <c r="J127" s="166"/>
      <c r="K127" s="168"/>
    </row>
    <row r="128" spans="1:16" s="76" customFormat="1" ht="40.5" customHeight="1" thickBot="1" x14ac:dyDescent="0.25">
      <c r="A128" s="184"/>
      <c r="B128" s="163"/>
      <c r="C128" s="118" t="s">
        <v>19</v>
      </c>
      <c r="D128" s="79">
        <v>0</v>
      </c>
      <c r="E128" s="79">
        <v>0</v>
      </c>
      <c r="F128" s="98">
        <v>0</v>
      </c>
      <c r="G128" s="186"/>
      <c r="H128" s="121" t="s">
        <v>23</v>
      </c>
      <c r="I128" s="118">
        <v>1</v>
      </c>
      <c r="J128" s="166"/>
      <c r="K128" s="168"/>
    </row>
    <row r="129" spans="1:12" s="76" customFormat="1" ht="26.25" customHeight="1" thickBot="1" x14ac:dyDescent="0.25">
      <c r="A129" s="184"/>
      <c r="B129" s="163"/>
      <c r="C129" s="160" t="s">
        <v>20</v>
      </c>
      <c r="D129" s="170">
        <v>0</v>
      </c>
      <c r="E129" s="170">
        <v>0</v>
      </c>
      <c r="F129" s="164">
        <v>0</v>
      </c>
      <c r="G129" s="186"/>
      <c r="H129" s="121" t="s">
        <v>46</v>
      </c>
      <c r="I129" s="118">
        <v>0</v>
      </c>
      <c r="J129" s="166"/>
      <c r="K129" s="168"/>
    </row>
    <row r="130" spans="1:12" s="76" customFormat="1" ht="24.75" customHeight="1" thickBot="1" x14ac:dyDescent="0.25">
      <c r="A130" s="185"/>
      <c r="B130" s="163"/>
      <c r="C130" s="161"/>
      <c r="D130" s="171"/>
      <c r="E130" s="171"/>
      <c r="F130" s="165" t="e">
        <f t="shared" si="6"/>
        <v>#DIV/0!</v>
      </c>
      <c r="G130" s="187"/>
      <c r="H130" s="121" t="s">
        <v>97</v>
      </c>
      <c r="I130" s="144">
        <v>0</v>
      </c>
      <c r="J130" s="166"/>
      <c r="K130" s="168"/>
    </row>
    <row r="131" spans="1:12" s="76" customFormat="1" ht="24.75" customHeight="1" thickBot="1" x14ac:dyDescent="0.25">
      <c r="A131" s="172" t="s">
        <v>191</v>
      </c>
      <c r="B131" s="175" t="s">
        <v>192</v>
      </c>
      <c r="C131" s="154" t="s">
        <v>15</v>
      </c>
      <c r="D131" s="155">
        <v>240</v>
      </c>
      <c r="E131" s="155">
        <v>0</v>
      </c>
      <c r="F131" s="156">
        <v>0</v>
      </c>
      <c r="G131" s="178" t="s">
        <v>194</v>
      </c>
      <c r="H131" s="314" t="s">
        <v>209</v>
      </c>
      <c r="I131" s="175" t="s">
        <v>31</v>
      </c>
      <c r="J131" s="175" t="s">
        <v>135</v>
      </c>
      <c r="K131" s="175" t="s">
        <v>185</v>
      </c>
    </row>
    <row r="132" spans="1:12" s="76" customFormat="1" ht="24.75" customHeight="1" thickBot="1" x14ac:dyDescent="0.25">
      <c r="A132" s="173"/>
      <c r="B132" s="176"/>
      <c r="C132" s="154" t="s">
        <v>17</v>
      </c>
      <c r="D132" s="155">
        <v>240</v>
      </c>
      <c r="E132" s="155">
        <v>0</v>
      </c>
      <c r="F132" s="156">
        <v>0</v>
      </c>
      <c r="G132" s="179"/>
      <c r="H132" s="315"/>
      <c r="I132" s="176"/>
      <c r="J132" s="176"/>
      <c r="K132" s="176"/>
    </row>
    <row r="133" spans="1:12" s="76" customFormat="1" ht="24.75" customHeight="1" thickBot="1" x14ac:dyDescent="0.25">
      <c r="A133" s="173"/>
      <c r="B133" s="176"/>
      <c r="C133" s="154" t="s">
        <v>18</v>
      </c>
      <c r="D133" s="155"/>
      <c r="E133" s="155"/>
      <c r="F133" s="156"/>
      <c r="G133" s="179"/>
      <c r="H133" s="315"/>
      <c r="I133" s="176"/>
      <c r="J133" s="176"/>
      <c r="K133" s="176"/>
    </row>
    <row r="134" spans="1:12" s="76" customFormat="1" ht="24.75" customHeight="1" thickBot="1" x14ac:dyDescent="0.25">
      <c r="A134" s="173"/>
      <c r="B134" s="176"/>
      <c r="C134" s="154" t="s">
        <v>19</v>
      </c>
      <c r="D134" s="155"/>
      <c r="E134" s="155"/>
      <c r="F134" s="156"/>
      <c r="G134" s="179"/>
      <c r="H134" s="315"/>
      <c r="I134" s="176"/>
      <c r="J134" s="176"/>
      <c r="K134" s="176"/>
    </row>
    <row r="135" spans="1:12" s="76" customFormat="1" ht="24.75" customHeight="1" thickBot="1" x14ac:dyDescent="0.25">
      <c r="A135" s="174"/>
      <c r="B135" s="177"/>
      <c r="C135" s="154" t="s">
        <v>20</v>
      </c>
      <c r="D135" s="155"/>
      <c r="E135" s="155"/>
      <c r="F135" s="156"/>
      <c r="G135" s="180"/>
      <c r="H135" s="316"/>
      <c r="I135" s="177"/>
      <c r="J135" s="177"/>
      <c r="K135" s="177"/>
    </row>
    <row r="136" spans="1:12" s="76" customFormat="1" ht="46.5" customHeight="1" thickBot="1" x14ac:dyDescent="0.25">
      <c r="A136" s="184" t="s">
        <v>60</v>
      </c>
      <c r="B136" s="163" t="s">
        <v>59</v>
      </c>
      <c r="C136" s="118" t="s">
        <v>15</v>
      </c>
      <c r="D136" s="119">
        <f>SUM(D137:D141)</f>
        <v>27743.1</v>
      </c>
      <c r="E136" s="119">
        <f>E137+E138+E139+E140</f>
        <v>9453.2999999999993</v>
      </c>
      <c r="F136" s="120">
        <f>(E136/D136)*100</f>
        <v>34.074418504060468</v>
      </c>
      <c r="G136" s="261" t="s">
        <v>136</v>
      </c>
      <c r="H136" s="169" t="s">
        <v>195</v>
      </c>
      <c r="I136" s="160">
        <v>3</v>
      </c>
      <c r="J136" s="166" t="s">
        <v>61</v>
      </c>
      <c r="K136" s="166" t="s">
        <v>137</v>
      </c>
      <c r="L136" s="124"/>
    </row>
    <row r="137" spans="1:12" s="76" customFormat="1" ht="73.5" customHeight="1" thickBot="1" x14ac:dyDescent="0.25">
      <c r="A137" s="184"/>
      <c r="B137" s="163"/>
      <c r="C137" s="118" t="s">
        <v>17</v>
      </c>
      <c r="D137" s="119">
        <v>15243.1</v>
      </c>
      <c r="E137" s="79">
        <f>E143+E148+E153</f>
        <v>6098.2</v>
      </c>
      <c r="F137" s="120">
        <f>(E137/D137)*100</f>
        <v>40.006297931523115</v>
      </c>
      <c r="G137" s="261"/>
      <c r="H137" s="169"/>
      <c r="I137" s="160"/>
      <c r="J137" s="166"/>
      <c r="K137" s="166"/>
      <c r="L137" s="124"/>
    </row>
    <row r="138" spans="1:12" s="76" customFormat="1" ht="73.5" customHeight="1" thickBot="1" x14ac:dyDescent="0.25">
      <c r="A138" s="184"/>
      <c r="B138" s="163"/>
      <c r="C138" s="118" t="s">
        <v>18</v>
      </c>
      <c r="D138" s="119">
        <v>12500</v>
      </c>
      <c r="E138" s="79">
        <f>E144+E149+E154</f>
        <v>3355.1</v>
      </c>
      <c r="F138" s="120">
        <f>(E138/D138)*100</f>
        <v>26.840799999999998</v>
      </c>
      <c r="G138" s="261"/>
      <c r="H138" s="121" t="s">
        <v>22</v>
      </c>
      <c r="I138" s="118">
        <v>1</v>
      </c>
      <c r="J138" s="166"/>
      <c r="K138" s="166"/>
      <c r="L138" s="124"/>
    </row>
    <row r="139" spans="1:12" s="76" customFormat="1" ht="60.75" customHeight="1" thickBot="1" x14ac:dyDescent="0.25">
      <c r="A139" s="184"/>
      <c r="B139" s="163"/>
      <c r="C139" s="118" t="s">
        <v>19</v>
      </c>
      <c r="D139" s="79">
        <v>0</v>
      </c>
      <c r="E139" s="79">
        <v>0</v>
      </c>
      <c r="F139" s="98">
        <v>0</v>
      </c>
      <c r="G139" s="261"/>
      <c r="H139" s="121" t="s">
        <v>23</v>
      </c>
      <c r="I139" s="118">
        <v>2</v>
      </c>
      <c r="J139" s="166"/>
      <c r="K139" s="166"/>
      <c r="L139" s="124"/>
    </row>
    <row r="140" spans="1:12" s="76" customFormat="1" ht="45.75" customHeight="1" thickBot="1" x14ac:dyDescent="0.25">
      <c r="A140" s="184"/>
      <c r="B140" s="163"/>
      <c r="C140" s="160" t="s">
        <v>20</v>
      </c>
      <c r="D140" s="170">
        <v>0</v>
      </c>
      <c r="E140" s="197">
        <v>0</v>
      </c>
      <c r="F140" s="164">
        <v>0</v>
      </c>
      <c r="G140" s="261"/>
      <c r="H140" s="121" t="s">
        <v>123</v>
      </c>
      <c r="I140" s="118">
        <v>0</v>
      </c>
      <c r="J140" s="166"/>
      <c r="K140" s="166"/>
      <c r="L140" s="124"/>
    </row>
    <row r="141" spans="1:12" s="76" customFormat="1" ht="34.5" thickBot="1" x14ac:dyDescent="0.25">
      <c r="A141" s="161"/>
      <c r="B141" s="163"/>
      <c r="C141" s="161"/>
      <c r="D141" s="171"/>
      <c r="E141" s="198"/>
      <c r="F141" s="165"/>
      <c r="G141" s="261"/>
      <c r="H141" s="121" t="s">
        <v>198</v>
      </c>
      <c r="I141" s="143">
        <v>0.33300000000000002</v>
      </c>
      <c r="J141" s="167"/>
      <c r="K141" s="167"/>
      <c r="L141" s="124"/>
    </row>
    <row r="142" spans="1:12" s="76" customFormat="1" ht="18.75" customHeight="1" thickBot="1" x14ac:dyDescent="0.25">
      <c r="A142" s="188" t="s">
        <v>62</v>
      </c>
      <c r="B142" s="191" t="s">
        <v>58</v>
      </c>
      <c r="C142" s="117" t="s">
        <v>15</v>
      </c>
      <c r="D142" s="114">
        <f>SUM(D143:D146)</f>
        <v>2743.1</v>
      </c>
      <c r="E142" s="114">
        <f>SUM(E143:E146)</f>
        <v>2743.1</v>
      </c>
      <c r="F142" s="106">
        <f>(E142/D142)*100</f>
        <v>100</v>
      </c>
      <c r="G142" s="194" t="s">
        <v>145</v>
      </c>
      <c r="H142" s="194" t="s">
        <v>145</v>
      </c>
      <c r="I142" s="181" t="s">
        <v>74</v>
      </c>
      <c r="J142" s="194" t="s">
        <v>63</v>
      </c>
      <c r="K142" s="181"/>
    </row>
    <row r="143" spans="1:12" s="76" customFormat="1" ht="18.75" customHeight="1" thickBot="1" x14ac:dyDescent="0.25">
      <c r="A143" s="189"/>
      <c r="B143" s="192"/>
      <c r="C143" s="81" t="s">
        <v>17</v>
      </c>
      <c r="D143" s="110">
        <v>2743.1</v>
      </c>
      <c r="E143" s="80">
        <v>2743.1</v>
      </c>
      <c r="F143" s="75">
        <f>(E143/D143)*100</f>
        <v>100</v>
      </c>
      <c r="G143" s="195"/>
      <c r="H143" s="195"/>
      <c r="I143" s="182"/>
      <c r="J143" s="195"/>
      <c r="K143" s="182"/>
    </row>
    <row r="144" spans="1:12" s="76" customFormat="1" ht="18.75" customHeight="1" thickBot="1" x14ac:dyDescent="0.25">
      <c r="A144" s="189"/>
      <c r="B144" s="192"/>
      <c r="C144" s="81" t="s">
        <v>18</v>
      </c>
      <c r="D144" s="110" t="s">
        <v>16</v>
      </c>
      <c r="E144" s="80">
        <v>0</v>
      </c>
      <c r="F144" s="125" t="s">
        <v>16</v>
      </c>
      <c r="G144" s="195"/>
      <c r="H144" s="195"/>
      <c r="I144" s="182"/>
      <c r="J144" s="195"/>
      <c r="K144" s="182"/>
    </row>
    <row r="145" spans="1:12" s="76" customFormat="1" ht="18.75" customHeight="1" thickBot="1" x14ac:dyDescent="0.25">
      <c r="A145" s="189"/>
      <c r="B145" s="192"/>
      <c r="C145" s="81" t="s">
        <v>19</v>
      </c>
      <c r="D145" s="110" t="s">
        <v>16</v>
      </c>
      <c r="E145" s="80">
        <v>0</v>
      </c>
      <c r="F145" s="125" t="s">
        <v>16</v>
      </c>
      <c r="G145" s="195"/>
      <c r="H145" s="195"/>
      <c r="I145" s="182"/>
      <c r="J145" s="195"/>
      <c r="K145" s="182"/>
    </row>
    <row r="146" spans="1:12" s="76" customFormat="1" ht="18.75" customHeight="1" thickBot="1" x14ac:dyDescent="0.25">
      <c r="A146" s="190"/>
      <c r="B146" s="193"/>
      <c r="C146" s="81" t="s">
        <v>20</v>
      </c>
      <c r="D146" s="110" t="s">
        <v>16</v>
      </c>
      <c r="E146" s="80">
        <v>0</v>
      </c>
      <c r="F146" s="125" t="s">
        <v>16</v>
      </c>
      <c r="G146" s="196"/>
      <c r="H146" s="196"/>
      <c r="I146" s="183"/>
      <c r="J146" s="196"/>
      <c r="K146" s="183"/>
    </row>
    <row r="147" spans="1:12" s="76" customFormat="1" ht="18.75" customHeight="1" thickBot="1" x14ac:dyDescent="0.25">
      <c r="A147" s="188" t="s">
        <v>65</v>
      </c>
      <c r="B147" s="191" t="s">
        <v>67</v>
      </c>
      <c r="C147" s="117" t="s">
        <v>15</v>
      </c>
      <c r="D147" s="114">
        <f>SUM(D148:D151)</f>
        <v>12500</v>
      </c>
      <c r="E147" s="114">
        <f>SUM(E148:E151)</f>
        <v>3355.1</v>
      </c>
      <c r="F147" s="106">
        <f>(E147/D147)*100</f>
        <v>26.840799999999998</v>
      </c>
      <c r="G147" s="262" t="s">
        <v>186</v>
      </c>
      <c r="H147" s="262" t="s">
        <v>187</v>
      </c>
      <c r="I147" s="181" t="s">
        <v>31</v>
      </c>
      <c r="J147" s="181" t="s">
        <v>68</v>
      </c>
      <c r="K147" s="181" t="s">
        <v>188</v>
      </c>
    </row>
    <row r="148" spans="1:12" s="76" customFormat="1" ht="18.75" customHeight="1" thickBot="1" x14ac:dyDescent="0.25">
      <c r="A148" s="189"/>
      <c r="B148" s="192"/>
      <c r="C148" s="81" t="s">
        <v>17</v>
      </c>
      <c r="D148" s="110" t="s">
        <v>16</v>
      </c>
      <c r="E148" s="80">
        <v>0</v>
      </c>
      <c r="F148" s="75" t="s">
        <v>16</v>
      </c>
      <c r="G148" s="263"/>
      <c r="H148" s="263"/>
      <c r="I148" s="182"/>
      <c r="J148" s="182"/>
      <c r="K148" s="182"/>
    </row>
    <row r="149" spans="1:12" s="76" customFormat="1" ht="18.75" customHeight="1" thickBot="1" x14ac:dyDescent="0.25">
      <c r="A149" s="189"/>
      <c r="B149" s="192"/>
      <c r="C149" s="81" t="s">
        <v>18</v>
      </c>
      <c r="D149" s="110">
        <v>12500</v>
      </c>
      <c r="E149" s="80">
        <v>3355.1</v>
      </c>
      <c r="F149" s="75">
        <f>(E149/D149)*100</f>
        <v>26.840799999999998</v>
      </c>
      <c r="G149" s="263"/>
      <c r="H149" s="263"/>
      <c r="I149" s="182"/>
      <c r="J149" s="182"/>
      <c r="K149" s="182"/>
    </row>
    <row r="150" spans="1:12" s="76" customFormat="1" ht="18.75" customHeight="1" thickBot="1" x14ac:dyDescent="0.25">
      <c r="A150" s="189"/>
      <c r="B150" s="192"/>
      <c r="C150" s="81" t="s">
        <v>19</v>
      </c>
      <c r="D150" s="110" t="s">
        <v>16</v>
      </c>
      <c r="E150" s="80">
        <v>0</v>
      </c>
      <c r="F150" s="75" t="s">
        <v>16</v>
      </c>
      <c r="G150" s="263"/>
      <c r="H150" s="263"/>
      <c r="I150" s="182"/>
      <c r="J150" s="182"/>
      <c r="K150" s="182"/>
    </row>
    <row r="151" spans="1:12" s="76" customFormat="1" ht="18.75" customHeight="1" thickBot="1" x14ac:dyDescent="0.25">
      <c r="A151" s="190"/>
      <c r="B151" s="193"/>
      <c r="C151" s="81" t="s">
        <v>20</v>
      </c>
      <c r="D151" s="110" t="s">
        <v>16</v>
      </c>
      <c r="E151" s="80">
        <v>0</v>
      </c>
      <c r="F151" s="75" t="s">
        <v>16</v>
      </c>
      <c r="G151" s="263"/>
      <c r="H151" s="263"/>
      <c r="I151" s="182"/>
      <c r="J151" s="182"/>
      <c r="K151" s="182"/>
    </row>
    <row r="152" spans="1:12" s="76" customFormat="1" ht="27.75" customHeight="1" thickBot="1" x14ac:dyDescent="0.25">
      <c r="A152" s="188" t="s">
        <v>66</v>
      </c>
      <c r="B152" s="191" t="s">
        <v>64</v>
      </c>
      <c r="C152" s="81" t="s">
        <v>15</v>
      </c>
      <c r="D152" s="78">
        <f>SUM(D153:D156)</f>
        <v>12500</v>
      </c>
      <c r="E152" s="114">
        <f>SUM(E153:E156)</f>
        <v>3355.1</v>
      </c>
      <c r="F152" s="75">
        <f>(E152/D152)*100</f>
        <v>26.840799999999998</v>
      </c>
      <c r="G152" s="263"/>
      <c r="H152" s="263"/>
      <c r="I152" s="182"/>
      <c r="J152" s="182"/>
      <c r="K152" s="182"/>
    </row>
    <row r="153" spans="1:12" s="76" customFormat="1" ht="27.75" customHeight="1" thickBot="1" x14ac:dyDescent="0.25">
      <c r="A153" s="189"/>
      <c r="B153" s="192"/>
      <c r="C153" s="81" t="s">
        <v>17</v>
      </c>
      <c r="D153" s="78">
        <v>12500</v>
      </c>
      <c r="E153" s="80">
        <v>3355.1</v>
      </c>
      <c r="F153" s="75">
        <f>(E153/D153)*100</f>
        <v>26.840799999999998</v>
      </c>
      <c r="G153" s="263"/>
      <c r="H153" s="263"/>
      <c r="I153" s="182"/>
      <c r="J153" s="182"/>
      <c r="K153" s="182"/>
    </row>
    <row r="154" spans="1:12" s="76" customFormat="1" ht="27.75" customHeight="1" thickBot="1" x14ac:dyDescent="0.25">
      <c r="A154" s="189"/>
      <c r="B154" s="192"/>
      <c r="C154" s="81" t="s">
        <v>18</v>
      </c>
      <c r="D154" s="80">
        <v>0</v>
      </c>
      <c r="E154" s="80">
        <v>0</v>
      </c>
      <c r="F154" s="125" t="s">
        <v>16</v>
      </c>
      <c r="G154" s="263"/>
      <c r="H154" s="263"/>
      <c r="I154" s="182"/>
      <c r="J154" s="182"/>
      <c r="K154" s="182"/>
    </row>
    <row r="155" spans="1:12" s="76" customFormat="1" ht="27.75" customHeight="1" thickBot="1" x14ac:dyDescent="0.25">
      <c r="A155" s="189"/>
      <c r="B155" s="192"/>
      <c r="C155" s="81" t="s">
        <v>19</v>
      </c>
      <c r="D155" s="80">
        <v>0</v>
      </c>
      <c r="E155" s="80">
        <v>0</v>
      </c>
      <c r="F155" s="125" t="s">
        <v>16</v>
      </c>
      <c r="G155" s="263"/>
      <c r="H155" s="263"/>
      <c r="I155" s="182"/>
      <c r="J155" s="182"/>
      <c r="K155" s="182"/>
    </row>
    <row r="156" spans="1:12" s="76" customFormat="1" ht="27.75" customHeight="1" thickBot="1" x14ac:dyDescent="0.25">
      <c r="A156" s="189"/>
      <c r="B156" s="192"/>
      <c r="C156" s="77" t="s">
        <v>20</v>
      </c>
      <c r="D156" s="80">
        <v>0</v>
      </c>
      <c r="E156" s="80">
        <v>0</v>
      </c>
      <c r="F156" s="126" t="s">
        <v>16</v>
      </c>
      <c r="G156" s="263"/>
      <c r="H156" s="263"/>
      <c r="I156" s="182"/>
      <c r="J156" s="182"/>
      <c r="K156" s="182"/>
    </row>
    <row r="157" spans="1:12" s="32" customFormat="1" ht="34.5" thickBot="1" x14ac:dyDescent="0.25">
      <c r="A157" s="175">
        <v>3</v>
      </c>
      <c r="B157" s="213" t="s">
        <v>69</v>
      </c>
      <c r="C157" s="53" t="s">
        <v>15</v>
      </c>
      <c r="D157" s="58">
        <f>SUM(D158:D161)</f>
        <v>2518083.5</v>
      </c>
      <c r="E157" s="58">
        <f>SUM(E158:E161)</f>
        <v>1322219.3</v>
      </c>
      <c r="F157" s="67">
        <f>(E157/D157)*100</f>
        <v>52.50895373406005</v>
      </c>
      <c r="G157" s="175"/>
      <c r="H157" s="137" t="s">
        <v>195</v>
      </c>
      <c r="I157" s="139">
        <v>11</v>
      </c>
      <c r="J157" s="264" t="s">
        <v>124</v>
      </c>
      <c r="K157" s="268"/>
      <c r="L157" s="36"/>
    </row>
    <row r="158" spans="1:12" s="32" customFormat="1" ht="23.25" thickBot="1" x14ac:dyDescent="0.25">
      <c r="A158" s="176"/>
      <c r="B158" s="214"/>
      <c r="C158" s="51" t="s">
        <v>17</v>
      </c>
      <c r="D158" s="52">
        <v>1800664.7</v>
      </c>
      <c r="E158" s="52">
        <f>E163+E193+E218</f>
        <v>1128253.6000000001</v>
      </c>
      <c r="F158" s="67">
        <f t="shared" ref="F158:F159" si="7">(E158/D158)*100</f>
        <v>62.657617489808068</v>
      </c>
      <c r="G158" s="176"/>
      <c r="H158" s="138" t="s">
        <v>22</v>
      </c>
      <c r="I158" s="139">
        <v>2</v>
      </c>
      <c r="J158" s="265"/>
      <c r="K158" s="269"/>
      <c r="L158" s="36"/>
    </row>
    <row r="159" spans="1:12" s="32" customFormat="1" ht="23.25" thickBot="1" x14ac:dyDescent="0.25">
      <c r="A159" s="176"/>
      <c r="B159" s="214"/>
      <c r="C159" s="51" t="s">
        <v>18</v>
      </c>
      <c r="D159" s="52">
        <v>717418.8</v>
      </c>
      <c r="E159" s="52">
        <f t="shared" ref="E159:E161" si="8">E164+E194+E219</f>
        <v>193965.7</v>
      </c>
      <c r="F159" s="67">
        <f t="shared" si="7"/>
        <v>27.036606790900937</v>
      </c>
      <c r="G159" s="176"/>
      <c r="H159" s="17" t="s">
        <v>23</v>
      </c>
      <c r="I159" s="134">
        <v>8</v>
      </c>
      <c r="J159" s="266"/>
      <c r="K159" s="269"/>
      <c r="L159" s="36"/>
    </row>
    <row r="160" spans="1:12" s="32" customFormat="1" ht="12" thickBot="1" x14ac:dyDescent="0.25">
      <c r="A160" s="176"/>
      <c r="B160" s="214"/>
      <c r="C160" s="51" t="s">
        <v>19</v>
      </c>
      <c r="D160" s="20" t="s">
        <v>16</v>
      </c>
      <c r="E160" s="59">
        <f t="shared" si="8"/>
        <v>0</v>
      </c>
      <c r="F160" s="69" t="s">
        <v>16</v>
      </c>
      <c r="G160" s="176"/>
      <c r="H160" s="17" t="s">
        <v>46</v>
      </c>
      <c r="I160" s="134">
        <v>1</v>
      </c>
      <c r="J160" s="266"/>
      <c r="K160" s="269"/>
      <c r="L160" s="36"/>
    </row>
    <row r="161" spans="1:12" s="32" customFormat="1" ht="34.5" thickBot="1" x14ac:dyDescent="0.25">
      <c r="A161" s="177"/>
      <c r="B161" s="226"/>
      <c r="C161" s="51" t="s">
        <v>20</v>
      </c>
      <c r="D161" s="20" t="s">
        <v>16</v>
      </c>
      <c r="E161" s="59">
        <f t="shared" si="8"/>
        <v>0</v>
      </c>
      <c r="F161" s="69" t="s">
        <v>16</v>
      </c>
      <c r="G161" s="177"/>
      <c r="H161" s="17" t="s">
        <v>97</v>
      </c>
      <c r="I161" s="142">
        <v>0.182</v>
      </c>
      <c r="J161" s="267"/>
      <c r="K161" s="270"/>
      <c r="L161" s="36"/>
    </row>
    <row r="162" spans="1:12" s="32" customFormat="1" ht="33.75" customHeight="1" thickBot="1" x14ac:dyDescent="0.25">
      <c r="A162" s="271" t="s">
        <v>72</v>
      </c>
      <c r="B162" s="272" t="s">
        <v>70</v>
      </c>
      <c r="C162" s="53" t="s">
        <v>15</v>
      </c>
      <c r="D162" s="58">
        <f>SUM(D163:D166)</f>
        <v>1564254.6</v>
      </c>
      <c r="E162" s="58">
        <f>SUM(E163:E166)</f>
        <v>1106719.5</v>
      </c>
      <c r="F162" s="67">
        <f>(E162/D162)*100</f>
        <v>70.750599039312391</v>
      </c>
      <c r="G162" s="273" t="s">
        <v>71</v>
      </c>
      <c r="H162" s="16" t="s">
        <v>195</v>
      </c>
      <c r="I162" s="133">
        <v>5</v>
      </c>
      <c r="J162" s="273"/>
      <c r="K162" s="275"/>
      <c r="L162" s="60"/>
    </row>
    <row r="163" spans="1:12" s="32" customFormat="1" ht="29.25" customHeight="1" thickBot="1" x14ac:dyDescent="0.25">
      <c r="A163" s="271"/>
      <c r="B163" s="272"/>
      <c r="C163" s="53" t="s">
        <v>17</v>
      </c>
      <c r="D163" s="58">
        <f>D168+D173+D178+D183+D188</f>
        <v>1164254.6000000001</v>
      </c>
      <c r="E163" s="56">
        <f>E168+E173+E178+E183+E188</f>
        <v>917576.3</v>
      </c>
      <c r="F163" s="67">
        <f t="shared" ref="F163:F164" si="9">(E163/D163)*100</f>
        <v>78.812340531014442</v>
      </c>
      <c r="G163" s="273"/>
      <c r="H163" s="16" t="s">
        <v>22</v>
      </c>
      <c r="I163" s="133">
        <v>1</v>
      </c>
      <c r="J163" s="274"/>
      <c r="K163" s="275"/>
      <c r="L163" s="60"/>
    </row>
    <row r="164" spans="1:12" s="32" customFormat="1" ht="29.25" customHeight="1" thickBot="1" x14ac:dyDescent="0.25">
      <c r="A164" s="271"/>
      <c r="B164" s="272"/>
      <c r="C164" s="53" t="s">
        <v>18</v>
      </c>
      <c r="D164" s="58">
        <v>400000</v>
      </c>
      <c r="E164" s="56">
        <f t="shared" ref="E164:E166" si="10">E169+E174+E179+E184+E189</f>
        <v>189143.2</v>
      </c>
      <c r="F164" s="67">
        <f t="shared" si="9"/>
        <v>47.285800000000009</v>
      </c>
      <c r="G164" s="273"/>
      <c r="H164" s="16" t="s">
        <v>23</v>
      </c>
      <c r="I164" s="133">
        <v>3</v>
      </c>
      <c r="J164" s="274"/>
      <c r="K164" s="275"/>
      <c r="L164" s="60"/>
    </row>
    <row r="165" spans="1:12" s="32" customFormat="1" ht="29.25" customHeight="1" thickBot="1" x14ac:dyDescent="0.25">
      <c r="A165" s="271"/>
      <c r="B165" s="272"/>
      <c r="C165" s="53" t="s">
        <v>19</v>
      </c>
      <c r="D165" s="21" t="s">
        <v>16</v>
      </c>
      <c r="E165" s="56">
        <f t="shared" si="10"/>
        <v>0</v>
      </c>
      <c r="F165" s="70" t="s">
        <v>16</v>
      </c>
      <c r="G165" s="273"/>
      <c r="H165" s="16" t="s">
        <v>46</v>
      </c>
      <c r="I165" s="133">
        <v>1</v>
      </c>
      <c r="J165" s="274"/>
      <c r="K165" s="275"/>
      <c r="L165" s="60"/>
    </row>
    <row r="166" spans="1:12" s="32" customFormat="1" ht="36.75" customHeight="1" thickBot="1" x14ac:dyDescent="0.25">
      <c r="A166" s="271"/>
      <c r="B166" s="272"/>
      <c r="C166" s="53" t="s">
        <v>20</v>
      </c>
      <c r="D166" s="21" t="s">
        <v>16</v>
      </c>
      <c r="E166" s="56">
        <f t="shared" si="10"/>
        <v>0</v>
      </c>
      <c r="F166" s="70" t="s">
        <v>16</v>
      </c>
      <c r="G166" s="273"/>
      <c r="H166" s="16" t="s">
        <v>97</v>
      </c>
      <c r="I166" s="141">
        <v>0.2</v>
      </c>
      <c r="J166" s="274"/>
      <c r="K166" s="275"/>
      <c r="L166" s="60"/>
    </row>
    <row r="167" spans="1:12" s="32" customFormat="1" ht="40.5" customHeight="1" thickBot="1" x14ac:dyDescent="0.25">
      <c r="A167" s="276" t="s">
        <v>73</v>
      </c>
      <c r="B167" s="213" t="s">
        <v>58</v>
      </c>
      <c r="C167" s="54" t="s">
        <v>15</v>
      </c>
      <c r="D167" s="8">
        <f>SUM(D168:D171)</f>
        <v>964254.6</v>
      </c>
      <c r="E167" s="8">
        <f>SUM(E168:E171)</f>
        <v>759276.3</v>
      </c>
      <c r="F167" s="66">
        <v>78.7</v>
      </c>
      <c r="G167" s="219" t="s">
        <v>143</v>
      </c>
      <c r="H167" s="279" t="s">
        <v>144</v>
      </c>
      <c r="I167" s="216" t="s">
        <v>74</v>
      </c>
      <c r="J167" s="279" t="s">
        <v>68</v>
      </c>
      <c r="K167" s="281"/>
    </row>
    <row r="168" spans="1:12" s="32" customFormat="1" ht="24" customHeight="1" thickBot="1" x14ac:dyDescent="0.25">
      <c r="A168" s="277"/>
      <c r="B168" s="214"/>
      <c r="C168" s="50" t="s">
        <v>17</v>
      </c>
      <c r="D168" s="19">
        <v>964254.6</v>
      </c>
      <c r="E168" s="56">
        <v>759276.3</v>
      </c>
      <c r="F168" s="65">
        <v>78.7</v>
      </c>
      <c r="G168" s="269"/>
      <c r="H168" s="280"/>
      <c r="I168" s="217"/>
      <c r="J168" s="280"/>
      <c r="K168" s="282"/>
    </row>
    <row r="169" spans="1:12" s="32" customFormat="1" ht="23.25" customHeight="1" thickBot="1" x14ac:dyDescent="0.25">
      <c r="A169" s="277"/>
      <c r="B169" s="214"/>
      <c r="C169" s="50" t="s">
        <v>18</v>
      </c>
      <c r="D169" s="4">
        <v>0</v>
      </c>
      <c r="E169" s="56">
        <v>0</v>
      </c>
      <c r="F169" s="68" t="s">
        <v>16</v>
      </c>
      <c r="G169" s="269"/>
      <c r="H169" s="280"/>
      <c r="I169" s="217"/>
      <c r="J169" s="280"/>
      <c r="K169" s="282"/>
    </row>
    <row r="170" spans="1:12" s="32" customFormat="1" ht="28.5" customHeight="1" thickBot="1" x14ac:dyDescent="0.25">
      <c r="A170" s="277"/>
      <c r="B170" s="214"/>
      <c r="C170" s="50" t="s">
        <v>19</v>
      </c>
      <c r="D170" s="4">
        <v>0</v>
      </c>
      <c r="E170" s="25">
        <v>0</v>
      </c>
      <c r="F170" s="68" t="s">
        <v>16</v>
      </c>
      <c r="G170" s="269"/>
      <c r="H170" s="280"/>
      <c r="I170" s="217"/>
      <c r="J170" s="280"/>
      <c r="K170" s="282"/>
    </row>
    <row r="171" spans="1:12" s="32" customFormat="1" ht="29.25" customHeight="1" thickBot="1" x14ac:dyDescent="0.25">
      <c r="A171" s="278"/>
      <c r="B171" s="226"/>
      <c r="C171" s="50" t="s">
        <v>20</v>
      </c>
      <c r="D171" s="4">
        <v>0</v>
      </c>
      <c r="E171" s="25">
        <v>0</v>
      </c>
      <c r="F171" s="68" t="s">
        <v>16</v>
      </c>
      <c r="G171" s="269"/>
      <c r="H171" s="280"/>
      <c r="I171" s="217"/>
      <c r="J171" s="280"/>
      <c r="K171" s="282"/>
    </row>
    <row r="172" spans="1:12" s="32" customFormat="1" ht="12" thickBot="1" x14ac:dyDescent="0.25">
      <c r="A172" s="276" t="s">
        <v>75</v>
      </c>
      <c r="B172" s="213" t="s">
        <v>67</v>
      </c>
      <c r="C172" s="54" t="s">
        <v>15</v>
      </c>
      <c r="D172" s="8">
        <f>SUM(D173:D176)</f>
        <v>200000</v>
      </c>
      <c r="E172" s="8">
        <f>SUM(E173:E176)</f>
        <v>158300</v>
      </c>
      <c r="F172" s="66">
        <v>79.2</v>
      </c>
      <c r="G172" s="283" t="s">
        <v>170</v>
      </c>
      <c r="H172" s="283" t="s">
        <v>171</v>
      </c>
      <c r="I172" s="216" t="s">
        <v>31</v>
      </c>
      <c r="J172" s="216" t="s">
        <v>49</v>
      </c>
      <c r="K172" s="279" t="s">
        <v>172</v>
      </c>
    </row>
    <row r="173" spans="1:12" s="32" customFormat="1" ht="12" thickBot="1" x14ac:dyDescent="0.25">
      <c r="A173" s="277"/>
      <c r="B173" s="214"/>
      <c r="C173" s="50" t="s">
        <v>17</v>
      </c>
      <c r="D173" s="4">
        <v>0</v>
      </c>
      <c r="E173" s="56">
        <v>0</v>
      </c>
      <c r="F173" s="68" t="s">
        <v>16</v>
      </c>
      <c r="G173" s="284"/>
      <c r="H173" s="284"/>
      <c r="I173" s="217"/>
      <c r="J173" s="217"/>
      <c r="K173" s="280"/>
    </row>
    <row r="174" spans="1:12" s="32" customFormat="1" ht="12" thickBot="1" x14ac:dyDescent="0.25">
      <c r="A174" s="277"/>
      <c r="B174" s="214"/>
      <c r="C174" s="50" t="s">
        <v>18</v>
      </c>
      <c r="D174" s="6">
        <v>200000</v>
      </c>
      <c r="E174" s="56">
        <v>158300</v>
      </c>
      <c r="F174" s="65">
        <v>79.2</v>
      </c>
      <c r="G174" s="284"/>
      <c r="H174" s="284"/>
      <c r="I174" s="217"/>
      <c r="J174" s="217"/>
      <c r="K174" s="280"/>
    </row>
    <row r="175" spans="1:12" s="32" customFormat="1" ht="12" thickBot="1" x14ac:dyDescent="0.25">
      <c r="A175" s="277"/>
      <c r="B175" s="214"/>
      <c r="C175" s="50" t="s">
        <v>19</v>
      </c>
      <c r="D175" s="4">
        <v>0</v>
      </c>
      <c r="E175" s="25">
        <v>0</v>
      </c>
      <c r="F175" s="68" t="s">
        <v>16</v>
      </c>
      <c r="G175" s="284"/>
      <c r="H175" s="284"/>
      <c r="I175" s="217"/>
      <c r="J175" s="217"/>
      <c r="K175" s="280"/>
    </row>
    <row r="176" spans="1:12" s="32" customFormat="1" ht="44.25" customHeight="1" thickBot="1" x14ac:dyDescent="0.25">
      <c r="A176" s="278"/>
      <c r="B176" s="226"/>
      <c r="C176" s="50" t="s">
        <v>20</v>
      </c>
      <c r="D176" s="4">
        <v>0</v>
      </c>
      <c r="E176" s="25">
        <v>0</v>
      </c>
      <c r="F176" s="68" t="s">
        <v>16</v>
      </c>
      <c r="G176" s="284"/>
      <c r="H176" s="284"/>
      <c r="I176" s="217"/>
      <c r="J176" s="217"/>
      <c r="K176" s="280"/>
    </row>
    <row r="177" spans="1:108" s="32" customFormat="1" ht="40.9" customHeight="1" thickBot="1" x14ac:dyDescent="0.25">
      <c r="A177" s="276" t="s">
        <v>76</v>
      </c>
      <c r="B177" s="213" t="s">
        <v>64</v>
      </c>
      <c r="C177" s="50" t="s">
        <v>15</v>
      </c>
      <c r="D177" s="5">
        <f>SUM(D178:D181)</f>
        <v>200000</v>
      </c>
      <c r="E177" s="8">
        <f>SUM(E178:E181)</f>
        <v>158300</v>
      </c>
      <c r="F177" s="65">
        <v>79.2</v>
      </c>
      <c r="G177" s="284"/>
      <c r="H177" s="284"/>
      <c r="I177" s="217"/>
      <c r="J177" s="217"/>
      <c r="K177" s="280"/>
    </row>
    <row r="178" spans="1:108" s="32" customFormat="1" ht="24.6" customHeight="1" thickBot="1" x14ac:dyDescent="0.25">
      <c r="A178" s="277"/>
      <c r="B178" s="214"/>
      <c r="C178" s="50" t="s">
        <v>17</v>
      </c>
      <c r="D178" s="6">
        <v>200000</v>
      </c>
      <c r="E178" s="56">
        <v>158300</v>
      </c>
      <c r="F178" s="65">
        <v>79.2</v>
      </c>
      <c r="G178" s="284"/>
      <c r="H178" s="284"/>
      <c r="I178" s="217"/>
      <c r="J178" s="217"/>
      <c r="K178" s="280"/>
    </row>
    <row r="179" spans="1:108" s="32" customFormat="1" ht="23.25" customHeight="1" thickBot="1" x14ac:dyDescent="0.25">
      <c r="A179" s="277"/>
      <c r="B179" s="214"/>
      <c r="C179" s="50" t="s">
        <v>18</v>
      </c>
      <c r="D179" s="4">
        <v>0</v>
      </c>
      <c r="E179" s="56">
        <v>0</v>
      </c>
      <c r="F179" s="68" t="s">
        <v>16</v>
      </c>
      <c r="G179" s="284"/>
      <c r="H179" s="284"/>
      <c r="I179" s="217"/>
      <c r="J179" s="217"/>
      <c r="K179" s="280"/>
    </row>
    <row r="180" spans="1:108" s="32" customFormat="1" ht="19.5" customHeight="1" thickBot="1" x14ac:dyDescent="0.25">
      <c r="A180" s="277"/>
      <c r="B180" s="214"/>
      <c r="C180" s="50" t="s">
        <v>19</v>
      </c>
      <c r="D180" s="4">
        <v>0</v>
      </c>
      <c r="E180" s="25">
        <v>0</v>
      </c>
      <c r="F180" s="68" t="s">
        <v>16</v>
      </c>
      <c r="G180" s="284"/>
      <c r="H180" s="284"/>
      <c r="I180" s="217"/>
      <c r="J180" s="217"/>
      <c r="K180" s="280"/>
    </row>
    <row r="181" spans="1:108" s="32" customFormat="1" ht="50.25" customHeight="1" thickBot="1" x14ac:dyDescent="0.25">
      <c r="A181" s="278"/>
      <c r="B181" s="226"/>
      <c r="C181" s="50" t="s">
        <v>20</v>
      </c>
      <c r="D181" s="4">
        <v>0</v>
      </c>
      <c r="E181" s="25">
        <v>0</v>
      </c>
      <c r="F181" s="68" t="s">
        <v>16</v>
      </c>
      <c r="G181" s="285"/>
      <c r="H181" s="285"/>
      <c r="I181" s="218"/>
      <c r="J181" s="218"/>
      <c r="K181" s="286"/>
    </row>
    <row r="182" spans="1:108" s="32" customFormat="1" ht="16.5" customHeight="1" thickBot="1" x14ac:dyDescent="0.25">
      <c r="A182" s="276" t="s">
        <v>77</v>
      </c>
      <c r="B182" s="213" t="s">
        <v>122</v>
      </c>
      <c r="C182" s="54" t="s">
        <v>15</v>
      </c>
      <c r="D182" s="23" t="s">
        <v>16</v>
      </c>
      <c r="E182" s="8">
        <f>SUM(E183:E186)</f>
        <v>30843.200000000001</v>
      </c>
      <c r="F182" s="66"/>
      <c r="G182" s="219" t="s">
        <v>142</v>
      </c>
      <c r="H182" s="279" t="s">
        <v>173</v>
      </c>
      <c r="I182" s="216" t="s">
        <v>31</v>
      </c>
      <c r="J182" s="216" t="s">
        <v>49</v>
      </c>
      <c r="K182" s="279" t="s">
        <v>174</v>
      </c>
    </row>
    <row r="183" spans="1:108" s="32" customFormat="1" ht="16.5" customHeight="1" thickBot="1" x14ac:dyDescent="0.25">
      <c r="A183" s="277"/>
      <c r="B183" s="214"/>
      <c r="C183" s="50" t="s">
        <v>17</v>
      </c>
      <c r="D183" s="14">
        <v>0</v>
      </c>
      <c r="E183" s="56">
        <v>0</v>
      </c>
      <c r="F183" s="65" t="s">
        <v>16</v>
      </c>
      <c r="G183" s="287"/>
      <c r="H183" s="280"/>
      <c r="I183" s="217"/>
      <c r="J183" s="217"/>
      <c r="K183" s="280"/>
    </row>
    <row r="184" spans="1:108" s="32" customFormat="1" ht="16.5" customHeight="1" thickBot="1" x14ac:dyDescent="0.25">
      <c r="A184" s="277"/>
      <c r="B184" s="214"/>
      <c r="C184" s="50" t="s">
        <v>18</v>
      </c>
      <c r="D184" s="18" t="str">
        <f>D182</f>
        <v>-</v>
      </c>
      <c r="E184" s="56">
        <v>30843.200000000001</v>
      </c>
      <c r="F184" s="65"/>
      <c r="G184" s="287"/>
      <c r="H184" s="280"/>
      <c r="I184" s="217"/>
      <c r="J184" s="217"/>
      <c r="K184" s="280"/>
    </row>
    <row r="185" spans="1:108" s="32" customFormat="1" ht="16.5" customHeight="1" thickBot="1" x14ac:dyDescent="0.25">
      <c r="A185" s="277"/>
      <c r="B185" s="214"/>
      <c r="C185" s="50" t="s">
        <v>19</v>
      </c>
      <c r="D185" s="14">
        <v>0</v>
      </c>
      <c r="E185" s="25">
        <v>0</v>
      </c>
      <c r="F185" s="65" t="s">
        <v>16</v>
      </c>
      <c r="G185" s="287"/>
      <c r="H185" s="280"/>
      <c r="I185" s="217"/>
      <c r="J185" s="217"/>
      <c r="K185" s="280"/>
    </row>
    <row r="186" spans="1:108" s="32" customFormat="1" ht="16.5" customHeight="1" thickBot="1" x14ac:dyDescent="0.25">
      <c r="A186" s="278"/>
      <c r="B186" s="226"/>
      <c r="C186" s="50" t="s">
        <v>20</v>
      </c>
      <c r="D186" s="14">
        <v>0</v>
      </c>
      <c r="E186" s="25">
        <v>0</v>
      </c>
      <c r="F186" s="65" t="s">
        <v>16</v>
      </c>
      <c r="G186" s="287"/>
      <c r="H186" s="280"/>
      <c r="I186" s="217"/>
      <c r="J186" s="217"/>
      <c r="K186" s="286"/>
    </row>
    <row r="187" spans="1:108" s="35" customFormat="1" ht="40.5" customHeight="1" thickBot="1" x14ac:dyDescent="0.25">
      <c r="A187" s="271" t="s">
        <v>78</v>
      </c>
      <c r="B187" s="272" t="s">
        <v>139</v>
      </c>
      <c r="C187" s="53" t="s">
        <v>15</v>
      </c>
      <c r="D187" s="56">
        <f>SUM(D188:D191)</f>
        <v>200000</v>
      </c>
      <c r="E187" s="56">
        <f>SUM(E188:E191)</f>
        <v>0</v>
      </c>
      <c r="F187" s="67" t="s">
        <v>16</v>
      </c>
      <c r="G187" s="275" t="s">
        <v>125</v>
      </c>
      <c r="H187" s="275"/>
      <c r="I187" s="288" t="s">
        <v>29</v>
      </c>
      <c r="J187" s="288" t="s">
        <v>49</v>
      </c>
      <c r="K187" s="273" t="s">
        <v>126</v>
      </c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</row>
    <row r="188" spans="1:108" s="35" customFormat="1" ht="40.5" customHeight="1" thickBot="1" x14ac:dyDescent="0.25">
      <c r="A188" s="271"/>
      <c r="B188" s="272"/>
      <c r="C188" s="53" t="s">
        <v>17</v>
      </c>
      <c r="D188" s="56">
        <v>0</v>
      </c>
      <c r="E188" s="56">
        <v>0</v>
      </c>
      <c r="F188" s="67" t="s">
        <v>16</v>
      </c>
      <c r="G188" s="275"/>
      <c r="H188" s="275"/>
      <c r="I188" s="288"/>
      <c r="J188" s="288"/>
      <c r="K188" s="273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DD188" s="38"/>
    </row>
    <row r="189" spans="1:108" s="35" customFormat="1" ht="40.5" customHeight="1" thickBot="1" x14ac:dyDescent="0.25">
      <c r="A189" s="271"/>
      <c r="B189" s="272"/>
      <c r="C189" s="53" t="s">
        <v>18</v>
      </c>
      <c r="D189" s="56">
        <v>200000</v>
      </c>
      <c r="E189" s="56">
        <v>0</v>
      </c>
      <c r="F189" s="67" t="s">
        <v>16</v>
      </c>
      <c r="G189" s="275"/>
      <c r="H189" s="275"/>
      <c r="I189" s="288"/>
      <c r="J189" s="288"/>
      <c r="K189" s="273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DD189" s="38"/>
    </row>
    <row r="190" spans="1:108" s="35" customFormat="1" ht="40.5" customHeight="1" thickBot="1" x14ac:dyDescent="0.25">
      <c r="A190" s="271"/>
      <c r="B190" s="272"/>
      <c r="C190" s="53" t="s">
        <v>19</v>
      </c>
      <c r="D190" s="56">
        <v>0</v>
      </c>
      <c r="E190" s="56">
        <v>0</v>
      </c>
      <c r="F190" s="67" t="s">
        <v>16</v>
      </c>
      <c r="G190" s="275"/>
      <c r="H190" s="275"/>
      <c r="I190" s="288"/>
      <c r="J190" s="288"/>
      <c r="K190" s="273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DD190" s="38"/>
    </row>
    <row r="191" spans="1:108" s="35" customFormat="1" ht="40.5" customHeight="1" thickBot="1" x14ac:dyDescent="0.25">
      <c r="A191" s="271"/>
      <c r="B191" s="272"/>
      <c r="C191" s="53" t="s">
        <v>20</v>
      </c>
      <c r="D191" s="56">
        <v>0</v>
      </c>
      <c r="E191" s="56">
        <v>0</v>
      </c>
      <c r="F191" s="67" t="s">
        <v>16</v>
      </c>
      <c r="G191" s="275"/>
      <c r="H191" s="275"/>
      <c r="I191" s="216"/>
      <c r="J191" s="288"/>
      <c r="K191" s="273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40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2"/>
    </row>
    <row r="192" spans="1:108" s="32" customFormat="1" ht="34.5" thickBot="1" x14ac:dyDescent="0.25">
      <c r="A192" s="276" t="s">
        <v>80</v>
      </c>
      <c r="B192" s="213" t="s">
        <v>79</v>
      </c>
      <c r="C192" s="54" t="s">
        <v>15</v>
      </c>
      <c r="D192" s="12">
        <f>SUM(D193:D196)</f>
        <v>953828.89999999991</v>
      </c>
      <c r="E192" s="12">
        <f>SUM(E193:E196)</f>
        <v>212419.49999999997</v>
      </c>
      <c r="F192" s="66">
        <f>(E192/D192)*100</f>
        <v>22.2701891293082</v>
      </c>
      <c r="G192" s="283" t="s">
        <v>81</v>
      </c>
      <c r="H192" s="137" t="s">
        <v>195</v>
      </c>
      <c r="I192" s="139">
        <v>4</v>
      </c>
      <c r="J192" s="289" t="s">
        <v>175</v>
      </c>
      <c r="K192" s="268"/>
      <c r="L192" s="61"/>
    </row>
    <row r="193" spans="1:16" s="32" customFormat="1" ht="23.25" thickBot="1" x14ac:dyDescent="0.25">
      <c r="A193" s="277"/>
      <c r="B193" s="214"/>
      <c r="C193" s="50" t="s">
        <v>17</v>
      </c>
      <c r="D193" s="1">
        <v>636410.1</v>
      </c>
      <c r="E193" s="14">
        <f>E198+E203+E208+E213</f>
        <v>209137.19999999998</v>
      </c>
      <c r="F193" s="66">
        <f>(E193/D193)*100</f>
        <v>32.862017746104279</v>
      </c>
      <c r="G193" s="284"/>
      <c r="H193" s="137" t="s">
        <v>22</v>
      </c>
      <c r="I193" s="139">
        <v>1</v>
      </c>
      <c r="J193" s="290"/>
      <c r="K193" s="269"/>
      <c r="L193" s="61"/>
    </row>
    <row r="194" spans="1:16" s="32" customFormat="1" ht="23.25" thickBot="1" x14ac:dyDescent="0.25">
      <c r="A194" s="277"/>
      <c r="B194" s="214"/>
      <c r="C194" s="50" t="s">
        <v>18</v>
      </c>
      <c r="D194" s="1">
        <f>D199+D204+D209+D214</f>
        <v>317418.8</v>
      </c>
      <c r="E194" s="14">
        <f t="shared" ref="E194:E196" si="11">E199+E204+E209+E214</f>
        <v>3282.3</v>
      </c>
      <c r="F194" s="66">
        <f>(E194/D194)*100</f>
        <v>1.0340597343320561</v>
      </c>
      <c r="G194" s="284"/>
      <c r="H194" s="16" t="s">
        <v>23</v>
      </c>
      <c r="I194" s="132">
        <v>3</v>
      </c>
      <c r="J194" s="217"/>
      <c r="K194" s="269"/>
      <c r="L194" s="61"/>
    </row>
    <row r="195" spans="1:16" s="32" customFormat="1" ht="12" thickBot="1" x14ac:dyDescent="0.25">
      <c r="A195" s="277"/>
      <c r="B195" s="214"/>
      <c r="C195" s="50" t="s">
        <v>19</v>
      </c>
      <c r="D195" s="14" t="s">
        <v>16</v>
      </c>
      <c r="E195" s="14">
        <f t="shared" si="11"/>
        <v>0</v>
      </c>
      <c r="F195" s="65" t="s">
        <v>16</v>
      </c>
      <c r="G195" s="284"/>
      <c r="H195" s="16" t="s">
        <v>46</v>
      </c>
      <c r="I195" s="132">
        <v>0</v>
      </c>
      <c r="J195" s="217"/>
      <c r="K195" s="269"/>
      <c r="L195" s="61"/>
    </row>
    <row r="196" spans="1:16" s="32" customFormat="1" ht="57" customHeight="1" thickBot="1" x14ac:dyDescent="0.25">
      <c r="A196" s="278"/>
      <c r="B196" s="226"/>
      <c r="C196" s="50" t="s">
        <v>20</v>
      </c>
      <c r="D196" s="14" t="s">
        <v>16</v>
      </c>
      <c r="E196" s="14">
        <f t="shared" si="11"/>
        <v>0</v>
      </c>
      <c r="F196" s="65" t="s">
        <v>16</v>
      </c>
      <c r="G196" s="285"/>
      <c r="H196" s="16" t="s">
        <v>97</v>
      </c>
      <c r="I196" s="140">
        <v>0.25</v>
      </c>
      <c r="J196" s="218"/>
      <c r="K196" s="270"/>
      <c r="L196" s="61"/>
    </row>
    <row r="197" spans="1:16" s="32" customFormat="1" ht="54" customHeight="1" thickBot="1" x14ac:dyDescent="0.25">
      <c r="A197" s="276" t="s">
        <v>82</v>
      </c>
      <c r="B197" s="213" t="s">
        <v>58</v>
      </c>
      <c r="C197" s="54" t="s">
        <v>15</v>
      </c>
      <c r="D197" s="8">
        <f>SUM(D198:D201)</f>
        <v>318690.3</v>
      </c>
      <c r="E197" s="8">
        <f>SUM(E198:E201)</f>
        <v>205629.6</v>
      </c>
      <c r="F197" s="66">
        <v>64.5</v>
      </c>
      <c r="G197" s="219" t="s">
        <v>83</v>
      </c>
      <c r="H197" s="279" t="s">
        <v>176</v>
      </c>
      <c r="I197" s="216" t="s">
        <v>74</v>
      </c>
      <c r="J197" s="216" t="s">
        <v>84</v>
      </c>
      <c r="K197" s="283" t="s">
        <v>85</v>
      </c>
    </row>
    <row r="198" spans="1:16" s="32" customFormat="1" ht="63.75" customHeight="1" thickBot="1" x14ac:dyDescent="0.25">
      <c r="A198" s="277"/>
      <c r="B198" s="214"/>
      <c r="C198" s="50" t="s">
        <v>17</v>
      </c>
      <c r="D198" s="19">
        <v>318690.3</v>
      </c>
      <c r="E198" s="1">
        <v>205629.6</v>
      </c>
      <c r="F198" s="65">
        <v>64.5</v>
      </c>
      <c r="G198" s="287"/>
      <c r="H198" s="280"/>
      <c r="I198" s="217"/>
      <c r="J198" s="217"/>
      <c r="K198" s="284"/>
    </row>
    <row r="199" spans="1:16" s="32" customFormat="1" ht="56.25" customHeight="1" thickBot="1" x14ac:dyDescent="0.25">
      <c r="A199" s="277"/>
      <c r="B199" s="214"/>
      <c r="C199" s="50" t="s">
        <v>18</v>
      </c>
      <c r="D199" s="4">
        <v>0</v>
      </c>
      <c r="E199" s="4">
        <v>0</v>
      </c>
      <c r="F199" s="68" t="s">
        <v>16</v>
      </c>
      <c r="G199" s="287"/>
      <c r="H199" s="280"/>
      <c r="I199" s="217"/>
      <c r="J199" s="217"/>
      <c r="K199" s="284"/>
    </row>
    <row r="200" spans="1:16" s="32" customFormat="1" ht="42.75" customHeight="1" thickBot="1" x14ac:dyDescent="0.25">
      <c r="A200" s="277"/>
      <c r="B200" s="214"/>
      <c r="C200" s="50" t="s">
        <v>19</v>
      </c>
      <c r="D200" s="4">
        <v>0</v>
      </c>
      <c r="E200" s="4">
        <v>0</v>
      </c>
      <c r="F200" s="68" t="s">
        <v>16</v>
      </c>
      <c r="G200" s="269"/>
      <c r="H200" s="280"/>
      <c r="I200" s="217"/>
      <c r="J200" s="217"/>
      <c r="K200" s="284"/>
    </row>
    <row r="201" spans="1:16" s="32" customFormat="1" ht="84" customHeight="1" thickBot="1" x14ac:dyDescent="0.25">
      <c r="A201" s="278"/>
      <c r="B201" s="226"/>
      <c r="C201" s="50" t="s">
        <v>20</v>
      </c>
      <c r="D201" s="4">
        <v>0</v>
      </c>
      <c r="E201" s="4">
        <v>0</v>
      </c>
      <c r="F201" s="68" t="s">
        <v>16</v>
      </c>
      <c r="G201" s="270"/>
      <c r="H201" s="286"/>
      <c r="I201" s="218"/>
      <c r="J201" s="218"/>
      <c r="K201" s="285"/>
    </row>
    <row r="202" spans="1:16" s="32" customFormat="1" ht="22.9" customHeight="1" thickBot="1" x14ac:dyDescent="0.25">
      <c r="A202" s="271" t="s">
        <v>87</v>
      </c>
      <c r="B202" s="272" t="s">
        <v>86</v>
      </c>
      <c r="C202" s="53" t="s">
        <v>15</v>
      </c>
      <c r="D202" s="22">
        <f>SUM(D203:D206)</f>
        <v>301</v>
      </c>
      <c r="E202" s="22">
        <f>SUM(E203:E206)</f>
        <v>215.8</v>
      </c>
      <c r="F202" s="67">
        <v>71.7</v>
      </c>
      <c r="G202" s="273" t="s">
        <v>88</v>
      </c>
      <c r="H202" s="273" t="s">
        <v>177</v>
      </c>
      <c r="I202" s="288" t="s">
        <v>31</v>
      </c>
      <c r="J202" s="288" t="s">
        <v>89</v>
      </c>
      <c r="K202" s="292" t="s">
        <v>127</v>
      </c>
    </row>
    <row r="203" spans="1:16" s="32" customFormat="1" ht="30.75" customHeight="1" thickBot="1" x14ac:dyDescent="0.25">
      <c r="A203" s="271"/>
      <c r="B203" s="272"/>
      <c r="C203" s="53" t="s">
        <v>17</v>
      </c>
      <c r="D203" s="24">
        <v>301</v>
      </c>
      <c r="E203" s="55">
        <v>215.8</v>
      </c>
      <c r="F203" s="67">
        <v>71.7</v>
      </c>
      <c r="G203" s="273"/>
      <c r="H203" s="273"/>
      <c r="I203" s="288"/>
      <c r="J203" s="288"/>
      <c r="K203" s="292"/>
    </row>
    <row r="204" spans="1:16" s="32" customFormat="1" ht="12" thickBot="1" x14ac:dyDescent="0.25">
      <c r="A204" s="271"/>
      <c r="B204" s="272"/>
      <c r="C204" s="53" t="s">
        <v>18</v>
      </c>
      <c r="D204" s="25">
        <v>0</v>
      </c>
      <c r="E204" s="25">
        <v>0</v>
      </c>
      <c r="F204" s="70" t="s">
        <v>16</v>
      </c>
      <c r="G204" s="273"/>
      <c r="H204" s="273"/>
      <c r="I204" s="288"/>
      <c r="J204" s="288"/>
      <c r="K204" s="292"/>
    </row>
    <row r="205" spans="1:16" s="32" customFormat="1" ht="12" thickBot="1" x14ac:dyDescent="0.25">
      <c r="A205" s="271"/>
      <c r="B205" s="272"/>
      <c r="C205" s="53" t="s">
        <v>19</v>
      </c>
      <c r="D205" s="25">
        <v>0</v>
      </c>
      <c r="E205" s="25">
        <v>0</v>
      </c>
      <c r="F205" s="70" t="s">
        <v>16</v>
      </c>
      <c r="G205" s="273"/>
      <c r="H205" s="273"/>
      <c r="I205" s="288"/>
      <c r="J205" s="288"/>
      <c r="K205" s="292"/>
    </row>
    <row r="206" spans="1:16" s="32" customFormat="1" ht="26.25" customHeight="1" thickBot="1" x14ac:dyDescent="0.25">
      <c r="A206" s="291"/>
      <c r="B206" s="272"/>
      <c r="C206" s="53" t="s">
        <v>20</v>
      </c>
      <c r="D206" s="25">
        <v>0</v>
      </c>
      <c r="E206" s="25">
        <v>0</v>
      </c>
      <c r="F206" s="70" t="s">
        <v>16</v>
      </c>
      <c r="G206" s="273"/>
      <c r="H206" s="273"/>
      <c r="I206" s="288"/>
      <c r="J206" s="288"/>
      <c r="K206" s="292"/>
    </row>
    <row r="207" spans="1:16" s="32" customFormat="1" ht="18" customHeight="1" thickBot="1" x14ac:dyDescent="0.25">
      <c r="A207" s="276" t="s">
        <v>90</v>
      </c>
      <c r="B207" s="213" t="s">
        <v>67</v>
      </c>
      <c r="C207" s="54" t="s">
        <v>15</v>
      </c>
      <c r="D207" s="29">
        <f>SUM(D208:D211)</f>
        <v>317418.8</v>
      </c>
      <c r="E207" s="22">
        <f>SUM(E208:E211)</f>
        <v>3282.3</v>
      </c>
      <c r="F207" s="71">
        <v>1</v>
      </c>
      <c r="G207" s="283" t="s">
        <v>178</v>
      </c>
      <c r="H207" s="283" t="s">
        <v>179</v>
      </c>
      <c r="I207" s="293" t="s">
        <v>31</v>
      </c>
      <c r="J207" s="216" t="s">
        <v>49</v>
      </c>
      <c r="K207" s="205" t="s">
        <v>205</v>
      </c>
      <c r="L207" s="302"/>
      <c r="M207" s="303"/>
      <c r="N207" s="303"/>
      <c r="O207" s="303"/>
      <c r="P207" s="303"/>
    </row>
    <row r="208" spans="1:16" s="32" customFormat="1" ht="18" customHeight="1" thickBot="1" x14ac:dyDescent="0.25">
      <c r="A208" s="277"/>
      <c r="B208" s="214"/>
      <c r="C208" s="50" t="s">
        <v>17</v>
      </c>
      <c r="D208" s="7" t="s">
        <v>16</v>
      </c>
      <c r="E208" s="55"/>
      <c r="F208" s="68" t="s">
        <v>16</v>
      </c>
      <c r="G208" s="284"/>
      <c r="H208" s="284"/>
      <c r="I208" s="294"/>
      <c r="J208" s="217"/>
      <c r="K208" s="206"/>
      <c r="L208" s="302"/>
      <c r="M208" s="303"/>
      <c r="N208" s="303"/>
      <c r="O208" s="303"/>
      <c r="P208" s="303"/>
    </row>
    <row r="209" spans="1:16" s="32" customFormat="1" ht="18" customHeight="1" thickBot="1" x14ac:dyDescent="0.25">
      <c r="A209" s="277"/>
      <c r="B209" s="214"/>
      <c r="C209" s="50" t="s">
        <v>18</v>
      </c>
      <c r="D209" s="29">
        <v>317418.8</v>
      </c>
      <c r="E209" s="25">
        <v>3282.3</v>
      </c>
      <c r="F209" s="68">
        <v>1</v>
      </c>
      <c r="G209" s="284"/>
      <c r="H209" s="284"/>
      <c r="I209" s="294"/>
      <c r="J209" s="217"/>
      <c r="K209" s="206"/>
      <c r="L209" s="302"/>
      <c r="M209" s="303"/>
      <c r="N209" s="303"/>
      <c r="O209" s="303"/>
      <c r="P209" s="303"/>
    </row>
    <row r="210" spans="1:16" s="32" customFormat="1" ht="18" customHeight="1" thickBot="1" x14ac:dyDescent="0.25">
      <c r="A210" s="277"/>
      <c r="B210" s="214"/>
      <c r="C210" s="50" t="s">
        <v>19</v>
      </c>
      <c r="D210" s="4">
        <v>0</v>
      </c>
      <c r="E210" s="25">
        <v>0</v>
      </c>
      <c r="F210" s="68" t="s">
        <v>16</v>
      </c>
      <c r="G210" s="284"/>
      <c r="H210" s="284"/>
      <c r="I210" s="294"/>
      <c r="J210" s="217"/>
      <c r="K210" s="206"/>
      <c r="L210" s="302"/>
      <c r="M210" s="303"/>
      <c r="N210" s="303"/>
      <c r="O210" s="303"/>
      <c r="P210" s="303"/>
    </row>
    <row r="211" spans="1:16" s="32" customFormat="1" ht="18" customHeight="1" thickBot="1" x14ac:dyDescent="0.25">
      <c r="A211" s="278"/>
      <c r="B211" s="226"/>
      <c r="C211" s="50" t="s">
        <v>20</v>
      </c>
      <c r="D211" s="4">
        <v>0</v>
      </c>
      <c r="E211" s="25">
        <v>0</v>
      </c>
      <c r="F211" s="68" t="s">
        <v>16</v>
      </c>
      <c r="G211" s="284"/>
      <c r="H211" s="284"/>
      <c r="I211" s="294"/>
      <c r="J211" s="217"/>
      <c r="K211" s="206"/>
      <c r="L211" s="302"/>
      <c r="M211" s="303"/>
      <c r="N211" s="303"/>
      <c r="O211" s="303"/>
      <c r="P211" s="303"/>
    </row>
    <row r="212" spans="1:16" s="32" customFormat="1" ht="26.25" customHeight="1" thickBot="1" x14ac:dyDescent="0.25">
      <c r="A212" s="276" t="s">
        <v>91</v>
      </c>
      <c r="B212" s="213" t="s">
        <v>64</v>
      </c>
      <c r="C212" s="50" t="s">
        <v>15</v>
      </c>
      <c r="D212" s="19">
        <f>SUM(D213:D216)</f>
        <v>317418.8</v>
      </c>
      <c r="E212" s="19">
        <f>SUM(E213:E216)</f>
        <v>3291.8</v>
      </c>
      <c r="F212" s="68">
        <v>1</v>
      </c>
      <c r="G212" s="284"/>
      <c r="H212" s="284"/>
      <c r="I212" s="294"/>
      <c r="J212" s="217"/>
      <c r="K212" s="206"/>
    </row>
    <row r="213" spans="1:16" s="32" customFormat="1" ht="26.25" customHeight="1" thickBot="1" x14ac:dyDescent="0.25">
      <c r="A213" s="277"/>
      <c r="B213" s="214"/>
      <c r="C213" s="50" t="s">
        <v>17</v>
      </c>
      <c r="D213" s="19">
        <v>317418.8</v>
      </c>
      <c r="E213" s="6">
        <v>3291.8</v>
      </c>
      <c r="F213" s="68">
        <v>1</v>
      </c>
      <c r="G213" s="284"/>
      <c r="H213" s="284"/>
      <c r="I213" s="294"/>
      <c r="J213" s="217"/>
      <c r="K213" s="206"/>
    </row>
    <row r="214" spans="1:16" s="32" customFormat="1" ht="26.25" customHeight="1" thickBot="1" x14ac:dyDescent="0.25">
      <c r="A214" s="277"/>
      <c r="B214" s="214"/>
      <c r="C214" s="50" t="s">
        <v>18</v>
      </c>
      <c r="D214" s="4">
        <v>0</v>
      </c>
      <c r="E214" s="4">
        <v>0</v>
      </c>
      <c r="F214" s="68" t="s">
        <v>16</v>
      </c>
      <c r="G214" s="284"/>
      <c r="H214" s="284"/>
      <c r="I214" s="294"/>
      <c r="J214" s="217"/>
      <c r="K214" s="206"/>
    </row>
    <row r="215" spans="1:16" s="32" customFormat="1" ht="26.25" customHeight="1" thickBot="1" x14ac:dyDescent="0.25">
      <c r="A215" s="277"/>
      <c r="B215" s="214"/>
      <c r="C215" s="50" t="s">
        <v>19</v>
      </c>
      <c r="D215" s="4">
        <v>0</v>
      </c>
      <c r="E215" s="4">
        <v>0</v>
      </c>
      <c r="F215" s="68" t="s">
        <v>16</v>
      </c>
      <c r="G215" s="284"/>
      <c r="H215" s="284"/>
      <c r="I215" s="294"/>
      <c r="J215" s="217"/>
      <c r="K215" s="206"/>
    </row>
    <row r="216" spans="1:16" s="32" customFormat="1" ht="36.75" customHeight="1" thickBot="1" x14ac:dyDescent="0.25">
      <c r="A216" s="278"/>
      <c r="B216" s="226"/>
      <c r="C216" s="50" t="s">
        <v>20</v>
      </c>
      <c r="D216" s="4">
        <v>0</v>
      </c>
      <c r="E216" s="4">
        <v>0</v>
      </c>
      <c r="F216" s="68" t="s">
        <v>16</v>
      </c>
      <c r="G216" s="285"/>
      <c r="H216" s="285"/>
      <c r="I216" s="294"/>
      <c r="J216" s="218"/>
      <c r="K216" s="207"/>
    </row>
    <row r="217" spans="1:16" s="32" customFormat="1" ht="34.5" thickBot="1" x14ac:dyDescent="0.25">
      <c r="A217" s="276" t="s">
        <v>93</v>
      </c>
      <c r="B217" s="213" t="s">
        <v>92</v>
      </c>
      <c r="C217" s="54" t="s">
        <v>15</v>
      </c>
      <c r="D217" s="26">
        <f>SUM(D218:D221)</f>
        <v>0</v>
      </c>
      <c r="E217" s="23">
        <f>SUM(E218:E221)</f>
        <v>3080.3</v>
      </c>
      <c r="F217" s="71" t="s">
        <v>16</v>
      </c>
      <c r="G217" s="268"/>
      <c r="H217" s="137" t="s">
        <v>195</v>
      </c>
      <c r="I217" s="139">
        <v>2</v>
      </c>
      <c r="J217" s="295" t="s">
        <v>128</v>
      </c>
      <c r="K217" s="283"/>
      <c r="L217" s="62"/>
    </row>
    <row r="218" spans="1:16" s="32" customFormat="1" ht="23.25" thickBot="1" x14ac:dyDescent="0.25">
      <c r="A218" s="277"/>
      <c r="B218" s="214"/>
      <c r="C218" s="50" t="s">
        <v>17</v>
      </c>
      <c r="D218" s="27">
        <f>D223+D228</f>
        <v>0</v>
      </c>
      <c r="E218" s="14">
        <f>E223+E228</f>
        <v>1540.1</v>
      </c>
      <c r="F218" s="68" t="s">
        <v>16</v>
      </c>
      <c r="G218" s="269"/>
      <c r="H218" s="138" t="s">
        <v>22</v>
      </c>
      <c r="I218" s="139">
        <v>0</v>
      </c>
      <c r="J218" s="296"/>
      <c r="K218" s="284"/>
      <c r="L218" s="62"/>
    </row>
    <row r="219" spans="1:16" s="32" customFormat="1" ht="23.25" customHeight="1" thickBot="1" x14ac:dyDescent="0.25">
      <c r="A219" s="277"/>
      <c r="B219" s="214"/>
      <c r="C219" s="50" t="s">
        <v>18</v>
      </c>
      <c r="D219" s="27">
        <f>D224+D229</f>
        <v>0</v>
      </c>
      <c r="E219" s="14">
        <f t="shared" ref="E219:E221" si="12">E224+E229</f>
        <v>1540.2</v>
      </c>
      <c r="F219" s="68" t="s">
        <v>16</v>
      </c>
      <c r="G219" s="269"/>
      <c r="H219" s="138" t="s">
        <v>196</v>
      </c>
      <c r="I219" s="139">
        <v>2</v>
      </c>
      <c r="J219" s="296"/>
      <c r="K219" s="284"/>
      <c r="L219" s="62"/>
    </row>
    <row r="220" spans="1:16" s="32" customFormat="1" ht="12" thickBot="1" x14ac:dyDescent="0.25">
      <c r="A220" s="277"/>
      <c r="B220" s="214"/>
      <c r="C220" s="50" t="s">
        <v>19</v>
      </c>
      <c r="D220" s="14" t="s">
        <v>16</v>
      </c>
      <c r="E220" s="14">
        <f t="shared" si="12"/>
        <v>0</v>
      </c>
      <c r="F220" s="68" t="s">
        <v>16</v>
      </c>
      <c r="G220" s="269"/>
      <c r="H220" s="138" t="s">
        <v>197</v>
      </c>
      <c r="I220" s="139">
        <v>0</v>
      </c>
      <c r="J220" s="296"/>
      <c r="K220" s="284"/>
      <c r="L220" s="62"/>
    </row>
    <row r="221" spans="1:16" s="32" customFormat="1" ht="34.5" thickBot="1" x14ac:dyDescent="0.25">
      <c r="A221" s="278"/>
      <c r="B221" s="226"/>
      <c r="C221" s="50" t="s">
        <v>20</v>
      </c>
      <c r="D221" s="14" t="s">
        <v>16</v>
      </c>
      <c r="E221" s="14">
        <f t="shared" si="12"/>
        <v>0</v>
      </c>
      <c r="F221" s="68" t="s">
        <v>16</v>
      </c>
      <c r="G221" s="270"/>
      <c r="H221" s="138" t="s">
        <v>97</v>
      </c>
      <c r="I221" s="157">
        <v>0</v>
      </c>
      <c r="J221" s="297"/>
      <c r="K221" s="285"/>
      <c r="L221" s="62"/>
    </row>
    <row r="222" spans="1:16" s="32" customFormat="1" ht="21.75" customHeight="1" thickBot="1" x14ac:dyDescent="0.25">
      <c r="A222" s="276" t="s">
        <v>94</v>
      </c>
      <c r="B222" s="213" t="s">
        <v>67</v>
      </c>
      <c r="C222" s="54" t="s">
        <v>15</v>
      </c>
      <c r="D222" s="28">
        <f>SUM(D223:D226)</f>
        <v>0</v>
      </c>
      <c r="E222" s="29">
        <f>SUM(E223:E226)</f>
        <v>1540.2</v>
      </c>
      <c r="F222" s="71" t="s">
        <v>16</v>
      </c>
      <c r="G222" s="283" t="s">
        <v>129</v>
      </c>
      <c r="H222" s="279" t="s">
        <v>189</v>
      </c>
      <c r="I222" s="217" t="s">
        <v>31</v>
      </c>
      <c r="J222" s="216" t="s">
        <v>128</v>
      </c>
      <c r="K222" s="205" t="s">
        <v>204</v>
      </c>
    </row>
    <row r="223" spans="1:16" s="32" customFormat="1" ht="21.75" customHeight="1" thickBot="1" x14ac:dyDescent="0.25">
      <c r="A223" s="277"/>
      <c r="B223" s="214"/>
      <c r="C223" s="50" t="s">
        <v>17</v>
      </c>
      <c r="D223" s="4">
        <v>0</v>
      </c>
      <c r="E223" s="14">
        <v>0</v>
      </c>
      <c r="F223" s="68" t="s">
        <v>16</v>
      </c>
      <c r="G223" s="284"/>
      <c r="H223" s="280"/>
      <c r="I223" s="280"/>
      <c r="J223" s="217"/>
      <c r="K223" s="206"/>
    </row>
    <row r="224" spans="1:16" s="32" customFormat="1" ht="21.75" customHeight="1" thickBot="1" x14ac:dyDescent="0.25">
      <c r="A224" s="277"/>
      <c r="B224" s="214"/>
      <c r="C224" s="50" t="s">
        <v>18</v>
      </c>
      <c r="D224" s="4">
        <v>0</v>
      </c>
      <c r="E224" s="14">
        <v>1540.2</v>
      </c>
      <c r="F224" s="68" t="s">
        <v>16</v>
      </c>
      <c r="G224" s="284"/>
      <c r="H224" s="280"/>
      <c r="I224" s="280"/>
      <c r="J224" s="217"/>
      <c r="K224" s="206"/>
    </row>
    <row r="225" spans="1:16" s="32" customFormat="1" ht="21.75" customHeight="1" thickBot="1" x14ac:dyDescent="0.25">
      <c r="A225" s="277"/>
      <c r="B225" s="214"/>
      <c r="C225" s="50" t="s">
        <v>19</v>
      </c>
      <c r="D225" s="4">
        <v>0</v>
      </c>
      <c r="E225" s="14">
        <v>0</v>
      </c>
      <c r="F225" s="68" t="s">
        <v>16</v>
      </c>
      <c r="G225" s="284"/>
      <c r="H225" s="280"/>
      <c r="I225" s="280"/>
      <c r="J225" s="217"/>
      <c r="K225" s="206"/>
    </row>
    <row r="226" spans="1:16" s="32" customFormat="1" ht="21.75" customHeight="1" thickBot="1" x14ac:dyDescent="0.25">
      <c r="A226" s="278"/>
      <c r="B226" s="226"/>
      <c r="C226" s="50" t="s">
        <v>20</v>
      </c>
      <c r="D226" s="4">
        <v>0</v>
      </c>
      <c r="E226" s="14">
        <v>0</v>
      </c>
      <c r="F226" s="68" t="s">
        <v>16</v>
      </c>
      <c r="G226" s="284"/>
      <c r="H226" s="280"/>
      <c r="I226" s="280"/>
      <c r="J226" s="217"/>
      <c r="K226" s="206"/>
    </row>
    <row r="227" spans="1:16" s="32" customFormat="1" ht="24.75" customHeight="1" thickBot="1" x14ac:dyDescent="0.25">
      <c r="A227" s="276" t="s">
        <v>95</v>
      </c>
      <c r="B227" s="213" t="s">
        <v>64</v>
      </c>
      <c r="C227" s="50" t="s">
        <v>15</v>
      </c>
      <c r="D227" s="4">
        <f>SUM(D228:D231)</f>
        <v>0</v>
      </c>
      <c r="E227" s="7">
        <f>SUM(E228:E231)</f>
        <v>1540.1</v>
      </c>
      <c r="F227" s="68" t="s">
        <v>16</v>
      </c>
      <c r="G227" s="284"/>
      <c r="H227" s="280"/>
      <c r="I227" s="280"/>
      <c r="J227" s="217"/>
      <c r="K227" s="206"/>
    </row>
    <row r="228" spans="1:16" s="32" customFormat="1" ht="24.75" customHeight="1" thickBot="1" x14ac:dyDescent="0.25">
      <c r="A228" s="277"/>
      <c r="B228" s="214"/>
      <c r="C228" s="50" t="s">
        <v>17</v>
      </c>
      <c r="D228" s="4">
        <v>0</v>
      </c>
      <c r="E228" s="14">
        <v>1540.1</v>
      </c>
      <c r="F228" s="68" t="s">
        <v>16</v>
      </c>
      <c r="G228" s="284"/>
      <c r="H228" s="280"/>
      <c r="I228" s="280"/>
      <c r="J228" s="217"/>
      <c r="K228" s="206"/>
    </row>
    <row r="229" spans="1:16" s="32" customFormat="1" ht="24.75" customHeight="1" thickBot="1" x14ac:dyDescent="0.25">
      <c r="A229" s="277"/>
      <c r="B229" s="214"/>
      <c r="C229" s="50" t="s">
        <v>18</v>
      </c>
      <c r="D229" s="4">
        <v>0</v>
      </c>
      <c r="E229" s="14">
        <v>0</v>
      </c>
      <c r="F229" s="68" t="s">
        <v>16</v>
      </c>
      <c r="G229" s="284"/>
      <c r="H229" s="280"/>
      <c r="I229" s="280"/>
      <c r="J229" s="217"/>
      <c r="K229" s="206"/>
    </row>
    <row r="230" spans="1:16" s="32" customFormat="1" ht="24.75" customHeight="1" thickBot="1" x14ac:dyDescent="0.25">
      <c r="A230" s="277"/>
      <c r="B230" s="214"/>
      <c r="C230" s="50" t="s">
        <v>19</v>
      </c>
      <c r="D230" s="4">
        <v>0</v>
      </c>
      <c r="E230" s="14">
        <v>0</v>
      </c>
      <c r="F230" s="68" t="s">
        <v>16</v>
      </c>
      <c r="G230" s="284"/>
      <c r="H230" s="280"/>
      <c r="I230" s="280"/>
      <c r="J230" s="217"/>
      <c r="K230" s="206"/>
    </row>
    <row r="231" spans="1:16" s="32" customFormat="1" ht="36.75" customHeight="1" thickBot="1" x14ac:dyDescent="0.25">
      <c r="A231" s="278"/>
      <c r="B231" s="226"/>
      <c r="C231" s="50" t="s">
        <v>20</v>
      </c>
      <c r="D231" s="4">
        <v>0</v>
      </c>
      <c r="E231" s="14">
        <v>0</v>
      </c>
      <c r="F231" s="68" t="s">
        <v>16</v>
      </c>
      <c r="G231" s="285"/>
      <c r="H231" s="286"/>
      <c r="I231" s="286"/>
      <c r="J231" s="218"/>
      <c r="K231" s="207"/>
    </row>
    <row r="232" spans="1:16" s="76" customFormat="1" ht="34.5" thickBot="1" x14ac:dyDescent="0.25">
      <c r="A232" s="202">
        <v>4</v>
      </c>
      <c r="B232" s="191" t="s">
        <v>96</v>
      </c>
      <c r="C232" s="117" t="s">
        <v>15</v>
      </c>
      <c r="D232" s="127">
        <f>SUM(D233:D236)</f>
        <v>40.299999999999997</v>
      </c>
      <c r="E232" s="90">
        <f>SUM(E233:E236)</f>
        <v>23.8</v>
      </c>
      <c r="F232" s="106">
        <v>59.1</v>
      </c>
      <c r="G232" s="298"/>
      <c r="H232" s="121" t="s">
        <v>195</v>
      </c>
      <c r="I232" s="135">
        <v>1</v>
      </c>
      <c r="J232" s="168" t="s">
        <v>98</v>
      </c>
      <c r="K232" s="168" t="s">
        <v>99</v>
      </c>
    </row>
    <row r="233" spans="1:16" s="76" customFormat="1" ht="23.25" thickBot="1" x14ac:dyDescent="0.25">
      <c r="A233" s="203"/>
      <c r="B233" s="192"/>
      <c r="C233" s="81" t="s">
        <v>17</v>
      </c>
      <c r="D233" s="128">
        <f>D238</f>
        <v>40.299999999999997</v>
      </c>
      <c r="E233" s="87">
        <f>E238</f>
        <v>23.8</v>
      </c>
      <c r="F233" s="75">
        <v>59.1</v>
      </c>
      <c r="G233" s="298"/>
      <c r="H233" s="121" t="s">
        <v>22</v>
      </c>
      <c r="I233" s="135">
        <v>0</v>
      </c>
      <c r="J233" s="168"/>
      <c r="K233" s="168"/>
    </row>
    <row r="234" spans="1:16" s="76" customFormat="1" ht="23.25" thickBot="1" x14ac:dyDescent="0.25">
      <c r="A234" s="203"/>
      <c r="B234" s="192"/>
      <c r="C234" s="81" t="s">
        <v>18</v>
      </c>
      <c r="D234" s="80">
        <f>D239</f>
        <v>0</v>
      </c>
      <c r="E234" s="87">
        <f t="shared" ref="E234:E236" si="13">E239</f>
        <v>0</v>
      </c>
      <c r="F234" s="125" t="s">
        <v>16</v>
      </c>
      <c r="G234" s="298"/>
      <c r="H234" s="121" t="s">
        <v>23</v>
      </c>
      <c r="I234" s="135">
        <v>1</v>
      </c>
      <c r="J234" s="168"/>
      <c r="K234" s="168"/>
      <c r="L234" s="300"/>
      <c r="M234" s="301"/>
      <c r="N234" s="301"/>
      <c r="O234" s="301"/>
      <c r="P234" s="301"/>
    </row>
    <row r="235" spans="1:16" s="76" customFormat="1" ht="12" thickBot="1" x14ac:dyDescent="0.25">
      <c r="A235" s="203"/>
      <c r="B235" s="192"/>
      <c r="C235" s="81" t="s">
        <v>19</v>
      </c>
      <c r="D235" s="80">
        <f t="shared" ref="D235:D236" si="14">D240</f>
        <v>0</v>
      </c>
      <c r="E235" s="87">
        <f t="shared" si="13"/>
        <v>0</v>
      </c>
      <c r="F235" s="125" t="s">
        <v>16</v>
      </c>
      <c r="G235" s="298"/>
      <c r="H235" s="121" t="s">
        <v>46</v>
      </c>
      <c r="I235" s="135">
        <v>0</v>
      </c>
      <c r="J235" s="168"/>
      <c r="K235" s="168"/>
      <c r="L235" s="300"/>
      <c r="M235" s="301"/>
      <c r="N235" s="301"/>
      <c r="O235" s="301"/>
      <c r="P235" s="301"/>
    </row>
    <row r="236" spans="1:16" s="76" customFormat="1" ht="34.5" thickBot="1" x14ac:dyDescent="0.25">
      <c r="A236" s="204"/>
      <c r="B236" s="193"/>
      <c r="C236" s="81" t="s">
        <v>20</v>
      </c>
      <c r="D236" s="80">
        <f t="shared" si="14"/>
        <v>0</v>
      </c>
      <c r="E236" s="87">
        <f t="shared" si="13"/>
        <v>0</v>
      </c>
      <c r="F236" s="125" t="s">
        <v>16</v>
      </c>
      <c r="G236" s="298"/>
      <c r="H236" s="121" t="s">
        <v>97</v>
      </c>
      <c r="I236" s="135">
        <v>0</v>
      </c>
      <c r="J236" s="168"/>
      <c r="K236" s="168"/>
    </row>
    <row r="237" spans="1:16" s="76" customFormat="1" ht="34.5" customHeight="1" thickBot="1" x14ac:dyDescent="0.25">
      <c r="A237" s="188" t="s">
        <v>101</v>
      </c>
      <c r="B237" s="163" t="s">
        <v>100</v>
      </c>
      <c r="C237" s="118" t="s">
        <v>15</v>
      </c>
      <c r="D237" s="127">
        <f>SUM(D238:D241)</f>
        <v>40.299999999999997</v>
      </c>
      <c r="E237" s="90">
        <f>SUM(E238:E241)</f>
        <v>23.8</v>
      </c>
      <c r="F237" s="120">
        <v>59.1</v>
      </c>
      <c r="G237" s="298"/>
      <c r="H237" s="121" t="s">
        <v>195</v>
      </c>
      <c r="I237" s="118">
        <v>1</v>
      </c>
      <c r="J237" s="166" t="s">
        <v>98</v>
      </c>
      <c r="K237" s="168" t="s">
        <v>99</v>
      </c>
    </row>
    <row r="238" spans="1:16" s="76" customFormat="1" ht="24" customHeight="1" thickBot="1" x14ac:dyDescent="0.25">
      <c r="A238" s="189"/>
      <c r="B238" s="163"/>
      <c r="C238" s="118" t="s">
        <v>17</v>
      </c>
      <c r="D238" s="127">
        <f>D243</f>
        <v>40.299999999999997</v>
      </c>
      <c r="E238" s="90">
        <f>E243</f>
        <v>23.8</v>
      </c>
      <c r="F238" s="120">
        <v>59.1</v>
      </c>
      <c r="G238" s="298"/>
      <c r="H238" s="121" t="s">
        <v>22</v>
      </c>
      <c r="I238" s="118">
        <v>0</v>
      </c>
      <c r="J238" s="166"/>
      <c r="K238" s="168"/>
    </row>
    <row r="239" spans="1:16" s="76" customFormat="1" ht="24" customHeight="1" thickBot="1" x14ac:dyDescent="0.25">
      <c r="A239" s="189"/>
      <c r="B239" s="163"/>
      <c r="C239" s="118" t="s">
        <v>18</v>
      </c>
      <c r="D239" s="129">
        <f>D244</f>
        <v>0</v>
      </c>
      <c r="E239" s="90">
        <f t="shared" ref="E239:E241" si="15">E244</f>
        <v>0</v>
      </c>
      <c r="F239" s="130" t="s">
        <v>16</v>
      </c>
      <c r="G239" s="298"/>
      <c r="H239" s="121" t="s">
        <v>23</v>
      </c>
      <c r="I239" s="118">
        <v>1</v>
      </c>
      <c r="J239" s="166"/>
      <c r="K239" s="168"/>
    </row>
    <row r="240" spans="1:16" s="76" customFormat="1" ht="24" customHeight="1" thickBot="1" x14ac:dyDescent="0.25">
      <c r="A240" s="189"/>
      <c r="B240" s="163"/>
      <c r="C240" s="118" t="s">
        <v>19</v>
      </c>
      <c r="D240" s="129">
        <v>0</v>
      </c>
      <c r="E240" s="90">
        <f t="shared" si="15"/>
        <v>0</v>
      </c>
      <c r="F240" s="130" t="s">
        <v>16</v>
      </c>
      <c r="G240" s="298"/>
      <c r="H240" s="121" t="s">
        <v>46</v>
      </c>
      <c r="I240" s="118">
        <v>0</v>
      </c>
      <c r="J240" s="166"/>
      <c r="K240" s="168"/>
    </row>
    <row r="241" spans="1:16" s="76" customFormat="1" ht="24" customHeight="1" thickBot="1" x14ac:dyDescent="0.25">
      <c r="A241" s="190"/>
      <c r="B241" s="163"/>
      <c r="C241" s="118" t="s">
        <v>20</v>
      </c>
      <c r="D241" s="129">
        <v>0</v>
      </c>
      <c r="E241" s="90">
        <f t="shared" si="15"/>
        <v>0</v>
      </c>
      <c r="F241" s="130" t="s">
        <v>16</v>
      </c>
      <c r="G241" s="298"/>
      <c r="H241" s="121" t="s">
        <v>97</v>
      </c>
      <c r="I241" s="118">
        <v>0</v>
      </c>
      <c r="J241" s="166"/>
      <c r="K241" s="168"/>
    </row>
    <row r="242" spans="1:16" s="76" customFormat="1" ht="67.5" customHeight="1" thickBot="1" x14ac:dyDescent="0.25">
      <c r="A242" s="188" t="s">
        <v>103</v>
      </c>
      <c r="B242" s="163" t="s">
        <v>102</v>
      </c>
      <c r="C242" s="118" t="s">
        <v>15</v>
      </c>
      <c r="D242" s="109">
        <f>SUM(D243:D246)</f>
        <v>40.299999999999997</v>
      </c>
      <c r="E242" s="90">
        <f>SUM(E243:E246)</f>
        <v>23.8</v>
      </c>
      <c r="F242" s="120">
        <v>59.1</v>
      </c>
      <c r="G242" s="169" t="s">
        <v>138</v>
      </c>
      <c r="H242" s="168" t="s">
        <v>190</v>
      </c>
      <c r="I242" s="158" t="s">
        <v>31</v>
      </c>
      <c r="J242" s="166" t="s">
        <v>98</v>
      </c>
      <c r="K242" s="168" t="s">
        <v>99</v>
      </c>
    </row>
    <row r="243" spans="1:16" s="76" customFormat="1" ht="76.5" customHeight="1" thickBot="1" x14ac:dyDescent="0.25">
      <c r="A243" s="189"/>
      <c r="B243" s="163"/>
      <c r="C243" s="118" t="s">
        <v>17</v>
      </c>
      <c r="D243" s="131">
        <v>40.299999999999997</v>
      </c>
      <c r="E243" s="79">
        <v>23.8</v>
      </c>
      <c r="F243" s="120">
        <v>59.1</v>
      </c>
      <c r="G243" s="169"/>
      <c r="H243" s="168"/>
      <c r="I243" s="158"/>
      <c r="J243" s="166"/>
      <c r="K243" s="168"/>
    </row>
    <row r="244" spans="1:16" s="76" customFormat="1" ht="49.5" customHeight="1" thickBot="1" x14ac:dyDescent="0.25">
      <c r="A244" s="189"/>
      <c r="B244" s="163"/>
      <c r="C244" s="118" t="s">
        <v>18</v>
      </c>
      <c r="D244" s="129">
        <v>0</v>
      </c>
      <c r="E244" s="129">
        <v>0</v>
      </c>
      <c r="F244" s="130" t="s">
        <v>16</v>
      </c>
      <c r="G244" s="169"/>
      <c r="H244" s="168"/>
      <c r="I244" s="158"/>
      <c r="J244" s="166"/>
      <c r="K244" s="168"/>
    </row>
    <row r="245" spans="1:16" s="76" customFormat="1" ht="50.25" customHeight="1" thickBot="1" x14ac:dyDescent="0.25">
      <c r="A245" s="189"/>
      <c r="B245" s="163"/>
      <c r="C245" s="118" t="s">
        <v>19</v>
      </c>
      <c r="D245" s="129">
        <v>0</v>
      </c>
      <c r="E245" s="129">
        <v>0</v>
      </c>
      <c r="F245" s="130" t="s">
        <v>16</v>
      </c>
      <c r="G245" s="169"/>
      <c r="H245" s="168"/>
      <c r="I245" s="158"/>
      <c r="J245" s="166"/>
      <c r="K245" s="168"/>
    </row>
    <row r="246" spans="1:16" s="76" customFormat="1" ht="93.75" customHeight="1" thickBot="1" x14ac:dyDescent="0.25">
      <c r="A246" s="190"/>
      <c r="B246" s="163"/>
      <c r="C246" s="118" t="s">
        <v>20</v>
      </c>
      <c r="D246" s="129">
        <v>0</v>
      </c>
      <c r="E246" s="129">
        <v>0</v>
      </c>
      <c r="F246" s="130" t="s">
        <v>16</v>
      </c>
      <c r="G246" s="169"/>
      <c r="H246" s="168"/>
      <c r="I246" s="158"/>
      <c r="J246" s="166"/>
      <c r="K246" s="168"/>
    </row>
    <row r="247" spans="1:16" s="32" customFormat="1" ht="34.5" thickBot="1" x14ac:dyDescent="0.25">
      <c r="A247" s="299">
        <v>5</v>
      </c>
      <c r="B247" s="272" t="s">
        <v>120</v>
      </c>
      <c r="C247" s="53" t="s">
        <v>15</v>
      </c>
      <c r="D247" s="55">
        <f>SUM(D248:D251)</f>
        <v>72619.199999999997</v>
      </c>
      <c r="E247" s="55">
        <f>SUM(E248:E251)</f>
        <v>60741.9</v>
      </c>
      <c r="F247" s="67">
        <v>83.6</v>
      </c>
      <c r="G247" s="275"/>
      <c r="H247" s="16" t="s">
        <v>195</v>
      </c>
      <c r="I247" s="11">
        <v>4</v>
      </c>
      <c r="J247" s="299" t="s">
        <v>105</v>
      </c>
      <c r="K247" s="275"/>
      <c r="L247" s="43"/>
      <c r="M247" s="44"/>
      <c r="N247" s="44"/>
      <c r="O247" s="44"/>
      <c r="P247" s="44"/>
    </row>
    <row r="248" spans="1:16" s="32" customFormat="1" ht="23.25" thickBot="1" x14ac:dyDescent="0.25">
      <c r="A248" s="299"/>
      <c r="B248" s="272"/>
      <c r="C248" s="53" t="s">
        <v>17</v>
      </c>
      <c r="D248" s="55">
        <f>D253</f>
        <v>72570</v>
      </c>
      <c r="E248" s="55">
        <f>E253</f>
        <v>60711.5</v>
      </c>
      <c r="F248" s="67">
        <v>83.7</v>
      </c>
      <c r="G248" s="275"/>
      <c r="H248" s="16" t="s">
        <v>22</v>
      </c>
      <c r="I248" s="11">
        <v>3</v>
      </c>
      <c r="J248" s="299"/>
      <c r="K248" s="275"/>
      <c r="L248" s="43"/>
      <c r="M248" s="44"/>
      <c r="N248" s="44"/>
      <c r="O248" s="44"/>
      <c r="P248" s="44"/>
    </row>
    <row r="249" spans="1:16" s="32" customFormat="1" ht="23.25" thickBot="1" x14ac:dyDescent="0.25">
      <c r="A249" s="299"/>
      <c r="B249" s="272"/>
      <c r="C249" s="53" t="s">
        <v>18</v>
      </c>
      <c r="D249" s="55">
        <f>D254</f>
        <v>49.2</v>
      </c>
      <c r="E249" s="55">
        <f t="shared" ref="E249:E251" si="16">E254</f>
        <v>30.4</v>
      </c>
      <c r="F249" s="67">
        <v>61.8</v>
      </c>
      <c r="G249" s="275"/>
      <c r="H249" s="16" t="s">
        <v>155</v>
      </c>
      <c r="I249" s="11">
        <v>1</v>
      </c>
      <c r="J249" s="299"/>
      <c r="K249" s="275"/>
      <c r="L249" s="43"/>
      <c r="M249" s="44"/>
      <c r="N249" s="44"/>
      <c r="O249" s="44"/>
      <c r="P249" s="44"/>
    </row>
    <row r="250" spans="1:16" s="32" customFormat="1" ht="12" customHeight="1" thickBot="1" x14ac:dyDescent="0.25">
      <c r="A250" s="299"/>
      <c r="B250" s="272"/>
      <c r="C250" s="53" t="s">
        <v>19</v>
      </c>
      <c r="D250" s="56" t="s">
        <v>16</v>
      </c>
      <c r="E250" s="55">
        <f t="shared" si="16"/>
        <v>0</v>
      </c>
      <c r="F250" s="67" t="s">
        <v>16</v>
      </c>
      <c r="G250" s="275"/>
      <c r="H250" s="16" t="s">
        <v>46</v>
      </c>
      <c r="I250" s="11">
        <v>0</v>
      </c>
      <c r="J250" s="299"/>
      <c r="K250" s="275"/>
    </row>
    <row r="251" spans="1:16" s="32" customFormat="1" ht="34.5" thickBot="1" x14ac:dyDescent="0.25">
      <c r="A251" s="299"/>
      <c r="B251" s="272"/>
      <c r="C251" s="53" t="s">
        <v>20</v>
      </c>
      <c r="D251" s="56" t="s">
        <v>16</v>
      </c>
      <c r="E251" s="55">
        <f t="shared" si="16"/>
        <v>0</v>
      </c>
      <c r="F251" s="67" t="s">
        <v>16</v>
      </c>
      <c r="G251" s="275"/>
      <c r="H251" s="16" t="s">
        <v>97</v>
      </c>
      <c r="I251" s="11">
        <v>75</v>
      </c>
      <c r="J251" s="299"/>
      <c r="K251" s="275"/>
    </row>
    <row r="252" spans="1:16" s="32" customFormat="1" ht="34.5" thickBot="1" x14ac:dyDescent="0.25">
      <c r="A252" s="271" t="s">
        <v>107</v>
      </c>
      <c r="B252" s="272" t="s">
        <v>106</v>
      </c>
      <c r="C252" s="53" t="s">
        <v>15</v>
      </c>
      <c r="D252" s="58">
        <f>SUM(D253:D256)</f>
        <v>72619.199999999997</v>
      </c>
      <c r="E252" s="55">
        <f>SUM(E253:E256)</f>
        <v>60741.9</v>
      </c>
      <c r="F252" s="67">
        <v>83.6</v>
      </c>
      <c r="G252" s="275"/>
      <c r="H252" s="16" t="s">
        <v>104</v>
      </c>
      <c r="I252" s="11"/>
      <c r="J252" s="288" t="s">
        <v>105</v>
      </c>
      <c r="K252" s="275"/>
      <c r="L252" s="61"/>
    </row>
    <row r="253" spans="1:16" s="32" customFormat="1" ht="23.25" thickBot="1" x14ac:dyDescent="0.25">
      <c r="A253" s="271"/>
      <c r="B253" s="272"/>
      <c r="C253" s="53" t="s">
        <v>17</v>
      </c>
      <c r="D253" s="55">
        <f>D258+D263+D268+D273</f>
        <v>72570</v>
      </c>
      <c r="E253" s="55">
        <f>E258+E263+E268+E273</f>
        <v>60711.5</v>
      </c>
      <c r="F253" s="67">
        <v>83.7</v>
      </c>
      <c r="G253" s="275"/>
      <c r="H253" s="16" t="s">
        <v>163</v>
      </c>
      <c r="I253" s="35"/>
      <c r="J253" s="288"/>
      <c r="K253" s="275"/>
      <c r="L253" s="61"/>
    </row>
    <row r="254" spans="1:16" s="32" customFormat="1" ht="23.25" thickBot="1" x14ac:dyDescent="0.25">
      <c r="A254" s="271"/>
      <c r="B254" s="272"/>
      <c r="C254" s="53" t="s">
        <v>18</v>
      </c>
      <c r="D254" s="55">
        <f>D259+D264+D269+D274</f>
        <v>49.2</v>
      </c>
      <c r="E254" s="55">
        <f t="shared" ref="E254:E256" si="17">E259+E264+E269+E274</f>
        <v>30.4</v>
      </c>
      <c r="F254" s="67">
        <v>61.8</v>
      </c>
      <c r="G254" s="275"/>
      <c r="H254" s="16" t="s">
        <v>180</v>
      </c>
      <c r="I254" s="35"/>
      <c r="J254" s="288"/>
      <c r="K254" s="275"/>
      <c r="L254" s="61"/>
    </row>
    <row r="255" spans="1:16" s="32" customFormat="1" ht="12" thickBot="1" x14ac:dyDescent="0.25">
      <c r="A255" s="271"/>
      <c r="B255" s="272"/>
      <c r="C255" s="53" t="s">
        <v>19</v>
      </c>
      <c r="D255" s="56" t="s">
        <v>16</v>
      </c>
      <c r="E255" s="55">
        <f t="shared" si="17"/>
        <v>0</v>
      </c>
      <c r="F255" s="67" t="s">
        <v>16</v>
      </c>
      <c r="G255" s="275"/>
      <c r="H255" s="16" t="s">
        <v>46</v>
      </c>
      <c r="I255" s="35"/>
      <c r="J255" s="288"/>
      <c r="K255" s="275"/>
      <c r="L255" s="61"/>
    </row>
    <row r="256" spans="1:16" s="32" customFormat="1" ht="34.5" thickBot="1" x14ac:dyDescent="0.25">
      <c r="A256" s="271"/>
      <c r="B256" s="272"/>
      <c r="C256" s="53" t="s">
        <v>20</v>
      </c>
      <c r="D256" s="56" t="s">
        <v>16</v>
      </c>
      <c r="E256" s="55">
        <f t="shared" si="17"/>
        <v>0</v>
      </c>
      <c r="F256" s="67" t="s">
        <v>16</v>
      </c>
      <c r="G256" s="275"/>
      <c r="H256" s="16" t="s">
        <v>181</v>
      </c>
      <c r="I256" s="35"/>
      <c r="J256" s="288"/>
      <c r="K256" s="275"/>
      <c r="L256" s="61"/>
    </row>
    <row r="257" spans="1:11" s="32" customFormat="1" ht="15" customHeight="1" thickBot="1" x14ac:dyDescent="0.25">
      <c r="A257" s="271" t="s">
        <v>109</v>
      </c>
      <c r="B257" s="272" t="s">
        <v>108</v>
      </c>
      <c r="C257" s="53" t="s">
        <v>15</v>
      </c>
      <c r="D257" s="55">
        <f>SUM(D258:D261)</f>
        <v>71569</v>
      </c>
      <c r="E257" s="55">
        <f>SUM(E258:E261)</f>
        <v>59560.2</v>
      </c>
      <c r="F257" s="67">
        <v>83.2</v>
      </c>
      <c r="G257" s="292" t="s">
        <v>140</v>
      </c>
      <c r="H257" s="292" t="s">
        <v>182</v>
      </c>
      <c r="I257" s="288" t="s">
        <v>74</v>
      </c>
      <c r="J257" s="288" t="s">
        <v>105</v>
      </c>
      <c r="K257" s="292" t="s">
        <v>85</v>
      </c>
    </row>
    <row r="258" spans="1:11" s="32" customFormat="1" ht="15" customHeight="1" thickBot="1" x14ac:dyDescent="0.25">
      <c r="A258" s="271"/>
      <c r="B258" s="272"/>
      <c r="C258" s="53" t="s">
        <v>17</v>
      </c>
      <c r="D258" s="55">
        <v>71569</v>
      </c>
      <c r="E258" s="56">
        <v>59560.2</v>
      </c>
      <c r="F258" s="67">
        <v>83.2</v>
      </c>
      <c r="G258" s="292"/>
      <c r="H258" s="292"/>
      <c r="I258" s="288"/>
      <c r="J258" s="288"/>
      <c r="K258" s="292"/>
    </row>
    <row r="259" spans="1:11" s="32" customFormat="1" ht="15" customHeight="1" thickBot="1" x14ac:dyDescent="0.25">
      <c r="A259" s="271"/>
      <c r="B259" s="272"/>
      <c r="C259" s="53" t="s">
        <v>18</v>
      </c>
      <c r="D259" s="56">
        <v>0</v>
      </c>
      <c r="E259" s="56">
        <v>0</v>
      </c>
      <c r="F259" s="67" t="s">
        <v>16</v>
      </c>
      <c r="G259" s="292"/>
      <c r="H259" s="292"/>
      <c r="I259" s="288"/>
      <c r="J259" s="288"/>
      <c r="K259" s="292"/>
    </row>
    <row r="260" spans="1:11" s="32" customFormat="1" ht="15" customHeight="1" thickBot="1" x14ac:dyDescent="0.25">
      <c r="A260" s="271"/>
      <c r="B260" s="272"/>
      <c r="C260" s="53" t="s">
        <v>19</v>
      </c>
      <c r="D260" s="56">
        <v>0</v>
      </c>
      <c r="E260" s="56">
        <v>0</v>
      </c>
      <c r="F260" s="67" t="s">
        <v>16</v>
      </c>
      <c r="G260" s="292"/>
      <c r="H260" s="292"/>
      <c r="I260" s="288"/>
      <c r="J260" s="288"/>
      <c r="K260" s="292"/>
    </row>
    <row r="261" spans="1:11" s="32" customFormat="1" ht="15" customHeight="1" thickBot="1" x14ac:dyDescent="0.25">
      <c r="A261" s="271"/>
      <c r="B261" s="272"/>
      <c r="C261" s="53" t="s">
        <v>20</v>
      </c>
      <c r="D261" s="56">
        <v>0</v>
      </c>
      <c r="E261" s="56">
        <v>0</v>
      </c>
      <c r="F261" s="67" t="s">
        <v>16</v>
      </c>
      <c r="G261" s="292"/>
      <c r="H261" s="292"/>
      <c r="I261" s="288"/>
      <c r="J261" s="288"/>
      <c r="K261" s="292"/>
    </row>
    <row r="262" spans="1:11" s="32" customFormat="1" ht="21" customHeight="1" thickBot="1" x14ac:dyDescent="0.25">
      <c r="A262" s="276" t="s">
        <v>111</v>
      </c>
      <c r="B262" s="213" t="s">
        <v>110</v>
      </c>
      <c r="C262" s="53" t="s">
        <v>15</v>
      </c>
      <c r="D262" s="55">
        <v>1001</v>
      </c>
      <c r="E262" s="55">
        <f>SUM(E263:E266)</f>
        <v>1151.3</v>
      </c>
      <c r="F262" s="67">
        <v>115</v>
      </c>
      <c r="G262" s="292" t="s">
        <v>141</v>
      </c>
      <c r="H262" s="292" t="s">
        <v>183</v>
      </c>
      <c r="I262" s="288" t="s">
        <v>31</v>
      </c>
      <c r="J262" s="288" t="s">
        <v>105</v>
      </c>
      <c r="K262" s="292" t="s">
        <v>85</v>
      </c>
    </row>
    <row r="263" spans="1:11" s="32" customFormat="1" ht="21" customHeight="1" thickBot="1" x14ac:dyDescent="0.25">
      <c r="A263" s="277"/>
      <c r="B263" s="214"/>
      <c r="C263" s="53" t="s">
        <v>17</v>
      </c>
      <c r="D263" s="55">
        <v>1001</v>
      </c>
      <c r="E263" s="56">
        <v>1151.3</v>
      </c>
      <c r="F263" s="67">
        <v>115</v>
      </c>
      <c r="G263" s="292"/>
      <c r="H263" s="292"/>
      <c r="I263" s="288"/>
      <c r="J263" s="288"/>
      <c r="K263" s="292"/>
    </row>
    <row r="264" spans="1:11" s="32" customFormat="1" ht="21" customHeight="1" thickBot="1" x14ac:dyDescent="0.25">
      <c r="A264" s="277"/>
      <c r="B264" s="214"/>
      <c r="C264" s="53" t="s">
        <v>18</v>
      </c>
      <c r="D264" s="25">
        <v>0</v>
      </c>
      <c r="E264" s="56">
        <v>0</v>
      </c>
      <c r="F264" s="67" t="s">
        <v>16</v>
      </c>
      <c r="G264" s="292"/>
      <c r="H264" s="292"/>
      <c r="I264" s="288"/>
      <c r="J264" s="288"/>
      <c r="K264" s="292"/>
    </row>
    <row r="265" spans="1:11" s="32" customFormat="1" ht="21" customHeight="1" thickBot="1" x14ac:dyDescent="0.25">
      <c r="A265" s="277"/>
      <c r="B265" s="214"/>
      <c r="C265" s="53" t="s">
        <v>19</v>
      </c>
      <c r="D265" s="25">
        <v>0</v>
      </c>
      <c r="E265" s="56">
        <v>0</v>
      </c>
      <c r="F265" s="67" t="s">
        <v>16</v>
      </c>
      <c r="G265" s="292"/>
      <c r="H265" s="292"/>
      <c r="I265" s="288"/>
      <c r="J265" s="288"/>
      <c r="K265" s="292"/>
    </row>
    <row r="266" spans="1:11" s="32" customFormat="1" ht="21" customHeight="1" thickBot="1" x14ac:dyDescent="0.25">
      <c r="A266" s="278"/>
      <c r="B266" s="226"/>
      <c r="C266" s="53" t="s">
        <v>20</v>
      </c>
      <c r="D266" s="25">
        <v>0</v>
      </c>
      <c r="E266" s="56">
        <v>0</v>
      </c>
      <c r="F266" s="67"/>
      <c r="G266" s="292"/>
      <c r="H266" s="292"/>
      <c r="I266" s="288"/>
      <c r="J266" s="288"/>
      <c r="K266" s="292"/>
    </row>
    <row r="267" spans="1:11" s="32" customFormat="1" ht="18.75" customHeight="1" thickBot="1" x14ac:dyDescent="0.25">
      <c r="A267" s="271" t="s">
        <v>114</v>
      </c>
      <c r="B267" s="272" t="s">
        <v>112</v>
      </c>
      <c r="C267" s="53" t="s">
        <v>15</v>
      </c>
      <c r="D267" s="22">
        <f>SUM(D268:D271)</f>
        <v>30.4</v>
      </c>
      <c r="E267" s="55">
        <f>SUM(E268:E271)</f>
        <v>30.4</v>
      </c>
      <c r="F267" s="67">
        <v>100</v>
      </c>
      <c r="G267" s="292" t="s">
        <v>116</v>
      </c>
      <c r="H267" s="292" t="s">
        <v>117</v>
      </c>
      <c r="I267" s="288" t="s">
        <v>74</v>
      </c>
      <c r="J267" s="288" t="s">
        <v>105</v>
      </c>
      <c r="K267" s="292" t="s">
        <v>85</v>
      </c>
    </row>
    <row r="268" spans="1:11" s="32" customFormat="1" ht="19.5" customHeight="1" thickBot="1" x14ac:dyDescent="0.25">
      <c r="A268" s="271"/>
      <c r="B268" s="272"/>
      <c r="C268" s="53" t="s">
        <v>17</v>
      </c>
      <c r="D268" s="25">
        <v>0</v>
      </c>
      <c r="E268" s="56">
        <v>0</v>
      </c>
      <c r="F268" s="67" t="s">
        <v>16</v>
      </c>
      <c r="G268" s="292"/>
      <c r="H268" s="292"/>
      <c r="I268" s="288"/>
      <c r="J268" s="288"/>
      <c r="K268" s="292"/>
    </row>
    <row r="269" spans="1:11" s="32" customFormat="1" ht="12" thickBot="1" x14ac:dyDescent="0.25">
      <c r="A269" s="271"/>
      <c r="B269" s="272"/>
      <c r="C269" s="53" t="s">
        <v>18</v>
      </c>
      <c r="D269" s="24">
        <v>30.4</v>
      </c>
      <c r="E269" s="72">
        <v>30.4</v>
      </c>
      <c r="F269" s="67">
        <v>100</v>
      </c>
      <c r="G269" s="292"/>
      <c r="H269" s="292"/>
      <c r="I269" s="288"/>
      <c r="J269" s="288"/>
      <c r="K269" s="292"/>
    </row>
    <row r="270" spans="1:11" s="32" customFormat="1" ht="12" thickBot="1" x14ac:dyDescent="0.25">
      <c r="A270" s="271"/>
      <c r="B270" s="272"/>
      <c r="C270" s="53" t="s">
        <v>19</v>
      </c>
      <c r="D270" s="25">
        <v>0</v>
      </c>
      <c r="E270" s="56">
        <v>0</v>
      </c>
      <c r="F270" s="67" t="s">
        <v>16</v>
      </c>
      <c r="G270" s="292"/>
      <c r="H270" s="292"/>
      <c r="I270" s="288"/>
      <c r="J270" s="288"/>
      <c r="K270" s="292"/>
    </row>
    <row r="271" spans="1:11" s="32" customFormat="1" ht="15.75" customHeight="1" thickBot="1" x14ac:dyDescent="0.25">
      <c r="A271" s="271"/>
      <c r="B271" s="272"/>
      <c r="C271" s="53" t="s">
        <v>20</v>
      </c>
      <c r="D271" s="25">
        <v>0</v>
      </c>
      <c r="E271" s="56">
        <v>0</v>
      </c>
      <c r="F271" s="67" t="s">
        <v>16</v>
      </c>
      <c r="G271" s="292"/>
      <c r="H271" s="292"/>
      <c r="I271" s="288"/>
      <c r="J271" s="288"/>
      <c r="K271" s="292"/>
    </row>
    <row r="272" spans="1:11" s="32" customFormat="1" ht="14.25" customHeight="1" thickBot="1" x14ac:dyDescent="0.25">
      <c r="A272" s="271" t="s">
        <v>115</v>
      </c>
      <c r="B272" s="272" t="s">
        <v>113</v>
      </c>
      <c r="C272" s="53" t="s">
        <v>15</v>
      </c>
      <c r="D272" s="30">
        <f>SUM(D273:D276)</f>
        <v>18.8</v>
      </c>
      <c r="E272" s="55">
        <f>SUM(E273:E276)</f>
        <v>0</v>
      </c>
      <c r="F272" s="67" t="s">
        <v>16</v>
      </c>
      <c r="G272" s="292"/>
      <c r="H272" s="292"/>
      <c r="I272" s="288"/>
      <c r="J272" s="288"/>
      <c r="K272" s="292"/>
    </row>
    <row r="273" spans="1:11" s="32" customFormat="1" ht="14.25" customHeight="1" thickBot="1" x14ac:dyDescent="0.25">
      <c r="A273" s="271"/>
      <c r="B273" s="272"/>
      <c r="C273" s="53" t="s">
        <v>17</v>
      </c>
      <c r="D273" s="25">
        <v>0</v>
      </c>
      <c r="E273" s="56">
        <v>0</v>
      </c>
      <c r="F273" s="67" t="s">
        <v>16</v>
      </c>
      <c r="G273" s="292"/>
      <c r="H273" s="292"/>
      <c r="I273" s="288"/>
      <c r="J273" s="288"/>
      <c r="K273" s="292"/>
    </row>
    <row r="274" spans="1:11" s="32" customFormat="1" ht="14.25" customHeight="1" thickBot="1" x14ac:dyDescent="0.25">
      <c r="A274" s="271"/>
      <c r="B274" s="272"/>
      <c r="C274" s="53" t="s">
        <v>18</v>
      </c>
      <c r="D274" s="30">
        <v>18.8</v>
      </c>
      <c r="E274" s="56">
        <v>0</v>
      </c>
      <c r="F274" s="67" t="s">
        <v>16</v>
      </c>
      <c r="G274" s="292"/>
      <c r="H274" s="292"/>
      <c r="I274" s="288"/>
      <c r="J274" s="288"/>
      <c r="K274" s="292"/>
    </row>
    <row r="275" spans="1:11" s="32" customFormat="1" ht="14.25" customHeight="1" thickBot="1" x14ac:dyDescent="0.25">
      <c r="A275" s="271"/>
      <c r="B275" s="272"/>
      <c r="C275" s="53" t="s">
        <v>19</v>
      </c>
      <c r="D275" s="25">
        <v>0</v>
      </c>
      <c r="E275" s="56">
        <v>0</v>
      </c>
      <c r="F275" s="67" t="s">
        <v>16</v>
      </c>
      <c r="G275" s="292"/>
      <c r="H275" s="292"/>
      <c r="I275" s="288"/>
      <c r="J275" s="288"/>
      <c r="K275" s="292"/>
    </row>
    <row r="276" spans="1:11" s="32" customFormat="1" ht="14.25" customHeight="1" thickBot="1" x14ac:dyDescent="0.25">
      <c r="A276" s="271"/>
      <c r="B276" s="272"/>
      <c r="C276" s="53" t="s">
        <v>20</v>
      </c>
      <c r="D276" s="25">
        <v>0</v>
      </c>
      <c r="E276" s="56">
        <v>0</v>
      </c>
      <c r="F276" s="67" t="s">
        <v>16</v>
      </c>
      <c r="G276" s="292"/>
      <c r="H276" s="292"/>
      <c r="I276" s="288"/>
      <c r="J276" s="288"/>
      <c r="K276" s="292"/>
    </row>
    <row r="277" spans="1:11" s="32" customFormat="1" x14ac:dyDescent="0.2">
      <c r="B277" s="34"/>
      <c r="D277" s="33"/>
      <c r="E277" s="33"/>
      <c r="F277" s="63"/>
    </row>
    <row r="278" spans="1:11" s="32" customFormat="1" x14ac:dyDescent="0.2">
      <c r="B278" s="34"/>
      <c r="D278" s="33"/>
      <c r="E278" s="33"/>
      <c r="F278" s="63"/>
    </row>
    <row r="279" spans="1:11" s="32" customFormat="1" x14ac:dyDescent="0.2">
      <c r="B279" s="34"/>
      <c r="D279" s="33"/>
      <c r="E279" s="33"/>
      <c r="F279" s="63"/>
    </row>
    <row r="280" spans="1:11" s="32" customFormat="1" x14ac:dyDescent="0.2">
      <c r="B280" s="34"/>
      <c r="D280" s="33"/>
      <c r="E280" s="33"/>
      <c r="F280" s="63"/>
    </row>
    <row r="281" spans="1:11" s="32" customFormat="1" x14ac:dyDescent="0.2">
      <c r="B281" s="34"/>
      <c r="D281" s="33"/>
      <c r="E281" s="33"/>
      <c r="F281" s="63"/>
    </row>
    <row r="282" spans="1:11" s="32" customFormat="1" x14ac:dyDescent="0.2">
      <c r="B282" s="34"/>
      <c r="D282" s="33"/>
      <c r="E282" s="33"/>
      <c r="F282" s="63"/>
    </row>
    <row r="283" spans="1:11" s="32" customFormat="1" x14ac:dyDescent="0.2">
      <c r="B283" s="34"/>
      <c r="D283" s="33"/>
      <c r="E283" s="33"/>
      <c r="F283" s="63"/>
    </row>
    <row r="284" spans="1:11" s="32" customFormat="1" x14ac:dyDescent="0.2">
      <c r="B284" s="34"/>
      <c r="D284" s="33"/>
      <c r="E284" s="33"/>
      <c r="F284" s="63"/>
    </row>
    <row r="285" spans="1:11" s="32" customFormat="1" x14ac:dyDescent="0.2">
      <c r="B285" s="34"/>
      <c r="D285" s="33"/>
      <c r="E285" s="33"/>
      <c r="F285" s="63"/>
    </row>
    <row r="286" spans="1:11" s="32" customFormat="1" x14ac:dyDescent="0.2">
      <c r="B286" s="34"/>
      <c r="D286" s="33"/>
      <c r="E286" s="33"/>
      <c r="F286" s="63"/>
    </row>
    <row r="287" spans="1:11" s="32" customFormat="1" x14ac:dyDescent="0.2">
      <c r="B287" s="34"/>
      <c r="D287" s="33"/>
      <c r="E287" s="33"/>
      <c r="F287" s="63"/>
    </row>
    <row r="288" spans="1:11" s="32" customFormat="1" x14ac:dyDescent="0.2">
      <c r="B288" s="34"/>
      <c r="D288" s="33"/>
      <c r="E288" s="33"/>
      <c r="F288" s="63"/>
    </row>
    <row r="289" spans="2:6" s="32" customFormat="1" x14ac:dyDescent="0.2">
      <c r="B289" s="34"/>
      <c r="D289" s="33"/>
      <c r="E289" s="33"/>
      <c r="F289" s="63"/>
    </row>
    <row r="290" spans="2:6" s="32" customFormat="1" x14ac:dyDescent="0.2">
      <c r="B290" s="34"/>
      <c r="D290" s="33"/>
      <c r="E290" s="33"/>
      <c r="F290" s="63"/>
    </row>
    <row r="291" spans="2:6" s="32" customFormat="1" x14ac:dyDescent="0.2">
      <c r="B291" s="34"/>
      <c r="D291" s="33"/>
      <c r="E291" s="33"/>
      <c r="F291" s="63"/>
    </row>
    <row r="292" spans="2:6" s="32" customFormat="1" x14ac:dyDescent="0.2">
      <c r="B292" s="34"/>
      <c r="D292" s="33"/>
      <c r="E292" s="33"/>
      <c r="F292" s="63"/>
    </row>
    <row r="293" spans="2:6" s="32" customFormat="1" x14ac:dyDescent="0.2">
      <c r="B293" s="34"/>
      <c r="D293" s="33"/>
      <c r="E293" s="33"/>
      <c r="F293" s="63"/>
    </row>
    <row r="294" spans="2:6" s="32" customFormat="1" x14ac:dyDescent="0.2">
      <c r="B294" s="34"/>
      <c r="D294" s="33"/>
      <c r="E294" s="33"/>
      <c r="F294" s="63"/>
    </row>
    <row r="295" spans="2:6" s="32" customFormat="1" x14ac:dyDescent="0.2">
      <c r="B295" s="34"/>
      <c r="D295" s="33"/>
      <c r="E295" s="33"/>
      <c r="F295" s="63"/>
    </row>
    <row r="296" spans="2:6" s="32" customFormat="1" x14ac:dyDescent="0.2">
      <c r="B296" s="34"/>
      <c r="D296" s="33"/>
      <c r="E296" s="33"/>
      <c r="F296" s="63"/>
    </row>
    <row r="297" spans="2:6" s="32" customFormat="1" x14ac:dyDescent="0.2">
      <c r="B297" s="34"/>
      <c r="D297" s="33"/>
      <c r="E297" s="33"/>
      <c r="F297" s="63"/>
    </row>
    <row r="298" spans="2:6" s="32" customFormat="1" x14ac:dyDescent="0.2">
      <c r="B298" s="34"/>
      <c r="D298" s="33"/>
      <c r="E298" s="33"/>
      <c r="F298" s="63"/>
    </row>
    <row r="299" spans="2:6" s="32" customFormat="1" x14ac:dyDescent="0.2">
      <c r="B299" s="34"/>
      <c r="D299" s="33"/>
      <c r="E299" s="33"/>
      <c r="F299" s="63"/>
    </row>
    <row r="300" spans="2:6" s="32" customFormat="1" x14ac:dyDescent="0.2">
      <c r="B300" s="34"/>
      <c r="D300" s="33"/>
      <c r="E300" s="33"/>
      <c r="F300" s="63"/>
    </row>
    <row r="301" spans="2:6" s="32" customFormat="1" x14ac:dyDescent="0.2">
      <c r="B301" s="34"/>
      <c r="D301" s="33"/>
      <c r="E301" s="33"/>
      <c r="F301" s="63"/>
    </row>
    <row r="302" spans="2:6" s="32" customFormat="1" x14ac:dyDescent="0.2">
      <c r="B302" s="34"/>
      <c r="D302" s="33"/>
      <c r="E302" s="33"/>
      <c r="F302" s="63"/>
    </row>
    <row r="303" spans="2:6" s="32" customFormat="1" x14ac:dyDescent="0.2">
      <c r="B303" s="34"/>
      <c r="D303" s="33"/>
      <c r="E303" s="33"/>
      <c r="F303" s="63"/>
    </row>
    <row r="304" spans="2:6" s="32" customFormat="1" x14ac:dyDescent="0.2">
      <c r="B304" s="34"/>
      <c r="D304" s="33"/>
      <c r="E304" s="33"/>
      <c r="F304" s="63"/>
    </row>
    <row r="305" spans="2:6" s="32" customFormat="1" x14ac:dyDescent="0.2">
      <c r="B305" s="34"/>
      <c r="D305" s="33"/>
      <c r="E305" s="33"/>
      <c r="F305" s="63"/>
    </row>
    <row r="306" spans="2:6" s="32" customFormat="1" x14ac:dyDescent="0.2">
      <c r="B306" s="34"/>
      <c r="D306" s="33"/>
      <c r="E306" s="33"/>
      <c r="F306" s="63"/>
    </row>
    <row r="307" spans="2:6" s="32" customFormat="1" x14ac:dyDescent="0.2">
      <c r="B307" s="34"/>
      <c r="D307" s="33"/>
      <c r="E307" s="33"/>
      <c r="F307" s="63"/>
    </row>
    <row r="308" spans="2:6" s="32" customFormat="1" x14ac:dyDescent="0.2">
      <c r="B308" s="34"/>
      <c r="D308" s="33"/>
      <c r="E308" s="33"/>
      <c r="F308" s="63"/>
    </row>
    <row r="309" spans="2:6" s="32" customFormat="1" x14ac:dyDescent="0.2">
      <c r="B309" s="34"/>
      <c r="D309" s="33"/>
      <c r="E309" s="33"/>
      <c r="F309" s="63"/>
    </row>
    <row r="310" spans="2:6" s="32" customFormat="1" x14ac:dyDescent="0.2">
      <c r="B310" s="34"/>
      <c r="D310" s="33"/>
      <c r="E310" s="33"/>
      <c r="F310" s="63"/>
    </row>
    <row r="311" spans="2:6" s="32" customFormat="1" x14ac:dyDescent="0.2">
      <c r="B311" s="34"/>
      <c r="D311" s="33"/>
      <c r="E311" s="33"/>
      <c r="F311" s="63"/>
    </row>
    <row r="312" spans="2:6" s="32" customFormat="1" x14ac:dyDescent="0.2">
      <c r="B312" s="34"/>
      <c r="D312" s="33"/>
      <c r="E312" s="33"/>
      <c r="F312" s="63"/>
    </row>
    <row r="313" spans="2:6" s="32" customFormat="1" x14ac:dyDescent="0.2">
      <c r="B313" s="34"/>
      <c r="D313" s="33"/>
      <c r="E313" s="33"/>
      <c r="F313" s="63"/>
    </row>
    <row r="314" spans="2:6" s="32" customFormat="1" x14ac:dyDescent="0.2">
      <c r="B314" s="34"/>
      <c r="D314" s="33"/>
      <c r="E314" s="33"/>
      <c r="F314" s="63"/>
    </row>
    <row r="315" spans="2:6" s="32" customFormat="1" x14ac:dyDescent="0.2">
      <c r="B315" s="34"/>
      <c r="D315" s="33"/>
      <c r="E315" s="33"/>
      <c r="F315" s="63"/>
    </row>
    <row r="316" spans="2:6" s="32" customFormat="1" x14ac:dyDescent="0.2">
      <c r="B316" s="34"/>
      <c r="D316" s="33"/>
      <c r="E316" s="33"/>
      <c r="F316" s="63"/>
    </row>
    <row r="317" spans="2:6" s="32" customFormat="1" x14ac:dyDescent="0.2">
      <c r="B317" s="34"/>
      <c r="D317" s="33"/>
      <c r="E317" s="33"/>
      <c r="F317" s="63"/>
    </row>
    <row r="318" spans="2:6" s="32" customFormat="1" x14ac:dyDescent="0.2">
      <c r="B318" s="34"/>
      <c r="D318" s="33"/>
      <c r="E318" s="33"/>
      <c r="F318" s="63"/>
    </row>
    <row r="319" spans="2:6" s="32" customFormat="1" x14ac:dyDescent="0.2">
      <c r="B319" s="34"/>
      <c r="D319" s="33"/>
      <c r="E319" s="33"/>
      <c r="F319" s="63"/>
    </row>
    <row r="320" spans="2:6" s="32" customFormat="1" x14ac:dyDescent="0.2">
      <c r="B320" s="34"/>
      <c r="D320" s="33"/>
      <c r="E320" s="33"/>
      <c r="F320" s="63"/>
    </row>
    <row r="321" spans="2:6" s="32" customFormat="1" x14ac:dyDescent="0.2">
      <c r="B321" s="34"/>
      <c r="D321" s="33"/>
      <c r="E321" s="33"/>
      <c r="F321" s="63"/>
    </row>
    <row r="322" spans="2:6" s="32" customFormat="1" x14ac:dyDescent="0.2">
      <c r="B322" s="34"/>
      <c r="D322" s="33"/>
      <c r="E322" s="33"/>
      <c r="F322" s="63"/>
    </row>
    <row r="323" spans="2:6" s="32" customFormat="1" x14ac:dyDescent="0.2">
      <c r="B323" s="34"/>
      <c r="D323" s="33"/>
      <c r="E323" s="33"/>
      <c r="F323" s="63"/>
    </row>
    <row r="324" spans="2:6" s="32" customFormat="1" x14ac:dyDescent="0.2">
      <c r="B324" s="34"/>
      <c r="D324" s="33"/>
      <c r="E324" s="33"/>
      <c r="F324" s="63"/>
    </row>
    <row r="325" spans="2:6" s="32" customFormat="1" x14ac:dyDescent="0.2">
      <c r="B325" s="34"/>
      <c r="D325" s="33"/>
      <c r="E325" s="33"/>
      <c r="F325" s="63"/>
    </row>
    <row r="326" spans="2:6" s="32" customFormat="1" x14ac:dyDescent="0.2">
      <c r="B326" s="34"/>
      <c r="D326" s="33"/>
      <c r="E326" s="33"/>
      <c r="F326" s="63"/>
    </row>
    <row r="327" spans="2:6" s="32" customFormat="1" x14ac:dyDescent="0.2">
      <c r="B327" s="34"/>
      <c r="D327" s="33"/>
      <c r="E327" s="33"/>
      <c r="F327" s="63"/>
    </row>
    <row r="328" spans="2:6" s="32" customFormat="1" x14ac:dyDescent="0.2">
      <c r="B328" s="34"/>
      <c r="D328" s="33"/>
      <c r="E328" s="33"/>
      <c r="F328" s="63"/>
    </row>
    <row r="329" spans="2:6" s="32" customFormat="1" x14ac:dyDescent="0.2">
      <c r="B329" s="34"/>
      <c r="D329" s="33"/>
      <c r="E329" s="33"/>
      <c r="F329" s="63"/>
    </row>
    <row r="330" spans="2:6" s="32" customFormat="1" x14ac:dyDescent="0.2">
      <c r="B330" s="34"/>
      <c r="D330" s="33"/>
      <c r="E330" s="33"/>
      <c r="F330" s="63"/>
    </row>
    <row r="331" spans="2:6" s="32" customFormat="1" x14ac:dyDescent="0.2">
      <c r="B331" s="34"/>
      <c r="D331" s="33"/>
      <c r="E331" s="33"/>
      <c r="F331" s="63"/>
    </row>
    <row r="332" spans="2:6" s="32" customFormat="1" x14ac:dyDescent="0.2">
      <c r="B332" s="34"/>
      <c r="D332" s="33"/>
      <c r="E332" s="33"/>
      <c r="F332" s="63"/>
    </row>
    <row r="333" spans="2:6" s="32" customFormat="1" x14ac:dyDescent="0.2">
      <c r="B333" s="34"/>
      <c r="D333" s="33"/>
      <c r="E333" s="33"/>
      <c r="F333" s="63"/>
    </row>
    <row r="334" spans="2:6" s="32" customFormat="1" x14ac:dyDescent="0.2">
      <c r="B334" s="34"/>
      <c r="D334" s="33"/>
      <c r="E334" s="33"/>
      <c r="F334" s="63"/>
    </row>
    <row r="335" spans="2:6" s="32" customFormat="1" x14ac:dyDescent="0.2">
      <c r="B335" s="34"/>
      <c r="D335" s="33"/>
      <c r="E335" s="33"/>
      <c r="F335" s="63"/>
    </row>
    <row r="336" spans="2:6" s="32" customFormat="1" x14ac:dyDescent="0.2">
      <c r="B336" s="34"/>
      <c r="D336" s="33"/>
      <c r="E336" s="33"/>
      <c r="F336" s="63"/>
    </row>
    <row r="337" spans="2:6" s="32" customFormat="1" x14ac:dyDescent="0.2">
      <c r="B337" s="34"/>
      <c r="D337" s="33"/>
      <c r="E337" s="33"/>
      <c r="F337" s="63"/>
    </row>
    <row r="338" spans="2:6" s="32" customFormat="1" x14ac:dyDescent="0.2">
      <c r="B338" s="34"/>
      <c r="D338" s="33"/>
      <c r="E338" s="33"/>
      <c r="F338" s="63"/>
    </row>
    <row r="339" spans="2:6" s="32" customFormat="1" x14ac:dyDescent="0.2">
      <c r="B339" s="34"/>
      <c r="D339" s="33"/>
      <c r="E339" s="33"/>
      <c r="F339" s="63"/>
    </row>
    <row r="340" spans="2:6" s="32" customFormat="1" x14ac:dyDescent="0.2">
      <c r="B340" s="34"/>
      <c r="D340" s="33"/>
      <c r="E340" s="33"/>
      <c r="F340" s="63"/>
    </row>
    <row r="341" spans="2:6" s="32" customFormat="1" x14ac:dyDescent="0.2">
      <c r="B341" s="34"/>
      <c r="D341" s="33"/>
      <c r="E341" s="33"/>
      <c r="F341" s="63"/>
    </row>
    <row r="342" spans="2:6" s="32" customFormat="1" x14ac:dyDescent="0.2">
      <c r="B342" s="34"/>
      <c r="D342" s="33"/>
      <c r="E342" s="33"/>
      <c r="F342" s="63"/>
    </row>
    <row r="343" spans="2:6" s="32" customFormat="1" x14ac:dyDescent="0.2">
      <c r="B343" s="34"/>
      <c r="D343" s="33"/>
      <c r="E343" s="33"/>
      <c r="F343" s="63"/>
    </row>
    <row r="344" spans="2:6" s="32" customFormat="1" x14ac:dyDescent="0.2">
      <c r="B344" s="34"/>
      <c r="D344" s="33"/>
      <c r="E344" s="33"/>
      <c r="F344" s="63"/>
    </row>
    <row r="345" spans="2:6" s="32" customFormat="1" x14ac:dyDescent="0.2">
      <c r="B345" s="34"/>
      <c r="D345" s="33"/>
      <c r="E345" s="33"/>
      <c r="F345" s="63"/>
    </row>
    <row r="346" spans="2:6" s="32" customFormat="1" x14ac:dyDescent="0.2">
      <c r="B346" s="34"/>
      <c r="D346" s="33"/>
      <c r="E346" s="33"/>
      <c r="F346" s="63"/>
    </row>
    <row r="347" spans="2:6" s="32" customFormat="1" x14ac:dyDescent="0.2">
      <c r="B347" s="34"/>
      <c r="D347" s="33"/>
      <c r="E347" s="33"/>
      <c r="F347" s="63"/>
    </row>
    <row r="348" spans="2:6" s="32" customFormat="1" x14ac:dyDescent="0.2">
      <c r="B348" s="34"/>
      <c r="D348" s="33"/>
      <c r="E348" s="33"/>
      <c r="F348" s="63"/>
    </row>
  </sheetData>
  <mergeCells count="351">
    <mergeCell ref="B63:B67"/>
    <mergeCell ref="G58:G67"/>
    <mergeCell ref="H58:H67"/>
    <mergeCell ref="A88:A92"/>
    <mergeCell ref="B88:B92"/>
    <mergeCell ref="B73:B77"/>
    <mergeCell ref="A73:A77"/>
    <mergeCell ref="G73:G77"/>
    <mergeCell ref="H73:H77"/>
    <mergeCell ref="B43:B47"/>
    <mergeCell ref="B48:B52"/>
    <mergeCell ref="A43:A47"/>
    <mergeCell ref="A48:A52"/>
    <mergeCell ref="N43:N44"/>
    <mergeCell ref="H43:H52"/>
    <mergeCell ref="I43:I52"/>
    <mergeCell ref="G43:G52"/>
    <mergeCell ref="J43:J52"/>
    <mergeCell ref="K43:K52"/>
    <mergeCell ref="K93:K97"/>
    <mergeCell ref="J37:J42"/>
    <mergeCell ref="K37:K42"/>
    <mergeCell ref="A37:A42"/>
    <mergeCell ref="I31:I32"/>
    <mergeCell ref="J31:J36"/>
    <mergeCell ref="K31:K36"/>
    <mergeCell ref="C37:C38"/>
    <mergeCell ref="D37:D38"/>
    <mergeCell ref="E37:E38"/>
    <mergeCell ref="F37:F38"/>
    <mergeCell ref="H31:H32"/>
    <mergeCell ref="A53:A57"/>
    <mergeCell ref="B53:B57"/>
    <mergeCell ref="G53:G57"/>
    <mergeCell ref="J53:J57"/>
    <mergeCell ref="B58:B62"/>
    <mergeCell ref="I58:I67"/>
    <mergeCell ref="J58:J67"/>
    <mergeCell ref="K58:K67"/>
    <mergeCell ref="A68:A72"/>
    <mergeCell ref="K53:K57"/>
    <mergeCell ref="A58:A62"/>
    <mergeCell ref="A63:A67"/>
    <mergeCell ref="L120:P121"/>
    <mergeCell ref="L234:P235"/>
    <mergeCell ref="L207:P211"/>
    <mergeCell ref="H98:H102"/>
    <mergeCell ref="I98:I102"/>
    <mergeCell ref="J98:J102"/>
    <mergeCell ref="K98:K102"/>
    <mergeCell ref="K142:K146"/>
    <mergeCell ref="A262:A266"/>
    <mergeCell ref="B262:B266"/>
    <mergeCell ref="G262:G266"/>
    <mergeCell ref="H262:H266"/>
    <mergeCell ref="I262:I266"/>
    <mergeCell ref="J262:J266"/>
    <mergeCell ref="K262:K266"/>
    <mergeCell ref="A257:A261"/>
    <mergeCell ref="B257:B261"/>
    <mergeCell ref="G257:G261"/>
    <mergeCell ref="H257:H261"/>
    <mergeCell ref="I257:I261"/>
    <mergeCell ref="J257:J261"/>
    <mergeCell ref="K257:K261"/>
    <mergeCell ref="A252:A256"/>
    <mergeCell ref="B252:B256"/>
    <mergeCell ref="K267:K276"/>
    <mergeCell ref="A267:A271"/>
    <mergeCell ref="A272:A276"/>
    <mergeCell ref="B267:B271"/>
    <mergeCell ref="B272:B276"/>
    <mergeCell ref="G267:G276"/>
    <mergeCell ref="H267:H276"/>
    <mergeCell ref="J267:J276"/>
    <mergeCell ref="I267:I276"/>
    <mergeCell ref="G252:G256"/>
    <mergeCell ref="J252:J256"/>
    <mergeCell ref="K252:K256"/>
    <mergeCell ref="A232:A236"/>
    <mergeCell ref="B232:B236"/>
    <mergeCell ref="G232:G236"/>
    <mergeCell ref="J232:J236"/>
    <mergeCell ref="K232:K236"/>
    <mergeCell ref="A237:A241"/>
    <mergeCell ref="B237:B241"/>
    <mergeCell ref="G237:G241"/>
    <mergeCell ref="J237:J241"/>
    <mergeCell ref="K237:K241"/>
    <mergeCell ref="A242:A246"/>
    <mergeCell ref="B242:B246"/>
    <mergeCell ref="G242:G246"/>
    <mergeCell ref="H242:H246"/>
    <mergeCell ref="I242:I246"/>
    <mergeCell ref="J242:J246"/>
    <mergeCell ref="K242:K246"/>
    <mergeCell ref="A247:A251"/>
    <mergeCell ref="B247:B251"/>
    <mergeCell ref="G247:G251"/>
    <mergeCell ref="J247:J251"/>
    <mergeCell ref="K247:K251"/>
    <mergeCell ref="A222:A226"/>
    <mergeCell ref="A227:A231"/>
    <mergeCell ref="B227:B231"/>
    <mergeCell ref="B222:B226"/>
    <mergeCell ref="H222:H231"/>
    <mergeCell ref="G222:G231"/>
    <mergeCell ref="I222:I231"/>
    <mergeCell ref="J222:J231"/>
    <mergeCell ref="K222:K231"/>
    <mergeCell ref="A212:A216"/>
    <mergeCell ref="B212:B216"/>
    <mergeCell ref="B207:B211"/>
    <mergeCell ref="G207:G216"/>
    <mergeCell ref="H207:H216"/>
    <mergeCell ref="I207:I216"/>
    <mergeCell ref="J207:J216"/>
    <mergeCell ref="K207:K216"/>
    <mergeCell ref="A217:A221"/>
    <mergeCell ref="B217:B221"/>
    <mergeCell ref="G217:G221"/>
    <mergeCell ref="J217:J221"/>
    <mergeCell ref="K217:K221"/>
    <mergeCell ref="A192:A196"/>
    <mergeCell ref="B192:B196"/>
    <mergeCell ref="G192:G196"/>
    <mergeCell ref="J192:J196"/>
    <mergeCell ref="K192:K196"/>
    <mergeCell ref="A207:A211"/>
    <mergeCell ref="A197:A201"/>
    <mergeCell ref="B197:B201"/>
    <mergeCell ref="G197:G201"/>
    <mergeCell ref="H197:H201"/>
    <mergeCell ref="I197:I201"/>
    <mergeCell ref="J197:J201"/>
    <mergeCell ref="K197:K201"/>
    <mergeCell ref="B202:B206"/>
    <mergeCell ref="A202:A206"/>
    <mergeCell ref="G202:G206"/>
    <mergeCell ref="H202:H206"/>
    <mergeCell ref="I202:I206"/>
    <mergeCell ref="J202:J206"/>
    <mergeCell ref="K202:K206"/>
    <mergeCell ref="A182:A186"/>
    <mergeCell ref="B182:B186"/>
    <mergeCell ref="G182:G186"/>
    <mergeCell ref="H182:H186"/>
    <mergeCell ref="I182:I186"/>
    <mergeCell ref="J182:J186"/>
    <mergeCell ref="K182:K186"/>
    <mergeCell ref="A187:A191"/>
    <mergeCell ref="B187:B191"/>
    <mergeCell ref="G187:G191"/>
    <mergeCell ref="H187:H191"/>
    <mergeCell ref="I187:I191"/>
    <mergeCell ref="J187:J191"/>
    <mergeCell ref="K187:K191"/>
    <mergeCell ref="A167:A171"/>
    <mergeCell ref="B167:B171"/>
    <mergeCell ref="I167:I171"/>
    <mergeCell ref="J167:J171"/>
    <mergeCell ref="G167:G171"/>
    <mergeCell ref="H167:H171"/>
    <mergeCell ref="K167:K171"/>
    <mergeCell ref="A172:A176"/>
    <mergeCell ref="A177:A181"/>
    <mergeCell ref="B177:B181"/>
    <mergeCell ref="B172:B176"/>
    <mergeCell ref="G172:G181"/>
    <mergeCell ref="H172:H181"/>
    <mergeCell ref="I172:I181"/>
    <mergeCell ref="J172:J181"/>
    <mergeCell ref="K172:K181"/>
    <mergeCell ref="A157:A161"/>
    <mergeCell ref="B157:B161"/>
    <mergeCell ref="G157:G161"/>
    <mergeCell ref="J157:J161"/>
    <mergeCell ref="K157:K161"/>
    <mergeCell ref="A162:A166"/>
    <mergeCell ref="B162:B166"/>
    <mergeCell ref="J162:J166"/>
    <mergeCell ref="K162:K166"/>
    <mergeCell ref="G162:G166"/>
    <mergeCell ref="A147:A151"/>
    <mergeCell ref="A152:A156"/>
    <mergeCell ref="B152:B156"/>
    <mergeCell ref="B147:B151"/>
    <mergeCell ref="G147:G156"/>
    <mergeCell ref="H147:H156"/>
    <mergeCell ref="I147:I156"/>
    <mergeCell ref="J147:J156"/>
    <mergeCell ref="K147:K156"/>
    <mergeCell ref="A142:A146"/>
    <mergeCell ref="B142:B146"/>
    <mergeCell ref="G142:G146"/>
    <mergeCell ref="H142:H146"/>
    <mergeCell ref="I142:I146"/>
    <mergeCell ref="J142:J146"/>
    <mergeCell ref="G136:G141"/>
    <mergeCell ref="F140:F141"/>
    <mergeCell ref="E140:E141"/>
    <mergeCell ref="D140:D141"/>
    <mergeCell ref="C140:C141"/>
    <mergeCell ref="B136:B141"/>
    <mergeCell ref="A136:A141"/>
    <mergeCell ref="K103:K108"/>
    <mergeCell ref="A109:A113"/>
    <mergeCell ref="A114:A118"/>
    <mergeCell ref="B114:B118"/>
    <mergeCell ref="B109:B113"/>
    <mergeCell ref="G109:G118"/>
    <mergeCell ref="H109:H118"/>
    <mergeCell ref="I109:I118"/>
    <mergeCell ref="J109:J118"/>
    <mergeCell ref="K109:K118"/>
    <mergeCell ref="C103:C104"/>
    <mergeCell ref="D103:D104"/>
    <mergeCell ref="E103:E104"/>
    <mergeCell ref="F103:F104"/>
    <mergeCell ref="H103:H104"/>
    <mergeCell ref="B103:B108"/>
    <mergeCell ref="A103:A108"/>
    <mergeCell ref="G103:G108"/>
    <mergeCell ref="J103:J108"/>
    <mergeCell ref="I103:I104"/>
    <mergeCell ref="K19:K24"/>
    <mergeCell ref="A19:A24"/>
    <mergeCell ref="H13:H14"/>
    <mergeCell ref="A3:K3"/>
    <mergeCell ref="C4:E4"/>
    <mergeCell ref="G4:I4"/>
    <mergeCell ref="A4:A5"/>
    <mergeCell ref="B4:B5"/>
    <mergeCell ref="F4:F5"/>
    <mergeCell ref="J4:J5"/>
    <mergeCell ref="K4:K5"/>
    <mergeCell ref="J7:J12"/>
    <mergeCell ref="K7:K12"/>
    <mergeCell ref="A7:A12"/>
    <mergeCell ref="B7:B12"/>
    <mergeCell ref="C7:C8"/>
    <mergeCell ref="D7:D8"/>
    <mergeCell ref="E7:E8"/>
    <mergeCell ref="F7:F8"/>
    <mergeCell ref="H7:H8"/>
    <mergeCell ref="G7:G12"/>
    <mergeCell ref="I7:I8"/>
    <mergeCell ref="I13:I14"/>
    <mergeCell ref="A13:A18"/>
    <mergeCell ref="E13:E14"/>
    <mergeCell ref="F13:F14"/>
    <mergeCell ref="J13:J18"/>
    <mergeCell ref="J19:J24"/>
    <mergeCell ref="A31:A36"/>
    <mergeCell ref="C31:C32"/>
    <mergeCell ref="D31:D32"/>
    <mergeCell ref="E31:E32"/>
    <mergeCell ref="F31:F32"/>
    <mergeCell ref="G31:G36"/>
    <mergeCell ref="A25:A30"/>
    <mergeCell ref="E19:E20"/>
    <mergeCell ref="F19:F20"/>
    <mergeCell ref="G13:G18"/>
    <mergeCell ref="B25:B30"/>
    <mergeCell ref="C25:C26"/>
    <mergeCell ref="D25:D26"/>
    <mergeCell ref="E25:E26"/>
    <mergeCell ref="F25:F26"/>
    <mergeCell ref="C19:C20"/>
    <mergeCell ref="D19:D20"/>
    <mergeCell ref="K13:K18"/>
    <mergeCell ref="J25:J30"/>
    <mergeCell ref="K25:K30"/>
    <mergeCell ref="B68:B72"/>
    <mergeCell ref="G68:G72"/>
    <mergeCell ref="H68:H72"/>
    <mergeCell ref="I68:I72"/>
    <mergeCell ref="J68:J72"/>
    <mergeCell ref="K68:K72"/>
    <mergeCell ref="H19:H20"/>
    <mergeCell ref="H25:H26"/>
    <mergeCell ref="B31:B36"/>
    <mergeCell ref="I37:I38"/>
    <mergeCell ref="G37:G42"/>
    <mergeCell ref="B37:B42"/>
    <mergeCell ref="H37:H38"/>
    <mergeCell ref="G25:G30"/>
    <mergeCell ref="I25:I26"/>
    <mergeCell ref="G19:G23"/>
    <mergeCell ref="I19:I20"/>
    <mergeCell ref="B19:B24"/>
    <mergeCell ref="B13:B18"/>
    <mergeCell ref="C13:C14"/>
    <mergeCell ref="D13:D14"/>
    <mergeCell ref="I73:I77"/>
    <mergeCell ref="J73:J77"/>
    <mergeCell ref="K73:K77"/>
    <mergeCell ref="A78:A82"/>
    <mergeCell ref="B78:B82"/>
    <mergeCell ref="G78:G82"/>
    <mergeCell ref="J78:J82"/>
    <mergeCell ref="K78:K82"/>
    <mergeCell ref="G83:G92"/>
    <mergeCell ref="J83:J92"/>
    <mergeCell ref="K83:K92"/>
    <mergeCell ref="B83:B87"/>
    <mergeCell ref="A83:A87"/>
    <mergeCell ref="H83:H92"/>
    <mergeCell ref="I83:I92"/>
    <mergeCell ref="J93:J97"/>
    <mergeCell ref="C129:C130"/>
    <mergeCell ref="B125:B130"/>
    <mergeCell ref="A125:A130"/>
    <mergeCell ref="I119:I120"/>
    <mergeCell ref="H119:H120"/>
    <mergeCell ref="I125:I126"/>
    <mergeCell ref="G125:G130"/>
    <mergeCell ref="F129:F130"/>
    <mergeCell ref="E129:E130"/>
    <mergeCell ref="A98:A102"/>
    <mergeCell ref="B98:B102"/>
    <mergeCell ref="G98:G102"/>
    <mergeCell ref="A93:A97"/>
    <mergeCell ref="B93:B97"/>
    <mergeCell ref="G93:G97"/>
    <mergeCell ref="H93:H97"/>
    <mergeCell ref="I93:I97"/>
    <mergeCell ref="D123:D124"/>
    <mergeCell ref="E123:E124"/>
    <mergeCell ref="K119:K124"/>
    <mergeCell ref="A119:A124"/>
    <mergeCell ref="B119:B124"/>
    <mergeCell ref="C123:C124"/>
    <mergeCell ref="F123:F124"/>
    <mergeCell ref="G119:G124"/>
    <mergeCell ref="J136:J141"/>
    <mergeCell ref="K136:K141"/>
    <mergeCell ref="J125:J130"/>
    <mergeCell ref="K125:K130"/>
    <mergeCell ref="H125:H126"/>
    <mergeCell ref="J119:J124"/>
    <mergeCell ref="I136:I137"/>
    <mergeCell ref="H136:H137"/>
    <mergeCell ref="D129:D130"/>
    <mergeCell ref="A131:A135"/>
    <mergeCell ref="B131:B135"/>
    <mergeCell ref="G131:G135"/>
    <mergeCell ref="H131:H135"/>
    <mergeCell ref="I131:I135"/>
    <mergeCell ref="J131:J135"/>
    <mergeCell ref="K131:K135"/>
  </mergeCells>
  <pageMargins left="3.937007874015748E-2" right="3.937007874015748E-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Жудикова Елена Юрьевна</dc:creator>
  <cp:lastModifiedBy>Жудикова Елена Юрьевна</cp:lastModifiedBy>
  <cp:lastPrinted>2024-12-23T14:26:55Z</cp:lastPrinted>
  <dcterms:created xsi:type="dcterms:W3CDTF">2023-07-21T11:29:05Z</dcterms:created>
  <dcterms:modified xsi:type="dcterms:W3CDTF">2024-12-23T14:29:34Z</dcterms:modified>
</cp:coreProperties>
</file>