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Лист1" sheetId="1" r:id="rId1"/>
    <sheet name="Лист2" sheetId="2" r:id="rId2"/>
  </sheets>
  <definedNames>
    <definedName name="_ftn1" localSheetId="0">Лист1!$H$13</definedName>
    <definedName name="_ftnref1" localSheetId="0">Лист1!$H$10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6" i="1"/>
  <c r="E21" i="1"/>
  <c r="E18" i="1"/>
  <c r="E17" i="1"/>
  <c r="E15" i="1"/>
  <c r="E14" i="1"/>
  <c r="E13" i="1"/>
  <c r="E12" i="1"/>
  <c r="F74" i="1" l="1"/>
  <c r="F28" i="1"/>
  <c r="F27" i="1"/>
  <c r="F9" i="1"/>
  <c r="F10" i="1"/>
  <c r="N100" i="2" l="1"/>
  <c r="M100" i="2"/>
  <c r="F10" i="2"/>
  <c r="F11" i="2"/>
  <c r="F12" i="2"/>
  <c r="F9" i="2"/>
  <c r="D15" i="1"/>
  <c r="D13" i="1"/>
  <c r="F72" i="1"/>
  <c r="F68" i="1"/>
  <c r="F67" i="1"/>
  <c r="F64" i="1"/>
  <c r="F63" i="1"/>
  <c r="F62" i="1"/>
  <c r="F59" i="1"/>
  <c r="F58" i="1"/>
  <c r="F57" i="1"/>
  <c r="F5" i="2"/>
  <c r="F6" i="2"/>
  <c r="F4" i="2"/>
  <c r="F15" i="1" l="1"/>
  <c r="F12" i="1"/>
  <c r="F13" i="1"/>
  <c r="F14" i="1"/>
  <c r="F93" i="1"/>
  <c r="D87" i="1"/>
  <c r="D84" i="1" l="1"/>
  <c r="D85" i="1" l="1"/>
  <c r="E83" i="1" l="1"/>
  <c r="D86" i="1"/>
  <c r="E84" i="1"/>
  <c r="F92" i="1" l="1"/>
  <c r="E85" i="1"/>
  <c r="E80" i="1" s="1"/>
  <c r="E79" i="1"/>
  <c r="D80" i="1" l="1"/>
  <c r="D81" i="1"/>
  <c r="D11" i="1" s="1"/>
  <c r="F6" i="1" s="1"/>
  <c r="E87" i="1"/>
  <c r="D79" i="1" l="1"/>
  <c r="F88" i="1"/>
  <c r="F87" i="1"/>
  <c r="F83" i="1" l="1"/>
  <c r="F78" i="1"/>
  <c r="F18" i="1" s="1"/>
  <c r="F82" i="1" l="1"/>
  <c r="F77" i="1"/>
  <c r="F17" i="1" s="1"/>
  <c r="F8" i="1"/>
</calcChain>
</file>

<file path=xl/sharedStrings.xml><?xml version="1.0" encoding="utf-8"?>
<sst xmlns="http://schemas.openxmlformats.org/spreadsheetml/2006/main" count="321" uniqueCount="126">
  <si>
    <t>Таблица № 10а</t>
  </si>
  <si>
    <t>№ п/п</t>
  </si>
  <si>
    <t>Муниципальная программа, подпрограмма, основное мероприятие, мероприятие</t>
  </si>
  <si>
    <t>Источник</t>
  </si>
  <si>
    <t>Запланировано на отчетный год</t>
  </si>
  <si>
    <t>Фактическое исполнение</t>
  </si>
  <si>
    <t>Степень освоения средств</t>
  </si>
  <si>
    <t>Результаты выполнения мероприятий</t>
  </si>
  <si>
    <t>Ожидаемые результаты реализации (краткая характеристика) мероприятий</t>
  </si>
  <si>
    <t>Фактические результаты реализации (краткая характеристика) мероприятий</t>
  </si>
  <si>
    <t>Причины низкой степени освоения средств, невыполнения мероприятий</t>
  </si>
  <si>
    <t>Всего</t>
  </si>
  <si>
    <t>МБ</t>
  </si>
  <si>
    <t>ОБ</t>
  </si>
  <si>
    <t>ФБ</t>
  </si>
  <si>
    <t>ВБ</t>
  </si>
  <si>
    <t>Соиспол-неитель</t>
  </si>
  <si>
    <t>Выпол-нение (да/нет/ частично)</t>
  </si>
  <si>
    <t>Объемы и испотники финансирования 
(тыс. руб.)</t>
  </si>
  <si>
    <t>нет</t>
  </si>
  <si>
    <t>3</t>
  </si>
  <si>
    <t>3.1</t>
  </si>
  <si>
    <t xml:space="preserve">Муниципальная программа 
"Обеспечение экологической безопасности и улучшение окружающей среды муниципального образования город Мурманск" на 2023-2028 годы </t>
  </si>
  <si>
    <r>
      <rPr>
        <b/>
        <sz val="11"/>
        <color theme="1"/>
        <rFont val="Times New Roman"/>
        <family val="1"/>
        <charset val="204"/>
      </rPr>
      <t xml:space="preserve">Подпрограмма 3 </t>
    </r>
    <r>
      <rPr>
        <sz val="11"/>
        <color theme="1"/>
        <rFont val="Times New Roman"/>
        <family val="1"/>
        <charset val="204"/>
      </rPr>
      <t xml:space="preserve">
"Расширение городского кладбища на 7-8 км автодороги Кола-Мурмаши на 2023-2028 годы"</t>
    </r>
  </si>
  <si>
    <t>Основное мероприятие 3.1
Комплекс мероприятий по увеличению и благоустройству площади захоронений</t>
  </si>
  <si>
    <t>3.1.1</t>
  </si>
  <si>
    <t>Мероприятие 3.1.1
"Капитальный и текущий ремонт городского кладбища на 7-8 км автодороги Кола-Мурмаши"</t>
  </si>
  <si>
    <t>3.1.2</t>
  </si>
  <si>
    <t>Мероприятие 3.1.2
"Расширение городского кладбища на 7-8 км автодороги Кола-Мурмаши"</t>
  </si>
  <si>
    <t>Работы приостановлены</t>
  </si>
  <si>
    <t>При выполнения землянных работ было обнаружено залегание скального грунта в значительном количестве. Работы приостановлены до внесения изменений в проектно-сметную документацию</t>
  </si>
  <si>
    <t>КТРиС</t>
  </si>
  <si>
    <t xml:space="preserve">Выполнение работ по благоустройству кладбища (колумбарные стены)
1 этап (МК № 278 от 24.10.2022, срок исполнения – 30.12.2022, работы частично выполнены, при выполнении земляных работ было обнаружено залегание скального грунта в значительном количестве. Работы приостановлены до внесения изменений в проектно-сметную документацию). </t>
  </si>
  <si>
    <t>КРГХ</t>
  </si>
  <si>
    <t>1</t>
  </si>
  <si>
    <t>Подпрограмма 1 «Охрана окружающей среды в городе Мурманске» на 2023-2028 годы</t>
  </si>
  <si>
    <t>1.1</t>
  </si>
  <si>
    <t>Основное мероприятие: реализация комплекса мероприятий в области охраны окружающей среды</t>
  </si>
  <si>
    <t>1.1.1</t>
  </si>
  <si>
    <t>Обеспечение деятельности (оказание услуг) подведомственных учреждений, в том числе на предоставление муниципальным бюджетным и автономным учреждениям субсидий</t>
  </si>
  <si>
    <t>1.2</t>
  </si>
  <si>
    <t>Основное мероприятие: информирование населения об охране окружающей среды</t>
  </si>
  <si>
    <t>1.2.1</t>
  </si>
  <si>
    <t>Повышение уровня экологической культуры населения города Мурманска</t>
  </si>
  <si>
    <t>П 1.1</t>
  </si>
  <si>
    <t>Проект: региональный проект «Чистая страна»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</si>
  <si>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</si>
  <si>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2</t>
  </si>
  <si>
    <t>Подпрограмма 2 «Реализация мероприятий по осуществлению деятельности по обращению с животными без владельцев» на 2023-2028 годы</t>
  </si>
  <si>
    <t>2.1</t>
  </si>
  <si>
    <t>Основное мероприятие: осуществление деятельности по обращению с животными без владельцев</t>
  </si>
  <si>
    <t>2.1.1</t>
  </si>
  <si>
    <t>2.1.2</t>
  </si>
  <si>
    <t>Субвенция бюджетам муниципальных образований Мурманской области на осуществление деятельности по отлову и содержанию животных без владельцев</t>
  </si>
  <si>
    <t>Выполнены в полном объеме</t>
  </si>
  <si>
    <t>Не выполнены</t>
  </si>
  <si>
    <t>Степень выполнения мероприятий</t>
  </si>
  <si>
    <t>частично</t>
  </si>
  <si>
    <t>Количество мероприятий, всего, в т.ч.:</t>
  </si>
  <si>
    <t>Выполнены частично</t>
  </si>
  <si>
    <t>Степень выполнения мерпориятий</t>
  </si>
  <si>
    <t>КРГХ, ММБУ "Экосистема"</t>
  </si>
  <si>
    <t>3500 кг</t>
  </si>
  <si>
    <t>2700 кг</t>
  </si>
  <si>
    <t>100 кг</t>
  </si>
  <si>
    <t>1500 кг</t>
  </si>
  <si>
    <t>500 кг</t>
  </si>
  <si>
    <t>350 кг</t>
  </si>
  <si>
    <t>50 кг</t>
  </si>
  <si>
    <t>250 кг</t>
  </si>
  <si>
    <r>
      <t>10 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</si>
  <si>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2500 кг</t>
  </si>
  <si>
    <t>1600 кг</t>
  </si>
  <si>
    <t>5000 кг</t>
  </si>
  <si>
    <t>1000 кг</t>
  </si>
  <si>
    <t>2300 кг</t>
  </si>
  <si>
    <t>7500 кг</t>
  </si>
  <si>
    <t>700 кг</t>
  </si>
  <si>
    <t>400 кг</t>
  </si>
  <si>
    <t>2600 кг</t>
  </si>
  <si>
    <t>1700 кг</t>
  </si>
  <si>
    <r>
      <t>30 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</si>
  <si>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r>
      <t>10м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</si>
  <si>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150 кг</t>
  </si>
  <si>
    <t>1300 кг</t>
  </si>
  <si>
    <t>450 кг</t>
  </si>
  <si>
    <t>4000 кг</t>
  </si>
  <si>
    <t>6000 кг</t>
  </si>
  <si>
    <t>300 кг</t>
  </si>
  <si>
    <r>
      <t>3 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</si>
  <si>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2000 кг</t>
  </si>
  <si>
    <r>
      <t>25 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</si>
  <si>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r>
      <t>115 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</si>
  <si>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r>
      <t>35 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</si>
  <si>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r>
      <t>5 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</si>
  <si>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r>
      <t>20 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</si>
  <si>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r>
      <t>70 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</si>
  <si>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r>
      <t>80 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</si>
  <si>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r>
      <t>8 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</si>
  <si>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 xml:space="preserve">110 кг </t>
  </si>
  <si>
    <r>
      <t>15 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</si>
  <si>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r>
      <t>2 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</si>
  <si>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1.3. Общая площадь восстановленных, в том числе рекультивированных земель, подверженных негативному воздействию накопленного вреда окружающей среде – 35,8 га.</t>
  </si>
  <si>
    <t>Техническая готовность объекта составляет 88%</t>
  </si>
  <si>
    <t>- количество учреждений – 1 ед.;</t>
  </si>
  <si>
    <t>- количество голов (количество животных без владельцев, принятых в муниципальную собственность) – 350 к 2028 году</t>
  </si>
  <si>
    <t>- количество трупов животных (количество трупов животных, подобранных на территории города) – 140 ежегодно</t>
  </si>
  <si>
    <t>осуществление отлова и содержания животных без владельцев в соответствии с переданными государственными полномочиями</t>
  </si>
  <si>
    <t>Осуществляется отлов и содержание животных без владельцев в соответствии с заключенными договорами с ООО "Атлант" и ММБУ "ЦСЖ"</t>
  </si>
  <si>
    <t>КРГХ, ММБУ "Экосистема", конкурсный отбор</t>
  </si>
  <si>
    <t>КРГХ, ММБУ "ЦСЖ", конкурсный отбор</t>
  </si>
  <si>
    <t>КРГХ, ММБУ "ЦСЖ"</t>
  </si>
  <si>
    <t>Частично</t>
  </si>
  <si>
    <t>КС, ММКУ "УКС"</t>
  </si>
  <si>
    <t>1. изготовление продукции экологической направленности для распространения – 650 шт. ежегодно; 2. проведение общегородского смотра-конкурса «Мой зеленый город – мой уютный дом» - 1 ед., ежегодно</t>
  </si>
  <si>
    <t>Изготовлена печатная продукция в сфере охраны окуржающей среды в количестве 650 шт., осуществляется подготовка к объезду участников общегородского смотра-конкурса "Мой зеленый город - мой уютный дом"</t>
  </si>
  <si>
    <t>1.ликвидация несанкционированных свалок, в том числе несанкционированных свалок отработанных автомобильных покрышек – 7691,5 куб.м к 2028 году, ежегодно 7648,0 кг. ; 2. возведение блоков для предотвращения образования несанкционированных свалок – ежегодно 120 п.м.; 3. установка контейнеров в местах массового отдыха горожан – ежегодно 18 шт.; 4. организация места накопления ртутьсодержащих отходов от населения города – 1 место в 2023 году; 5. осуществление покоса травы на территориях, свободных от прав третьих лиц – 1 200 000,0 кв.м за весь период; 6. осуществление санитарной обрезки и сноса зеленых насаждений на территориях, свободных от прав третьих лиц – 199,8 куб.м. дерева за весь период</t>
  </si>
  <si>
    <t>КТРиС,  ММКУ "УКС", КРГХ, ММБУ "Экосистема"</t>
  </si>
  <si>
    <t>В мае, июне заказчиком не приняты часть работ по рекультиации, в связи с чем до устранения замечаний подрядчиком оплата выполненых работ не производилась</t>
  </si>
  <si>
    <t xml:space="preserve">Количество реконструированных объектов-1 ед.                                             </t>
  </si>
  <si>
    <t xml:space="preserve">В рамках данного мероприятия предусмотрено:
1. Подготовка проектной и рабочей документации на строительство объекта: «Городское кладбище на 7-8 км автодороги Кола-Мурмаши, участок «Сангородок у кедра» (2-й участок площадью 16,0 га) (МК № 56 от 11.03.2020, срок исполнения – 15.12.2020,); 
2. Выполнение работ по строительству объекта: «Городское кладбище на 7-8 км автодороги Кола-Мурмаши, участок «Сангородок у кедра» (устранение недостатков (дефектов), допущенных ООО «СТРОЙКОМСЕРВИС» при выполнении работ по муниципальному контракту № 322 от 08.11.2019 на секторах захоронений №№ 1-6, благоустройство территории) (МК   от 04.10.2022 № 264).        
3.Выполнение геодезических работ по созданию геодезической разбивочной основы и выносу в натуру линий регулирования застройки по объекту: «Строительство городского кладбища на 7-8 км автодороги Кола-Мурмаши, участок «Сангородок у кедра» (2-й участок площадью 16,0 га) (первый этап) (МК № 78 от 15.03.2023, работы выполнены);
4.Выполнение работ по «Строительству городского кладбища на 7-8 км автодороги Кола-Мурмаши, участок «Сангородок у кедра» (2-й участок площадью 16,0 га) (первый этап) (МК № 82 от 04.04.2023, срок исполнения-15.10.2023);  5. Инженерно-геодезические изыскания для выбора площадки строительства горкладбища (3 участок) (МК № 201 от 09.08.2023, срок исполнения - 01.12.2023);                                                                                                                        
5. Заключение контракта на выполнение работ по строительству городского кладбища.
</t>
  </si>
  <si>
    <t xml:space="preserve">Выполнена отсыпка по двум секторам захоронений S=3842,0 м2 и переданы под захоронение.
Выполняются работы по устранению дефектов, возникщие после выполнение работ предыдущим подрядчиком. 
Выполнены геодезические работы по созданию геодизической разбивочной основы и выносу в натуру линий регулирования застройки по Объекту.
Идет процедура приемки выполненных работ                                                                         </t>
  </si>
  <si>
    <t xml:space="preserve">
Причины невыполнения мероприятий: муниципальные контракты заключены частично со сроком исполнения в 4 кв. 2023 года.
</t>
  </si>
  <si>
    <t xml:space="preserve">Мероприятия в области охраны окружающей среды выполнены частично, часть мепроприятий запланирована на 4 квартал 2023 года. Кроме того, финансирование по данному мероприятию включает в себя расходы на содержание учреждения в течении текущего года. Финансирование содержания осуществляется по заявках учржедения. </t>
  </si>
  <si>
    <t>Вывезено-1492,28 куб.м отходов, 170000 кг автомобильных покрышек Возведено 120 п.м. блоков. Установлено 18 контейнеров в местах массового отдыха горожан. Организовано место сбора. Осуществлено покос травостоя на площади 222 222 кв.м.,  проведены снос и санитарная обрезка зеленых насаждений объемом 31,41 куб.м.</t>
  </si>
  <si>
    <r>
      <t xml:space="preserve">Отчет о ходе реализации мероприятий муниципальной программы 
</t>
    </r>
    <r>
      <rPr>
        <b/>
        <sz val="14"/>
        <color theme="1"/>
        <rFont val="Times New Roman"/>
        <family val="1"/>
        <charset val="204"/>
      </rPr>
      <t xml:space="preserve">"Обеспечение экологической безопасности и улучшение окружающей среды муниципального образования город Мурманск" на 2023-2028 годы </t>
    </r>
    <r>
      <rPr>
        <sz val="14"/>
        <color theme="1"/>
        <rFont val="Times New Roman"/>
        <family val="1"/>
        <charset val="204"/>
      </rPr>
      <t xml:space="preserve">
за 9 месяцев 2023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</si>
</sst>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74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4" fontId="9" fillId="0" borderId="1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topLeftCell="A4" zoomScaleNormal="100" workbookViewId="0">
      <selection activeCell="D11" sqref="D11"/>
    </sheetView>
  </sheetViews>
  <sheetFormatPr defaultColWidth="9.140625" defaultRowHeight="15" x14ac:dyDescent="0.25"/>
  <cols>
    <col min="1" max="1" width="5.7109375" style="31" customWidth="1"/>
    <col min="2" max="2" width="69.7109375" style="18" customWidth="1"/>
    <col min="3" max="3" width="11.7109375" style="15" customWidth="1"/>
    <col min="4" max="5" width="16.7109375" style="15" customWidth="1"/>
    <col min="6" max="6" width="10.7109375" style="15" customWidth="1"/>
    <col min="7" max="7" width="40.140625" style="18" customWidth="1"/>
    <col min="8" max="8" width="25.85546875" style="18" customWidth="1"/>
    <col min="9" max="9" width="12.85546875" style="15" customWidth="1"/>
    <col min="10" max="10" width="15.7109375" style="18" customWidth="1"/>
    <col min="11" max="11" width="36.7109375" style="18" customWidth="1"/>
    <col min="12" max="16384" width="9.140625" style="18"/>
  </cols>
  <sheetData>
    <row r="1" spans="1:11" s="11" customFormat="1" ht="18.75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s="11" customFormat="1" ht="54.95" customHeight="1" x14ac:dyDescent="0.25">
      <c r="A2" s="60" t="s">
        <v>125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4" spans="1:11" s="12" customFormat="1" ht="45" customHeight="1" x14ac:dyDescent="0.25">
      <c r="A4" s="66" t="s">
        <v>1</v>
      </c>
      <c r="B4" s="64" t="s">
        <v>2</v>
      </c>
      <c r="C4" s="64" t="s">
        <v>18</v>
      </c>
      <c r="D4" s="65"/>
      <c r="E4" s="65"/>
      <c r="F4" s="64" t="s">
        <v>6</v>
      </c>
      <c r="G4" s="64" t="s">
        <v>7</v>
      </c>
      <c r="H4" s="67"/>
      <c r="I4" s="67"/>
      <c r="J4" s="64" t="s">
        <v>16</v>
      </c>
      <c r="K4" s="64" t="s">
        <v>10</v>
      </c>
    </row>
    <row r="5" spans="1:11" s="12" customFormat="1" ht="78.75" x14ac:dyDescent="0.25">
      <c r="A5" s="66"/>
      <c r="B5" s="64"/>
      <c r="C5" s="13" t="s">
        <v>3</v>
      </c>
      <c r="D5" s="13" t="s">
        <v>4</v>
      </c>
      <c r="E5" s="13" t="s">
        <v>5</v>
      </c>
      <c r="F5" s="67"/>
      <c r="G5" s="13" t="s">
        <v>8</v>
      </c>
      <c r="H5" s="13" t="s">
        <v>9</v>
      </c>
      <c r="I5" s="13" t="s">
        <v>17</v>
      </c>
      <c r="J5" s="67"/>
      <c r="K5" s="67"/>
    </row>
    <row r="6" spans="1:11" s="12" customFormat="1" ht="45" customHeight="1" x14ac:dyDescent="0.25">
      <c r="A6" s="51"/>
      <c r="B6" s="46" t="s">
        <v>22</v>
      </c>
      <c r="C6" s="33" t="s">
        <v>11</v>
      </c>
      <c r="D6" s="54">
        <v>540699.5</v>
      </c>
      <c r="E6" s="56">
        <f>E12+E17</f>
        <v>152949</v>
      </c>
      <c r="F6" s="58">
        <f>E6/D6</f>
        <v>0.28287246428006685</v>
      </c>
      <c r="G6" s="14"/>
      <c r="H6" s="15" t="s">
        <v>58</v>
      </c>
      <c r="I6" s="12">
        <v>7</v>
      </c>
      <c r="J6" s="33" t="s">
        <v>117</v>
      </c>
      <c r="K6" s="16"/>
    </row>
    <row r="7" spans="1:11" ht="52.5" customHeight="1" x14ac:dyDescent="0.25">
      <c r="A7" s="52"/>
      <c r="B7" s="47"/>
      <c r="C7" s="35"/>
      <c r="D7" s="55"/>
      <c r="E7" s="57"/>
      <c r="F7" s="59"/>
      <c r="G7" s="17"/>
      <c r="H7" s="15" t="s">
        <v>54</v>
      </c>
      <c r="I7" s="15">
        <v>0</v>
      </c>
      <c r="J7" s="34"/>
      <c r="K7" s="33"/>
    </row>
    <row r="8" spans="1:11" ht="45.75" customHeight="1" x14ac:dyDescent="0.25">
      <c r="A8" s="52"/>
      <c r="B8" s="47"/>
      <c r="C8" s="15" t="s">
        <v>12</v>
      </c>
      <c r="D8" s="19">
        <v>250697.7</v>
      </c>
      <c r="E8" s="20">
        <f>E13+E18</f>
        <v>58486.8</v>
      </c>
      <c r="F8" s="21">
        <f t="shared" ref="F8:F11" si="0">E8/D8</f>
        <v>0.23329611719612905</v>
      </c>
      <c r="G8" s="22"/>
      <c r="H8" s="15" t="s">
        <v>59</v>
      </c>
      <c r="I8" s="15">
        <v>6</v>
      </c>
      <c r="J8" s="34"/>
      <c r="K8" s="34"/>
    </row>
    <row r="9" spans="1:11" ht="32.25" customHeight="1" x14ac:dyDescent="0.25">
      <c r="A9" s="52"/>
      <c r="B9" s="47"/>
      <c r="C9" s="15" t="s">
        <v>13</v>
      </c>
      <c r="D9" s="23">
        <v>79585.899999999994</v>
      </c>
      <c r="E9" s="10">
        <f>E14</f>
        <v>27447.599999999999</v>
      </c>
      <c r="F9" s="21">
        <f t="shared" si="0"/>
        <v>0.34488018606310916</v>
      </c>
      <c r="G9" s="22"/>
      <c r="H9" s="24" t="s">
        <v>55</v>
      </c>
      <c r="I9" s="15">
        <v>1</v>
      </c>
      <c r="J9" s="34"/>
      <c r="K9" s="34"/>
    </row>
    <row r="10" spans="1:11" ht="28.9" customHeight="1" x14ac:dyDescent="0.25">
      <c r="A10" s="52"/>
      <c r="B10" s="47"/>
      <c r="C10" s="15" t="s">
        <v>14</v>
      </c>
      <c r="D10" s="10">
        <v>210415.9</v>
      </c>
      <c r="E10" s="10">
        <f>E15</f>
        <v>66309.600000000006</v>
      </c>
      <c r="F10" s="21">
        <f t="shared" si="0"/>
        <v>0.31513588089113043</v>
      </c>
      <c r="G10" s="22"/>
      <c r="H10" s="33" t="s">
        <v>56</v>
      </c>
      <c r="I10" s="33">
        <v>0</v>
      </c>
      <c r="J10" s="34"/>
      <c r="K10" s="34"/>
    </row>
    <row r="11" spans="1:11" ht="29.25" customHeight="1" x14ac:dyDescent="0.25">
      <c r="A11" s="53"/>
      <c r="B11" s="48"/>
      <c r="C11" s="15" t="s">
        <v>15</v>
      </c>
      <c r="D11" s="10">
        <f>D81</f>
        <v>0</v>
      </c>
      <c r="E11" s="10">
        <f>E81</f>
        <v>705</v>
      </c>
      <c r="F11" s="21"/>
      <c r="G11" s="25"/>
      <c r="H11" s="35"/>
      <c r="I11" s="35"/>
      <c r="J11" s="35"/>
      <c r="K11" s="35"/>
    </row>
    <row r="12" spans="1:11" ht="42.75" customHeight="1" x14ac:dyDescent="0.25">
      <c r="A12" s="42"/>
      <c r="B12" s="46" t="s">
        <v>33</v>
      </c>
      <c r="C12" s="15" t="s">
        <v>11</v>
      </c>
      <c r="D12" s="10">
        <v>374008.8</v>
      </c>
      <c r="E12" s="10">
        <f>E22+E57</f>
        <v>151951.70000000001</v>
      </c>
      <c r="F12" s="26">
        <f>E12*100/D12</f>
        <v>40.627840842247565</v>
      </c>
      <c r="G12" s="33"/>
      <c r="H12" s="15" t="s">
        <v>58</v>
      </c>
      <c r="I12" s="15">
        <v>5</v>
      </c>
      <c r="J12" s="33"/>
      <c r="K12" s="36"/>
    </row>
    <row r="13" spans="1:11" ht="32.450000000000003" customHeight="1" x14ac:dyDescent="0.25">
      <c r="A13" s="43"/>
      <c r="B13" s="47"/>
      <c r="C13" s="15" t="s">
        <v>12</v>
      </c>
      <c r="D13" s="10">
        <f>D23+D58</f>
        <v>84007</v>
      </c>
      <c r="E13" s="10">
        <f>E23+E58</f>
        <v>58194.5</v>
      </c>
      <c r="F13" s="26">
        <f t="shared" ref="F13:F15" si="1">E13*100/D13</f>
        <v>69.273393883843013</v>
      </c>
      <c r="G13" s="34"/>
      <c r="H13" s="15" t="s">
        <v>54</v>
      </c>
      <c r="I13" s="15">
        <v>0</v>
      </c>
      <c r="J13" s="34"/>
      <c r="K13" s="37"/>
    </row>
    <row r="14" spans="1:11" ht="34.9" customHeight="1" x14ac:dyDescent="0.25">
      <c r="A14" s="43"/>
      <c r="B14" s="47"/>
      <c r="C14" s="15" t="s">
        <v>13</v>
      </c>
      <c r="D14" s="10">
        <v>79585.899999999994</v>
      </c>
      <c r="E14" s="10">
        <f>E24+E59</f>
        <v>27447.599999999999</v>
      </c>
      <c r="F14" s="26">
        <f t="shared" si="1"/>
        <v>34.488018606310916</v>
      </c>
      <c r="G14" s="34"/>
      <c r="H14" s="15" t="s">
        <v>59</v>
      </c>
      <c r="I14" s="15">
        <v>5</v>
      </c>
      <c r="J14" s="34"/>
      <c r="K14" s="37"/>
    </row>
    <row r="15" spans="1:11" ht="22.9" customHeight="1" x14ac:dyDescent="0.25">
      <c r="A15" s="43"/>
      <c r="B15" s="47"/>
      <c r="C15" s="15" t="s">
        <v>14</v>
      </c>
      <c r="D15" s="10">
        <f>D25</f>
        <v>210415.9</v>
      </c>
      <c r="E15" s="10">
        <f>E25</f>
        <v>66309.600000000006</v>
      </c>
      <c r="F15" s="26">
        <f t="shared" si="1"/>
        <v>31.513588089113043</v>
      </c>
      <c r="G15" s="34"/>
      <c r="H15" s="15" t="s">
        <v>55</v>
      </c>
      <c r="I15" s="15">
        <v>0</v>
      </c>
      <c r="J15" s="34"/>
      <c r="K15" s="37"/>
    </row>
    <row r="16" spans="1:11" ht="30.6" customHeight="1" x14ac:dyDescent="0.25">
      <c r="A16" s="44"/>
      <c r="B16" s="48"/>
      <c r="C16" s="15" t="s">
        <v>15</v>
      </c>
      <c r="D16" s="10"/>
      <c r="E16" s="10"/>
      <c r="F16" s="21"/>
      <c r="G16" s="35"/>
      <c r="H16" s="15" t="s">
        <v>60</v>
      </c>
      <c r="I16" s="15">
        <v>0</v>
      </c>
      <c r="J16" s="35"/>
      <c r="K16" s="38"/>
    </row>
    <row r="17" spans="1:11" ht="51" customHeight="1" x14ac:dyDescent="0.25">
      <c r="A17" s="42"/>
      <c r="B17" s="46" t="s">
        <v>31</v>
      </c>
      <c r="C17" s="15" t="s">
        <v>11</v>
      </c>
      <c r="D17" s="10">
        <v>166690.70000000001</v>
      </c>
      <c r="E17" s="20">
        <f>E77</f>
        <v>997.3</v>
      </c>
      <c r="F17" s="21">
        <f t="shared" ref="F17:F18" si="2">F77</f>
        <v>5.9829372604470431E-3</v>
      </c>
      <c r="G17" s="33"/>
      <c r="H17" s="15" t="s">
        <v>58</v>
      </c>
      <c r="I17" s="15">
        <v>2</v>
      </c>
      <c r="J17" s="33"/>
      <c r="K17" s="36"/>
    </row>
    <row r="18" spans="1:11" ht="37.9" customHeight="1" x14ac:dyDescent="0.25">
      <c r="A18" s="43"/>
      <c r="B18" s="47"/>
      <c r="C18" s="15" t="s">
        <v>12</v>
      </c>
      <c r="D18" s="10">
        <v>166690.70000000001</v>
      </c>
      <c r="E18" s="20">
        <f>E83</f>
        <v>292.3</v>
      </c>
      <c r="F18" s="21">
        <f t="shared" si="2"/>
        <v>1.7535471385026278E-3</v>
      </c>
      <c r="G18" s="34"/>
      <c r="H18" s="15" t="s">
        <v>54</v>
      </c>
      <c r="I18" s="15">
        <v>0</v>
      </c>
      <c r="J18" s="34"/>
      <c r="K18" s="37"/>
    </row>
    <row r="19" spans="1:11" ht="28.9" customHeight="1" x14ac:dyDescent="0.25">
      <c r="A19" s="43"/>
      <c r="B19" s="47"/>
      <c r="C19" s="15" t="s">
        <v>13</v>
      </c>
      <c r="D19" s="10"/>
      <c r="E19" s="10"/>
      <c r="F19" s="21"/>
      <c r="G19" s="34"/>
      <c r="H19" s="15" t="s">
        <v>59</v>
      </c>
      <c r="I19" s="15">
        <v>1</v>
      </c>
      <c r="J19" s="34"/>
      <c r="K19" s="37"/>
    </row>
    <row r="20" spans="1:11" ht="33" customHeight="1" x14ac:dyDescent="0.25">
      <c r="A20" s="43"/>
      <c r="B20" s="47"/>
      <c r="C20" s="15" t="s">
        <v>14</v>
      </c>
      <c r="D20" s="10"/>
      <c r="E20" s="10"/>
      <c r="F20" s="21"/>
      <c r="G20" s="34"/>
      <c r="H20" s="15" t="s">
        <v>55</v>
      </c>
      <c r="I20" s="15">
        <v>1</v>
      </c>
      <c r="J20" s="34"/>
      <c r="K20" s="37"/>
    </row>
    <row r="21" spans="1:11" ht="34.5" customHeight="1" x14ac:dyDescent="0.25">
      <c r="A21" s="44"/>
      <c r="B21" s="48"/>
      <c r="C21" s="15" t="s">
        <v>15</v>
      </c>
      <c r="D21" s="10"/>
      <c r="E21" s="10">
        <f>E81</f>
        <v>705</v>
      </c>
      <c r="F21" s="21"/>
      <c r="G21" s="35"/>
      <c r="H21" s="15" t="s">
        <v>60</v>
      </c>
      <c r="I21" s="15">
        <v>0</v>
      </c>
      <c r="J21" s="35"/>
      <c r="K21" s="38"/>
    </row>
    <row r="22" spans="1:11" ht="51" customHeight="1" x14ac:dyDescent="0.25">
      <c r="A22" s="42" t="s">
        <v>34</v>
      </c>
      <c r="B22" s="33" t="s">
        <v>35</v>
      </c>
      <c r="C22" s="15" t="s">
        <v>11</v>
      </c>
      <c r="D22" s="10">
        <v>321808.5</v>
      </c>
      <c r="E22" s="10">
        <v>115045.6</v>
      </c>
      <c r="F22" s="32">
        <v>0.35699999999999998</v>
      </c>
      <c r="G22" s="33"/>
      <c r="H22" s="15" t="s">
        <v>58</v>
      </c>
      <c r="I22" s="15">
        <v>3</v>
      </c>
      <c r="J22" s="33" t="s">
        <v>61</v>
      </c>
      <c r="K22" s="36"/>
    </row>
    <row r="23" spans="1:11" ht="38.450000000000003" customHeight="1" x14ac:dyDescent="0.25">
      <c r="A23" s="43"/>
      <c r="B23" s="34"/>
      <c r="C23" s="15" t="s">
        <v>12</v>
      </c>
      <c r="D23" s="10">
        <v>50372</v>
      </c>
      <c r="E23" s="10">
        <v>29506.2</v>
      </c>
      <c r="F23" s="32">
        <v>0.58599999999999997</v>
      </c>
      <c r="G23" s="34"/>
      <c r="H23" s="15" t="s">
        <v>54</v>
      </c>
      <c r="I23" s="15">
        <v>0</v>
      </c>
      <c r="J23" s="34"/>
      <c r="K23" s="37"/>
    </row>
    <row r="24" spans="1:11" ht="30" customHeight="1" x14ac:dyDescent="0.25">
      <c r="A24" s="43"/>
      <c r="B24" s="34"/>
      <c r="C24" s="15" t="s">
        <v>13</v>
      </c>
      <c r="D24" s="10">
        <v>61020.6</v>
      </c>
      <c r="E24" s="10">
        <v>19229.8</v>
      </c>
      <c r="F24" s="21">
        <v>0.315</v>
      </c>
      <c r="G24" s="34"/>
      <c r="H24" s="15" t="s">
        <v>59</v>
      </c>
      <c r="I24" s="15">
        <v>3</v>
      </c>
      <c r="J24" s="34"/>
      <c r="K24" s="37"/>
    </row>
    <row r="25" spans="1:11" ht="24" customHeight="1" x14ac:dyDescent="0.25">
      <c r="A25" s="43"/>
      <c r="B25" s="34"/>
      <c r="C25" s="15" t="s">
        <v>14</v>
      </c>
      <c r="D25" s="10">
        <v>210415.9</v>
      </c>
      <c r="E25" s="10">
        <v>66309.600000000006</v>
      </c>
      <c r="F25" s="21">
        <v>0.315</v>
      </c>
      <c r="G25" s="34"/>
      <c r="H25" s="15" t="s">
        <v>55</v>
      </c>
      <c r="I25" s="15">
        <v>0</v>
      </c>
      <c r="J25" s="34"/>
      <c r="K25" s="37"/>
    </row>
    <row r="26" spans="1:11" ht="31.15" customHeight="1" x14ac:dyDescent="0.25">
      <c r="A26" s="44"/>
      <c r="B26" s="35"/>
      <c r="C26" s="15" t="s">
        <v>15</v>
      </c>
      <c r="D26" s="10"/>
      <c r="E26" s="10"/>
      <c r="F26" s="21"/>
      <c r="G26" s="34"/>
      <c r="H26" s="15" t="s">
        <v>60</v>
      </c>
      <c r="I26" s="15">
        <v>0</v>
      </c>
      <c r="J26" s="35"/>
      <c r="K26" s="38"/>
    </row>
    <row r="27" spans="1:11" ht="50.25" customHeight="1" x14ac:dyDescent="0.25">
      <c r="A27" s="42" t="s">
        <v>36</v>
      </c>
      <c r="B27" s="33" t="s">
        <v>37</v>
      </c>
      <c r="C27" s="15" t="s">
        <v>11</v>
      </c>
      <c r="D27" s="10">
        <v>24988.1</v>
      </c>
      <c r="E27" s="10">
        <v>21398.799999999999</v>
      </c>
      <c r="F27" s="27">
        <f>E27/D27</f>
        <v>0.85635962718253889</v>
      </c>
      <c r="G27" s="33"/>
      <c r="H27" s="15" t="s">
        <v>58</v>
      </c>
      <c r="I27" s="15">
        <v>1</v>
      </c>
      <c r="J27" s="33" t="s">
        <v>61</v>
      </c>
      <c r="K27" s="36"/>
    </row>
    <row r="28" spans="1:11" ht="40.5" customHeight="1" x14ac:dyDescent="0.25">
      <c r="A28" s="43"/>
      <c r="B28" s="34"/>
      <c r="C28" s="15" t="s">
        <v>12</v>
      </c>
      <c r="D28" s="10">
        <v>24988.1</v>
      </c>
      <c r="E28" s="10">
        <v>21398.799999999999</v>
      </c>
      <c r="F28" s="27">
        <f>E28/D28</f>
        <v>0.85635962718253889</v>
      </c>
      <c r="G28" s="34"/>
      <c r="H28" s="15" t="s">
        <v>54</v>
      </c>
      <c r="I28" s="15">
        <v>0</v>
      </c>
      <c r="J28" s="34"/>
      <c r="K28" s="37"/>
    </row>
    <row r="29" spans="1:11" ht="37.5" customHeight="1" x14ac:dyDescent="0.25">
      <c r="A29" s="43"/>
      <c r="B29" s="34"/>
      <c r="C29" s="15" t="s">
        <v>13</v>
      </c>
      <c r="D29" s="10"/>
      <c r="E29" s="10"/>
      <c r="F29" s="27"/>
      <c r="G29" s="34"/>
      <c r="H29" s="15" t="s">
        <v>59</v>
      </c>
      <c r="I29" s="15">
        <v>1</v>
      </c>
      <c r="J29" s="34"/>
      <c r="K29" s="37"/>
    </row>
    <row r="30" spans="1:11" ht="15" customHeight="1" x14ac:dyDescent="0.25">
      <c r="A30" s="43"/>
      <c r="B30" s="34"/>
      <c r="C30" s="15" t="s">
        <v>14</v>
      </c>
      <c r="D30" s="10"/>
      <c r="E30" s="10"/>
      <c r="F30" s="21"/>
      <c r="G30" s="34"/>
      <c r="H30" s="15" t="s">
        <v>55</v>
      </c>
      <c r="I30" s="15">
        <v>0</v>
      </c>
      <c r="J30" s="34"/>
      <c r="K30" s="37"/>
    </row>
    <row r="31" spans="1:11" ht="36.6" customHeight="1" x14ac:dyDescent="0.25">
      <c r="A31" s="44"/>
      <c r="B31" s="35"/>
      <c r="C31" s="15" t="s">
        <v>15</v>
      </c>
      <c r="D31" s="10"/>
      <c r="E31" s="10"/>
      <c r="F31" s="21"/>
      <c r="G31" s="35"/>
      <c r="H31" s="15" t="s">
        <v>60</v>
      </c>
      <c r="I31" s="15">
        <v>0</v>
      </c>
      <c r="J31" s="35"/>
      <c r="K31" s="38"/>
    </row>
    <row r="32" spans="1:11" ht="94.5" customHeight="1" x14ac:dyDescent="0.25">
      <c r="A32" s="42" t="s">
        <v>38</v>
      </c>
      <c r="B32" s="33" t="s">
        <v>39</v>
      </c>
      <c r="C32" s="15" t="s">
        <v>11</v>
      </c>
      <c r="D32" s="10">
        <v>24988.1</v>
      </c>
      <c r="E32" s="10">
        <v>21398.799999999999</v>
      </c>
      <c r="F32" s="21">
        <v>0.85599999999999998</v>
      </c>
      <c r="G32" s="33" t="s">
        <v>116</v>
      </c>
      <c r="H32" s="33" t="s">
        <v>124</v>
      </c>
      <c r="I32" s="33" t="s">
        <v>57</v>
      </c>
      <c r="J32" s="33" t="s">
        <v>61</v>
      </c>
      <c r="K32" s="33" t="s">
        <v>123</v>
      </c>
    </row>
    <row r="33" spans="1:11" ht="72.75" customHeight="1" x14ac:dyDescent="0.25">
      <c r="A33" s="43"/>
      <c r="B33" s="34"/>
      <c r="C33" s="15" t="s">
        <v>12</v>
      </c>
      <c r="D33" s="10">
        <v>24988.1</v>
      </c>
      <c r="E33" s="10">
        <v>21398.799999999999</v>
      </c>
      <c r="F33" s="21">
        <v>0.85599999999999998</v>
      </c>
      <c r="G33" s="34"/>
      <c r="H33" s="34"/>
      <c r="I33" s="34"/>
      <c r="J33" s="34"/>
      <c r="K33" s="37"/>
    </row>
    <row r="34" spans="1:11" ht="66.75" customHeight="1" x14ac:dyDescent="0.25">
      <c r="A34" s="43"/>
      <c r="B34" s="34"/>
      <c r="C34" s="15" t="s">
        <v>13</v>
      </c>
      <c r="D34" s="10"/>
      <c r="E34" s="10"/>
      <c r="F34" s="21"/>
      <c r="G34" s="34"/>
      <c r="H34" s="34"/>
      <c r="I34" s="34"/>
      <c r="J34" s="34"/>
      <c r="K34" s="37"/>
    </row>
    <row r="35" spans="1:11" ht="57.75" customHeight="1" x14ac:dyDescent="0.25">
      <c r="A35" s="43"/>
      <c r="B35" s="34"/>
      <c r="C35" s="15" t="s">
        <v>14</v>
      </c>
      <c r="D35" s="10"/>
      <c r="E35" s="10"/>
      <c r="F35" s="21"/>
      <c r="G35" s="34"/>
      <c r="H35" s="34"/>
      <c r="I35" s="34"/>
      <c r="J35" s="34"/>
      <c r="K35" s="37"/>
    </row>
    <row r="36" spans="1:11" ht="66.75" customHeight="1" x14ac:dyDescent="0.25">
      <c r="A36" s="43"/>
      <c r="B36" s="34"/>
      <c r="C36" s="15" t="s">
        <v>15</v>
      </c>
      <c r="D36" s="10"/>
      <c r="E36" s="10"/>
      <c r="F36" s="21"/>
      <c r="G36" s="34"/>
      <c r="H36" s="34"/>
      <c r="I36" s="34"/>
      <c r="J36" s="34"/>
      <c r="K36" s="38"/>
    </row>
    <row r="37" spans="1:11" ht="45" customHeight="1" x14ac:dyDescent="0.25">
      <c r="A37" s="42" t="s">
        <v>40</v>
      </c>
      <c r="B37" s="33" t="s">
        <v>41</v>
      </c>
      <c r="C37" s="15" t="s">
        <v>11</v>
      </c>
      <c r="D37" s="10">
        <v>460</v>
      </c>
      <c r="E37" s="10">
        <v>260</v>
      </c>
      <c r="F37" s="21">
        <v>0.56499999999999995</v>
      </c>
      <c r="G37" s="33"/>
      <c r="H37" s="15" t="s">
        <v>58</v>
      </c>
      <c r="I37" s="15">
        <v>1</v>
      </c>
      <c r="J37" s="33" t="s">
        <v>33</v>
      </c>
      <c r="K37" s="36"/>
    </row>
    <row r="38" spans="1:11" ht="33" customHeight="1" x14ac:dyDescent="0.25">
      <c r="A38" s="43"/>
      <c r="B38" s="34"/>
      <c r="C38" s="15" t="s">
        <v>12</v>
      </c>
      <c r="D38" s="10">
        <v>460</v>
      </c>
      <c r="E38" s="10">
        <v>260</v>
      </c>
      <c r="F38" s="21">
        <v>0.56499999999999995</v>
      </c>
      <c r="G38" s="34"/>
      <c r="H38" s="15" t="s">
        <v>54</v>
      </c>
      <c r="I38" s="15">
        <v>0</v>
      </c>
      <c r="J38" s="34"/>
      <c r="K38" s="37"/>
    </row>
    <row r="39" spans="1:11" ht="24" customHeight="1" x14ac:dyDescent="0.25">
      <c r="A39" s="43"/>
      <c r="B39" s="34"/>
      <c r="C39" s="15" t="s">
        <v>13</v>
      </c>
      <c r="D39" s="10"/>
      <c r="E39" s="10"/>
      <c r="F39" s="21"/>
      <c r="G39" s="34"/>
      <c r="H39" s="15" t="s">
        <v>59</v>
      </c>
      <c r="I39" s="15">
        <v>1</v>
      </c>
      <c r="J39" s="34"/>
      <c r="K39" s="37"/>
    </row>
    <row r="40" spans="1:11" ht="22.9" customHeight="1" x14ac:dyDescent="0.25">
      <c r="A40" s="43"/>
      <c r="B40" s="34"/>
      <c r="C40" s="15" t="s">
        <v>14</v>
      </c>
      <c r="D40" s="10"/>
      <c r="E40" s="10"/>
      <c r="F40" s="21"/>
      <c r="G40" s="34"/>
      <c r="H40" s="15" t="s">
        <v>55</v>
      </c>
      <c r="I40" s="15">
        <v>0</v>
      </c>
      <c r="J40" s="34"/>
      <c r="K40" s="37"/>
    </row>
    <row r="41" spans="1:11" ht="45.75" customHeight="1" x14ac:dyDescent="0.25">
      <c r="A41" s="44"/>
      <c r="B41" s="35"/>
      <c r="C41" s="15" t="s">
        <v>15</v>
      </c>
      <c r="D41" s="10"/>
      <c r="E41" s="10"/>
      <c r="F41" s="21"/>
      <c r="G41" s="35"/>
      <c r="H41" s="15" t="s">
        <v>60</v>
      </c>
      <c r="I41" s="15">
        <v>0</v>
      </c>
      <c r="J41" s="35"/>
      <c r="K41" s="38"/>
    </row>
    <row r="42" spans="1:11" ht="63.6" customHeight="1" x14ac:dyDescent="0.25">
      <c r="A42" s="42" t="s">
        <v>42</v>
      </c>
      <c r="B42" s="33" t="s">
        <v>43</v>
      </c>
      <c r="C42" s="15" t="s">
        <v>11</v>
      </c>
      <c r="D42" s="10">
        <v>460</v>
      </c>
      <c r="E42" s="10">
        <v>260</v>
      </c>
      <c r="F42" s="21">
        <v>0.56499999999999995</v>
      </c>
      <c r="G42" s="33" t="s">
        <v>114</v>
      </c>
      <c r="H42" s="33" t="s">
        <v>115</v>
      </c>
      <c r="I42" s="33" t="s">
        <v>57</v>
      </c>
      <c r="J42" s="33" t="s">
        <v>33</v>
      </c>
      <c r="K42" s="36"/>
    </row>
    <row r="43" spans="1:11" ht="128.25" customHeight="1" x14ac:dyDescent="0.25">
      <c r="A43" s="43"/>
      <c r="B43" s="34"/>
      <c r="C43" s="15" t="s">
        <v>12</v>
      </c>
      <c r="D43" s="10">
        <v>460</v>
      </c>
      <c r="E43" s="10">
        <v>260</v>
      </c>
      <c r="F43" s="21">
        <v>0.56499999999999995</v>
      </c>
      <c r="G43" s="34"/>
      <c r="H43" s="34"/>
      <c r="I43" s="34"/>
      <c r="J43" s="34"/>
      <c r="K43" s="37"/>
    </row>
    <row r="44" spans="1:11" ht="15" customHeight="1" x14ac:dyDescent="0.25">
      <c r="A44" s="43"/>
      <c r="B44" s="34"/>
      <c r="C44" s="15" t="s">
        <v>13</v>
      </c>
      <c r="D44" s="10"/>
      <c r="E44" s="10"/>
      <c r="F44" s="21"/>
      <c r="G44" s="34"/>
      <c r="H44" s="34"/>
      <c r="I44" s="34"/>
      <c r="J44" s="34"/>
      <c r="K44" s="37"/>
    </row>
    <row r="45" spans="1:11" ht="15" customHeight="1" x14ac:dyDescent="0.25">
      <c r="A45" s="43"/>
      <c r="B45" s="34"/>
      <c r="C45" s="15" t="s">
        <v>14</v>
      </c>
      <c r="D45" s="10"/>
      <c r="E45" s="10"/>
      <c r="F45" s="21"/>
      <c r="G45" s="34"/>
      <c r="H45" s="34"/>
      <c r="I45" s="34"/>
      <c r="J45" s="34"/>
      <c r="K45" s="37"/>
    </row>
    <row r="46" spans="1:11" ht="28.9" customHeight="1" x14ac:dyDescent="0.25">
      <c r="A46" s="44"/>
      <c r="B46" s="35"/>
      <c r="C46" s="15" t="s">
        <v>15</v>
      </c>
      <c r="D46" s="10"/>
      <c r="E46" s="10"/>
      <c r="F46" s="21"/>
      <c r="G46" s="35"/>
      <c r="H46" s="35"/>
      <c r="I46" s="35"/>
      <c r="J46" s="35"/>
      <c r="K46" s="38"/>
    </row>
    <row r="47" spans="1:11" ht="37.5" customHeight="1" x14ac:dyDescent="0.25">
      <c r="A47" s="42" t="s">
        <v>44</v>
      </c>
      <c r="B47" s="33" t="s">
        <v>45</v>
      </c>
      <c r="C47" s="15" t="s">
        <v>11</v>
      </c>
      <c r="D47" s="10">
        <v>296360.40000000002</v>
      </c>
      <c r="E47" s="10">
        <v>93393.8</v>
      </c>
      <c r="F47" s="21">
        <v>0.315</v>
      </c>
      <c r="G47" s="33"/>
      <c r="H47" s="15" t="s">
        <v>58</v>
      </c>
      <c r="I47" s="15">
        <v>1</v>
      </c>
      <c r="J47" s="33" t="s">
        <v>109</v>
      </c>
      <c r="K47" s="36"/>
    </row>
    <row r="48" spans="1:11" ht="35.25" customHeight="1" x14ac:dyDescent="0.25">
      <c r="A48" s="43"/>
      <c r="B48" s="34"/>
      <c r="C48" s="15" t="s">
        <v>12</v>
      </c>
      <c r="D48" s="10">
        <v>24923.9</v>
      </c>
      <c r="E48" s="10">
        <v>7854.4</v>
      </c>
      <c r="F48" s="21">
        <v>0.315</v>
      </c>
      <c r="G48" s="34"/>
      <c r="H48" s="15" t="s">
        <v>54</v>
      </c>
      <c r="I48" s="15">
        <v>0</v>
      </c>
      <c r="J48" s="34"/>
      <c r="K48" s="37"/>
    </row>
    <row r="49" spans="1:11" ht="27" customHeight="1" x14ac:dyDescent="0.25">
      <c r="A49" s="43"/>
      <c r="B49" s="34"/>
      <c r="C49" s="15" t="s">
        <v>13</v>
      </c>
      <c r="D49" s="10">
        <v>61020.6</v>
      </c>
      <c r="E49" s="10">
        <v>19229.8</v>
      </c>
      <c r="F49" s="21">
        <v>0.315</v>
      </c>
      <c r="G49" s="34"/>
      <c r="H49" s="15" t="s">
        <v>59</v>
      </c>
      <c r="I49" s="15">
        <v>1</v>
      </c>
      <c r="J49" s="34"/>
      <c r="K49" s="37"/>
    </row>
    <row r="50" spans="1:11" ht="27.75" customHeight="1" x14ac:dyDescent="0.25">
      <c r="A50" s="43"/>
      <c r="B50" s="34"/>
      <c r="C50" s="15" t="s">
        <v>14</v>
      </c>
      <c r="D50" s="10">
        <v>210415.9</v>
      </c>
      <c r="E50" s="10">
        <v>66309.600000000006</v>
      </c>
      <c r="F50" s="21">
        <v>0.315</v>
      </c>
      <c r="G50" s="34"/>
      <c r="H50" s="15" t="s">
        <v>55</v>
      </c>
      <c r="I50" s="15">
        <v>0</v>
      </c>
      <c r="J50" s="34"/>
      <c r="K50" s="37"/>
    </row>
    <row r="51" spans="1:11" ht="36.75" customHeight="1" x14ac:dyDescent="0.25">
      <c r="A51" s="44"/>
      <c r="B51" s="35"/>
      <c r="C51" s="15" t="s">
        <v>15</v>
      </c>
      <c r="D51" s="10"/>
      <c r="E51" s="10"/>
      <c r="F51" s="21"/>
      <c r="G51" s="35"/>
      <c r="H51" s="15" t="s">
        <v>60</v>
      </c>
      <c r="I51" s="15">
        <v>0</v>
      </c>
      <c r="J51" s="35"/>
      <c r="K51" s="38"/>
    </row>
    <row r="52" spans="1:11" ht="15" customHeight="1" x14ac:dyDescent="0.25">
      <c r="A52" s="42" t="s">
        <v>38</v>
      </c>
      <c r="B52" s="33" t="s">
        <v>46</v>
      </c>
      <c r="C52" s="15" t="s">
        <v>11</v>
      </c>
      <c r="D52" s="10">
        <v>296360.40000000002</v>
      </c>
      <c r="E52" s="10">
        <v>93393.8</v>
      </c>
      <c r="F52" s="21">
        <v>0.315</v>
      </c>
      <c r="G52" s="33" t="s">
        <v>102</v>
      </c>
      <c r="H52" s="33" t="s">
        <v>103</v>
      </c>
      <c r="I52" s="33" t="s">
        <v>57</v>
      </c>
      <c r="J52" s="33" t="s">
        <v>61</v>
      </c>
      <c r="K52" s="33" t="s">
        <v>118</v>
      </c>
    </row>
    <row r="53" spans="1:11" ht="15" customHeight="1" x14ac:dyDescent="0.25">
      <c r="A53" s="43"/>
      <c r="B53" s="34"/>
      <c r="C53" s="15" t="s">
        <v>12</v>
      </c>
      <c r="D53" s="10">
        <v>24923.9</v>
      </c>
      <c r="E53" s="10">
        <v>7854.4</v>
      </c>
      <c r="F53" s="21">
        <v>0.315</v>
      </c>
      <c r="G53" s="34"/>
      <c r="H53" s="34"/>
      <c r="I53" s="34"/>
      <c r="J53" s="34"/>
      <c r="K53" s="37"/>
    </row>
    <row r="54" spans="1:11" ht="15" customHeight="1" x14ac:dyDescent="0.25">
      <c r="A54" s="43"/>
      <c r="B54" s="34"/>
      <c r="C54" s="15" t="s">
        <v>13</v>
      </c>
      <c r="D54" s="10">
        <v>61020.6</v>
      </c>
      <c r="E54" s="10">
        <v>19229.8</v>
      </c>
      <c r="F54" s="21">
        <v>0.315</v>
      </c>
      <c r="G54" s="34"/>
      <c r="H54" s="34"/>
      <c r="I54" s="34"/>
      <c r="J54" s="34"/>
      <c r="K54" s="37"/>
    </row>
    <row r="55" spans="1:11" ht="15" customHeight="1" x14ac:dyDescent="0.25">
      <c r="A55" s="43"/>
      <c r="B55" s="34"/>
      <c r="C55" s="15" t="s">
        <v>14</v>
      </c>
      <c r="D55" s="10">
        <v>210415.9</v>
      </c>
      <c r="E55" s="10">
        <v>66309.600000000006</v>
      </c>
      <c r="F55" s="21">
        <v>0.315</v>
      </c>
      <c r="G55" s="34"/>
      <c r="H55" s="34"/>
      <c r="I55" s="34"/>
      <c r="J55" s="34"/>
      <c r="K55" s="37"/>
    </row>
    <row r="56" spans="1:11" ht="15" customHeight="1" x14ac:dyDescent="0.25">
      <c r="A56" s="44"/>
      <c r="B56" s="35"/>
      <c r="C56" s="15" t="s">
        <v>15</v>
      </c>
      <c r="D56" s="10"/>
      <c r="E56" s="10"/>
      <c r="F56" s="21"/>
      <c r="G56" s="35"/>
      <c r="H56" s="35"/>
      <c r="I56" s="35"/>
      <c r="J56" s="35"/>
      <c r="K56" s="38"/>
    </row>
    <row r="57" spans="1:11" ht="31.5" customHeight="1" x14ac:dyDescent="0.25">
      <c r="A57" s="42" t="s">
        <v>47</v>
      </c>
      <c r="B57" s="33" t="s">
        <v>48</v>
      </c>
      <c r="C57" s="15" t="s">
        <v>11</v>
      </c>
      <c r="D57" s="10">
        <v>52200.3</v>
      </c>
      <c r="E57" s="10">
        <v>36906.1</v>
      </c>
      <c r="F57" s="26">
        <f>E57*100/D57</f>
        <v>70.700934668957842</v>
      </c>
      <c r="G57" s="33"/>
      <c r="H57" s="15" t="s">
        <v>58</v>
      </c>
      <c r="I57" s="15">
        <v>2</v>
      </c>
      <c r="J57" s="33" t="s">
        <v>110</v>
      </c>
      <c r="K57" s="36"/>
    </row>
    <row r="58" spans="1:11" ht="35.25" customHeight="1" x14ac:dyDescent="0.25">
      <c r="A58" s="43"/>
      <c r="B58" s="34"/>
      <c r="C58" s="15" t="s">
        <v>12</v>
      </c>
      <c r="D58" s="10">
        <v>33635</v>
      </c>
      <c r="E58" s="10">
        <v>28688.3</v>
      </c>
      <c r="F58" s="26">
        <f t="shared" ref="F58:F59" si="3">E58*100/D58</f>
        <v>85.292998364798578</v>
      </c>
      <c r="G58" s="34"/>
      <c r="H58" s="15" t="s">
        <v>54</v>
      </c>
      <c r="I58" s="15">
        <v>0</v>
      </c>
      <c r="J58" s="34"/>
      <c r="K58" s="37"/>
    </row>
    <row r="59" spans="1:11" ht="25.5" customHeight="1" x14ac:dyDescent="0.25">
      <c r="A59" s="43"/>
      <c r="B59" s="34"/>
      <c r="C59" s="15" t="s">
        <v>13</v>
      </c>
      <c r="D59" s="10">
        <v>18565.3</v>
      </c>
      <c r="E59" s="10">
        <v>8217.7999999999993</v>
      </c>
      <c r="F59" s="26">
        <f t="shared" si="3"/>
        <v>44.264299526536057</v>
      </c>
      <c r="G59" s="34"/>
      <c r="H59" s="15" t="s">
        <v>59</v>
      </c>
      <c r="I59" s="15">
        <v>2</v>
      </c>
      <c r="J59" s="34"/>
      <c r="K59" s="37"/>
    </row>
    <row r="60" spans="1:11" ht="22.5" customHeight="1" x14ac:dyDescent="0.25">
      <c r="A60" s="43"/>
      <c r="B60" s="34"/>
      <c r="C60" s="15" t="s">
        <v>14</v>
      </c>
      <c r="D60" s="10"/>
      <c r="E60" s="10"/>
      <c r="F60" s="28"/>
      <c r="G60" s="34"/>
      <c r="H60" s="15" t="s">
        <v>55</v>
      </c>
      <c r="I60" s="15">
        <v>0</v>
      </c>
      <c r="J60" s="34"/>
      <c r="K60" s="37"/>
    </row>
    <row r="61" spans="1:11" ht="31.5" customHeight="1" x14ac:dyDescent="0.25">
      <c r="A61" s="44"/>
      <c r="B61" s="35"/>
      <c r="C61" s="15" t="s">
        <v>15</v>
      </c>
      <c r="D61" s="10"/>
      <c r="E61" s="10"/>
      <c r="F61" s="28"/>
      <c r="G61" s="35"/>
      <c r="H61" s="15" t="s">
        <v>60</v>
      </c>
      <c r="I61" s="15">
        <v>0</v>
      </c>
      <c r="J61" s="35"/>
      <c r="K61" s="38"/>
    </row>
    <row r="62" spans="1:11" ht="33.75" customHeight="1" x14ac:dyDescent="0.25">
      <c r="A62" s="42" t="s">
        <v>49</v>
      </c>
      <c r="B62" s="33" t="s">
        <v>50</v>
      </c>
      <c r="C62" s="15" t="s">
        <v>11</v>
      </c>
      <c r="D62" s="10">
        <v>52200.3</v>
      </c>
      <c r="E62" s="10">
        <v>36906.1</v>
      </c>
      <c r="F62" s="26">
        <f>E62*100/D62</f>
        <v>70.700934668957842</v>
      </c>
      <c r="G62" s="33"/>
      <c r="H62" s="15" t="s">
        <v>58</v>
      </c>
      <c r="I62" s="15">
        <v>2</v>
      </c>
      <c r="J62" s="33" t="s">
        <v>110</v>
      </c>
      <c r="K62" s="29"/>
    </row>
    <row r="63" spans="1:11" ht="30" customHeight="1" x14ac:dyDescent="0.25">
      <c r="A63" s="43"/>
      <c r="B63" s="34"/>
      <c r="C63" s="15" t="s">
        <v>12</v>
      </c>
      <c r="D63" s="10">
        <v>33635</v>
      </c>
      <c r="E63" s="10">
        <v>28688.3</v>
      </c>
      <c r="F63" s="26">
        <f t="shared" ref="F63:F64" si="4">E63*100/D63</f>
        <v>85.292998364798578</v>
      </c>
      <c r="G63" s="34"/>
      <c r="H63" s="15" t="s">
        <v>54</v>
      </c>
      <c r="I63" s="15">
        <v>0</v>
      </c>
      <c r="J63" s="34"/>
      <c r="K63" s="36"/>
    </row>
    <row r="64" spans="1:11" ht="20.25" customHeight="1" x14ac:dyDescent="0.25">
      <c r="A64" s="43"/>
      <c r="B64" s="34"/>
      <c r="C64" s="15" t="s">
        <v>13</v>
      </c>
      <c r="D64" s="10">
        <v>18565.3</v>
      </c>
      <c r="E64" s="10">
        <v>8217.7999999999993</v>
      </c>
      <c r="F64" s="26">
        <f t="shared" si="4"/>
        <v>44.264299526536057</v>
      </c>
      <c r="G64" s="34"/>
      <c r="H64" s="15" t="s">
        <v>59</v>
      </c>
      <c r="I64" s="15">
        <v>2</v>
      </c>
      <c r="J64" s="34"/>
      <c r="K64" s="37"/>
    </row>
    <row r="65" spans="1:11" ht="25.5" customHeight="1" x14ac:dyDescent="0.25">
      <c r="A65" s="43"/>
      <c r="B65" s="34"/>
      <c r="C65" s="15" t="s">
        <v>14</v>
      </c>
      <c r="D65" s="10"/>
      <c r="E65" s="10"/>
      <c r="F65" s="28"/>
      <c r="G65" s="34"/>
      <c r="H65" s="15" t="s">
        <v>55</v>
      </c>
      <c r="I65" s="15">
        <v>0</v>
      </c>
      <c r="J65" s="34"/>
      <c r="K65" s="37"/>
    </row>
    <row r="66" spans="1:11" ht="37.5" customHeight="1" x14ac:dyDescent="0.25">
      <c r="A66" s="44"/>
      <c r="B66" s="35"/>
      <c r="C66" s="15" t="s">
        <v>15</v>
      </c>
      <c r="D66" s="10"/>
      <c r="E66" s="10"/>
      <c r="F66" s="28"/>
      <c r="G66" s="35"/>
      <c r="H66" s="15" t="s">
        <v>60</v>
      </c>
      <c r="I66" s="15">
        <v>0</v>
      </c>
      <c r="J66" s="35"/>
      <c r="K66" s="38"/>
    </row>
    <row r="67" spans="1:11" ht="45.6" customHeight="1" x14ac:dyDescent="0.25">
      <c r="A67" s="42" t="s">
        <v>51</v>
      </c>
      <c r="B67" s="33" t="s">
        <v>39</v>
      </c>
      <c r="C67" s="15" t="s">
        <v>11</v>
      </c>
      <c r="D67" s="10">
        <v>33635</v>
      </c>
      <c r="E67" s="10">
        <v>28688.3</v>
      </c>
      <c r="F67" s="26">
        <f t="shared" ref="F67:F68" si="5">E67*100/D67</f>
        <v>85.292998364798578</v>
      </c>
      <c r="G67" s="15" t="s">
        <v>104</v>
      </c>
      <c r="H67" s="15">
        <v>1</v>
      </c>
      <c r="I67" s="33" t="s">
        <v>57</v>
      </c>
      <c r="J67" s="33" t="s">
        <v>111</v>
      </c>
      <c r="K67" s="36"/>
    </row>
    <row r="68" spans="1:11" ht="60" x14ac:dyDescent="0.25">
      <c r="A68" s="43"/>
      <c r="B68" s="34"/>
      <c r="C68" s="15" t="s">
        <v>12</v>
      </c>
      <c r="D68" s="10">
        <v>33635</v>
      </c>
      <c r="E68" s="10">
        <v>28688.3</v>
      </c>
      <c r="F68" s="26">
        <f t="shared" si="5"/>
        <v>85.292998364798578</v>
      </c>
      <c r="G68" s="15" t="s">
        <v>105</v>
      </c>
      <c r="H68" s="15">
        <v>259</v>
      </c>
      <c r="I68" s="34"/>
      <c r="J68" s="34"/>
      <c r="K68" s="37"/>
    </row>
    <row r="69" spans="1:11" ht="40.15" customHeight="1" x14ac:dyDescent="0.25">
      <c r="A69" s="43"/>
      <c r="B69" s="34"/>
      <c r="C69" s="15" t="s">
        <v>13</v>
      </c>
      <c r="D69" s="10"/>
      <c r="E69" s="10"/>
      <c r="F69" s="28"/>
      <c r="G69" s="33" t="s">
        <v>106</v>
      </c>
      <c r="H69" s="33">
        <v>150</v>
      </c>
      <c r="I69" s="34"/>
      <c r="J69" s="34"/>
      <c r="K69" s="37"/>
    </row>
    <row r="70" spans="1:11" ht="15" customHeight="1" x14ac:dyDescent="0.25">
      <c r="A70" s="43"/>
      <c r="B70" s="34"/>
      <c r="C70" s="15" t="s">
        <v>14</v>
      </c>
      <c r="D70" s="10"/>
      <c r="E70" s="10"/>
      <c r="F70" s="28"/>
      <c r="G70" s="34"/>
      <c r="H70" s="34"/>
      <c r="I70" s="34"/>
      <c r="J70" s="34"/>
      <c r="K70" s="37"/>
    </row>
    <row r="71" spans="1:11" ht="15" customHeight="1" x14ac:dyDescent="0.25">
      <c r="A71" s="44"/>
      <c r="B71" s="35"/>
      <c r="C71" s="15" t="s">
        <v>15</v>
      </c>
      <c r="D71" s="10"/>
      <c r="E71" s="10"/>
      <c r="F71" s="28"/>
      <c r="G71" s="35"/>
      <c r="H71" s="35"/>
      <c r="I71" s="35"/>
      <c r="J71" s="35"/>
      <c r="K71" s="38"/>
    </row>
    <row r="72" spans="1:11" ht="15" customHeight="1" x14ac:dyDescent="0.25">
      <c r="A72" s="42" t="s">
        <v>52</v>
      </c>
      <c r="B72" s="33" t="s">
        <v>53</v>
      </c>
      <c r="C72" s="15" t="s">
        <v>11</v>
      </c>
      <c r="D72" s="10">
        <v>18565.3</v>
      </c>
      <c r="E72" s="10">
        <v>8217.7999999999993</v>
      </c>
      <c r="F72" s="26">
        <f t="shared" ref="F72" si="6">E72*100/D72</f>
        <v>44.264299526536057</v>
      </c>
      <c r="G72" s="33" t="s">
        <v>107</v>
      </c>
      <c r="H72" s="33" t="s">
        <v>108</v>
      </c>
      <c r="I72" s="33" t="s">
        <v>57</v>
      </c>
      <c r="J72" s="33" t="s">
        <v>110</v>
      </c>
      <c r="K72" s="36"/>
    </row>
    <row r="73" spans="1:11" ht="15" customHeight="1" x14ac:dyDescent="0.25">
      <c r="A73" s="43"/>
      <c r="B73" s="34"/>
      <c r="C73" s="15" t="s">
        <v>12</v>
      </c>
      <c r="D73" s="18"/>
      <c r="E73" s="30"/>
      <c r="F73" s="26"/>
      <c r="G73" s="34"/>
      <c r="H73" s="34"/>
      <c r="I73" s="34"/>
      <c r="J73" s="34"/>
      <c r="K73" s="37"/>
    </row>
    <row r="74" spans="1:11" ht="15" customHeight="1" x14ac:dyDescent="0.25">
      <c r="A74" s="43"/>
      <c r="B74" s="34"/>
      <c r="C74" s="15" t="s">
        <v>13</v>
      </c>
      <c r="D74" s="10">
        <v>18565.3</v>
      </c>
      <c r="E74" s="10">
        <v>8217.7999999999993</v>
      </c>
      <c r="F74" s="28">
        <f>E74/D74*100</f>
        <v>44.264299526536064</v>
      </c>
      <c r="G74" s="34"/>
      <c r="H74" s="34"/>
      <c r="I74" s="34"/>
      <c r="J74" s="34"/>
      <c r="K74" s="37"/>
    </row>
    <row r="75" spans="1:11" ht="15" customHeight="1" x14ac:dyDescent="0.25">
      <c r="A75" s="43"/>
      <c r="B75" s="34"/>
      <c r="C75" s="15" t="s">
        <v>14</v>
      </c>
      <c r="D75" s="10"/>
      <c r="E75" s="10"/>
      <c r="F75" s="28"/>
      <c r="G75" s="34"/>
      <c r="H75" s="34"/>
      <c r="I75" s="34"/>
      <c r="J75" s="34"/>
      <c r="K75" s="37"/>
    </row>
    <row r="76" spans="1:11" ht="64.150000000000006" customHeight="1" x14ac:dyDescent="0.25">
      <c r="A76" s="44"/>
      <c r="B76" s="35"/>
      <c r="C76" s="15" t="s">
        <v>15</v>
      </c>
      <c r="D76" s="10"/>
      <c r="E76" s="10"/>
      <c r="F76" s="28"/>
      <c r="G76" s="35"/>
      <c r="H76" s="35"/>
      <c r="I76" s="35"/>
      <c r="J76" s="35"/>
      <c r="K76" s="38"/>
    </row>
    <row r="77" spans="1:11" ht="45.75" customHeight="1" x14ac:dyDescent="0.25">
      <c r="A77" s="49" t="s">
        <v>20</v>
      </c>
      <c r="B77" s="50" t="s">
        <v>23</v>
      </c>
      <c r="C77" s="15" t="s">
        <v>11</v>
      </c>
      <c r="D77" s="10">
        <v>166690.70000000001</v>
      </c>
      <c r="E77" s="20">
        <v>997.3</v>
      </c>
      <c r="F77" s="21">
        <f>E77/D77</f>
        <v>5.9829372604470431E-3</v>
      </c>
      <c r="G77" s="33"/>
      <c r="H77" s="15" t="s">
        <v>58</v>
      </c>
      <c r="I77" s="15">
        <v>2</v>
      </c>
      <c r="J77" s="39" t="s">
        <v>113</v>
      </c>
      <c r="K77" s="33"/>
    </row>
    <row r="78" spans="1:11" ht="31.5" customHeight="1" x14ac:dyDescent="0.25">
      <c r="A78" s="49"/>
      <c r="B78" s="50"/>
      <c r="C78" s="15" t="s">
        <v>12</v>
      </c>
      <c r="D78" s="10">
        <v>166690.70000000001</v>
      </c>
      <c r="E78" s="20">
        <v>292.3</v>
      </c>
      <c r="F78" s="21">
        <f t="shared" ref="F78" si="7">E78/D78</f>
        <v>1.7535471385026278E-3</v>
      </c>
      <c r="G78" s="34"/>
      <c r="H78" s="15" t="s">
        <v>54</v>
      </c>
      <c r="I78" s="15">
        <v>0</v>
      </c>
      <c r="J78" s="40"/>
      <c r="K78" s="34"/>
    </row>
    <row r="79" spans="1:11" ht="31.5" customHeight="1" x14ac:dyDescent="0.25">
      <c r="A79" s="49"/>
      <c r="B79" s="50"/>
      <c r="C79" s="15" t="s">
        <v>13</v>
      </c>
      <c r="D79" s="10">
        <f t="shared" ref="D79:E81" si="8">D84</f>
        <v>0</v>
      </c>
      <c r="E79" s="10">
        <f t="shared" si="8"/>
        <v>0</v>
      </c>
      <c r="F79" s="21"/>
      <c r="G79" s="34"/>
      <c r="H79" s="15" t="s">
        <v>59</v>
      </c>
      <c r="I79" s="15">
        <v>1</v>
      </c>
      <c r="J79" s="40"/>
      <c r="K79" s="34"/>
    </row>
    <row r="80" spans="1:11" x14ac:dyDescent="0.25">
      <c r="A80" s="49"/>
      <c r="B80" s="50"/>
      <c r="C80" s="15" t="s">
        <v>14</v>
      </c>
      <c r="D80" s="10">
        <f t="shared" si="8"/>
        <v>0</v>
      </c>
      <c r="E80" s="10">
        <f t="shared" si="8"/>
        <v>0</v>
      </c>
      <c r="F80" s="21"/>
      <c r="G80" s="34"/>
      <c r="H80" s="15" t="s">
        <v>55</v>
      </c>
      <c r="I80" s="15">
        <v>1</v>
      </c>
      <c r="J80" s="40"/>
      <c r="K80" s="34"/>
    </row>
    <row r="81" spans="1:11" ht="33" customHeight="1" x14ac:dyDescent="0.25">
      <c r="A81" s="49"/>
      <c r="B81" s="50"/>
      <c r="C81" s="15" t="s">
        <v>15</v>
      </c>
      <c r="D81" s="10">
        <f t="shared" si="8"/>
        <v>0</v>
      </c>
      <c r="E81" s="10">
        <v>705</v>
      </c>
      <c r="F81" s="21"/>
      <c r="G81" s="35"/>
      <c r="H81" s="15" t="s">
        <v>60</v>
      </c>
      <c r="I81" s="15">
        <v>0</v>
      </c>
      <c r="J81" s="41"/>
      <c r="K81" s="35"/>
    </row>
    <row r="82" spans="1:11" ht="48" customHeight="1" x14ac:dyDescent="0.25">
      <c r="A82" s="49" t="s">
        <v>21</v>
      </c>
      <c r="B82" s="50" t="s">
        <v>24</v>
      </c>
      <c r="C82" s="15" t="s">
        <v>11</v>
      </c>
      <c r="D82" s="10">
        <v>166690.70000000001</v>
      </c>
      <c r="E82" s="20">
        <v>997.3</v>
      </c>
      <c r="F82" s="21">
        <f>E82/D82</f>
        <v>5.9829372604470431E-3</v>
      </c>
      <c r="G82" s="33" t="s">
        <v>119</v>
      </c>
      <c r="H82" s="15" t="s">
        <v>58</v>
      </c>
      <c r="I82" s="15">
        <v>1</v>
      </c>
      <c r="J82" s="39" t="s">
        <v>113</v>
      </c>
      <c r="K82" s="36"/>
    </row>
    <row r="83" spans="1:11" ht="35.25" customHeight="1" x14ac:dyDescent="0.25">
      <c r="A83" s="45"/>
      <c r="B83" s="50"/>
      <c r="C83" s="15" t="s">
        <v>12</v>
      </c>
      <c r="D83" s="10">
        <v>166690.70000000001</v>
      </c>
      <c r="E83" s="20">
        <f>E88+E93</f>
        <v>292.3</v>
      </c>
      <c r="F83" s="21">
        <f t="shared" ref="F83" si="9">E83/D83</f>
        <v>1.7535471385026278E-3</v>
      </c>
      <c r="G83" s="34"/>
      <c r="H83" s="15" t="s">
        <v>54</v>
      </c>
      <c r="I83" s="15">
        <v>0</v>
      </c>
      <c r="J83" s="40"/>
      <c r="K83" s="37"/>
    </row>
    <row r="84" spans="1:11" ht="31.5" customHeight="1" x14ac:dyDescent="0.25">
      <c r="A84" s="45"/>
      <c r="B84" s="50"/>
      <c r="C84" s="15" t="s">
        <v>13</v>
      </c>
      <c r="D84" s="10">
        <f t="shared" ref="D84:E86" si="10">D89+D94</f>
        <v>0</v>
      </c>
      <c r="E84" s="10">
        <f t="shared" si="10"/>
        <v>0</v>
      </c>
      <c r="F84" s="21"/>
      <c r="G84" s="34"/>
      <c r="H84" s="15" t="s">
        <v>59</v>
      </c>
      <c r="I84" s="15" t="s">
        <v>19</v>
      </c>
      <c r="J84" s="40"/>
      <c r="K84" s="37"/>
    </row>
    <row r="85" spans="1:11" ht="15" customHeight="1" x14ac:dyDescent="0.25">
      <c r="A85" s="45"/>
      <c r="B85" s="50"/>
      <c r="C85" s="15" t="s">
        <v>14</v>
      </c>
      <c r="D85" s="10">
        <f t="shared" si="10"/>
        <v>0</v>
      </c>
      <c r="E85" s="10">
        <f t="shared" si="10"/>
        <v>0</v>
      </c>
      <c r="F85" s="21"/>
      <c r="G85" s="34"/>
      <c r="H85" s="15" t="s">
        <v>55</v>
      </c>
      <c r="I85" s="15">
        <v>1</v>
      </c>
      <c r="J85" s="40"/>
      <c r="K85" s="37"/>
    </row>
    <row r="86" spans="1:11" ht="31.5" customHeight="1" x14ac:dyDescent="0.25">
      <c r="A86" s="45"/>
      <c r="B86" s="50"/>
      <c r="C86" s="15" t="s">
        <v>15</v>
      </c>
      <c r="D86" s="10">
        <f t="shared" si="10"/>
        <v>0</v>
      </c>
      <c r="E86" s="10">
        <v>705</v>
      </c>
      <c r="F86" s="21"/>
      <c r="G86" s="35"/>
      <c r="H86" s="15" t="s">
        <v>60</v>
      </c>
      <c r="I86" s="15">
        <v>0</v>
      </c>
      <c r="J86" s="41"/>
      <c r="K86" s="38"/>
    </row>
    <row r="87" spans="1:11" ht="15" customHeight="1" x14ac:dyDescent="0.25">
      <c r="A87" s="49" t="s">
        <v>25</v>
      </c>
      <c r="B87" s="50" t="s">
        <v>26</v>
      </c>
      <c r="C87" s="15" t="s">
        <v>11</v>
      </c>
      <c r="D87" s="20">
        <f t="shared" ref="D87:E87" si="11">D88+D89+D90+D91</f>
        <v>15335.2</v>
      </c>
      <c r="E87" s="10">
        <f t="shared" si="11"/>
        <v>0</v>
      </c>
      <c r="F87" s="21">
        <f t="shared" ref="F87:F88" si="12">E87/D87</f>
        <v>0</v>
      </c>
      <c r="G87" s="45" t="s">
        <v>32</v>
      </c>
      <c r="H87" s="45" t="s">
        <v>29</v>
      </c>
      <c r="I87" s="45" t="s">
        <v>19</v>
      </c>
      <c r="J87" s="39" t="s">
        <v>113</v>
      </c>
      <c r="K87" s="45" t="s">
        <v>30</v>
      </c>
    </row>
    <row r="88" spans="1:11" ht="15" customHeight="1" x14ac:dyDescent="0.25">
      <c r="A88" s="45"/>
      <c r="B88" s="50"/>
      <c r="C88" s="15" t="s">
        <v>12</v>
      </c>
      <c r="D88" s="20">
        <v>15335.2</v>
      </c>
      <c r="E88" s="10">
        <v>0</v>
      </c>
      <c r="F88" s="21">
        <f t="shared" si="12"/>
        <v>0</v>
      </c>
      <c r="G88" s="45"/>
      <c r="H88" s="45"/>
      <c r="I88" s="45"/>
      <c r="J88" s="40"/>
      <c r="K88" s="45"/>
    </row>
    <row r="89" spans="1:11" ht="15" customHeight="1" x14ac:dyDescent="0.25">
      <c r="A89" s="45"/>
      <c r="B89" s="50"/>
      <c r="C89" s="15" t="s">
        <v>13</v>
      </c>
      <c r="D89" s="10">
        <v>0</v>
      </c>
      <c r="E89" s="10">
        <v>0</v>
      </c>
      <c r="F89" s="21"/>
      <c r="G89" s="45"/>
      <c r="H89" s="45"/>
      <c r="I89" s="45"/>
      <c r="J89" s="40"/>
      <c r="K89" s="45"/>
    </row>
    <row r="90" spans="1:11" ht="15" customHeight="1" x14ac:dyDescent="0.25">
      <c r="A90" s="45"/>
      <c r="B90" s="50"/>
      <c r="C90" s="15" t="s">
        <v>14</v>
      </c>
      <c r="D90" s="10">
        <v>0</v>
      </c>
      <c r="E90" s="10">
        <v>0</v>
      </c>
      <c r="F90" s="21"/>
      <c r="G90" s="45"/>
      <c r="H90" s="45"/>
      <c r="I90" s="45"/>
      <c r="J90" s="40"/>
      <c r="K90" s="45"/>
    </row>
    <row r="91" spans="1:11" ht="58.5" customHeight="1" x14ac:dyDescent="0.25">
      <c r="A91" s="45"/>
      <c r="B91" s="50"/>
      <c r="C91" s="15" t="s">
        <v>15</v>
      </c>
      <c r="D91" s="10">
        <v>0</v>
      </c>
      <c r="E91" s="10">
        <v>0</v>
      </c>
      <c r="F91" s="21"/>
      <c r="G91" s="45"/>
      <c r="H91" s="45"/>
      <c r="I91" s="45"/>
      <c r="J91" s="41"/>
      <c r="K91" s="45"/>
    </row>
    <row r="92" spans="1:11" ht="24.95" customHeight="1" x14ac:dyDescent="0.25">
      <c r="A92" s="49" t="s">
        <v>27</v>
      </c>
      <c r="B92" s="50" t="s">
        <v>28</v>
      </c>
      <c r="C92" s="15" t="s">
        <v>11</v>
      </c>
      <c r="D92" s="10">
        <v>171598.1</v>
      </c>
      <c r="E92" s="20">
        <v>997.3</v>
      </c>
      <c r="F92" s="21">
        <f t="shared" ref="F92:F93" si="13">E92/D92</f>
        <v>5.811835911936087E-3</v>
      </c>
      <c r="G92" s="45" t="s">
        <v>120</v>
      </c>
      <c r="H92" s="45" t="s">
        <v>121</v>
      </c>
      <c r="I92" s="45" t="s">
        <v>112</v>
      </c>
      <c r="J92" s="39" t="s">
        <v>113</v>
      </c>
      <c r="K92" s="45" t="s">
        <v>122</v>
      </c>
    </row>
    <row r="93" spans="1:11" ht="24.75" customHeight="1" x14ac:dyDescent="0.25">
      <c r="A93" s="45"/>
      <c r="B93" s="50"/>
      <c r="C93" s="15" t="s">
        <v>12</v>
      </c>
      <c r="D93" s="10">
        <v>171598.1</v>
      </c>
      <c r="E93" s="20">
        <v>292.3</v>
      </c>
      <c r="F93" s="21">
        <f t="shared" si="13"/>
        <v>1.7033988138563305E-3</v>
      </c>
      <c r="G93" s="45"/>
      <c r="H93" s="45"/>
      <c r="I93" s="45"/>
      <c r="J93" s="40"/>
      <c r="K93" s="45"/>
    </row>
    <row r="94" spans="1:11" ht="24.95" customHeight="1" x14ac:dyDescent="0.25">
      <c r="A94" s="45"/>
      <c r="B94" s="50"/>
      <c r="C94" s="15" t="s">
        <v>13</v>
      </c>
      <c r="D94" s="10">
        <v>0</v>
      </c>
      <c r="E94" s="10">
        <v>0</v>
      </c>
      <c r="F94" s="21"/>
      <c r="G94" s="45"/>
      <c r="H94" s="45"/>
      <c r="I94" s="45"/>
      <c r="J94" s="40"/>
      <c r="K94" s="45"/>
    </row>
    <row r="95" spans="1:11" ht="24.95" customHeight="1" x14ac:dyDescent="0.25">
      <c r="A95" s="45"/>
      <c r="B95" s="50"/>
      <c r="C95" s="15" t="s">
        <v>14</v>
      </c>
      <c r="D95" s="10">
        <v>0</v>
      </c>
      <c r="E95" s="10">
        <v>0</v>
      </c>
      <c r="F95" s="21"/>
      <c r="G95" s="45"/>
      <c r="H95" s="45"/>
      <c r="I95" s="45"/>
      <c r="J95" s="40"/>
      <c r="K95" s="45"/>
    </row>
    <row r="96" spans="1:11" ht="409.5" customHeight="1" x14ac:dyDescent="0.25">
      <c r="A96" s="45"/>
      <c r="B96" s="50"/>
      <c r="C96" s="15" t="s">
        <v>15</v>
      </c>
      <c r="D96" s="10">
        <v>0</v>
      </c>
      <c r="E96" s="10">
        <v>705</v>
      </c>
      <c r="F96" s="21"/>
      <c r="G96" s="45"/>
      <c r="H96" s="45"/>
      <c r="I96" s="45"/>
      <c r="J96" s="41"/>
      <c r="K96" s="45"/>
    </row>
  </sheetData>
  <mergeCells count="118">
    <mergeCell ref="A2:K2"/>
    <mergeCell ref="A1:K1"/>
    <mergeCell ref="C4:E4"/>
    <mergeCell ref="B4:B5"/>
    <mergeCell ref="A4:A5"/>
    <mergeCell ref="F4:F5"/>
    <mergeCell ref="G4:I4"/>
    <mergeCell ref="J4:J5"/>
    <mergeCell ref="K4:K5"/>
    <mergeCell ref="K7:K11"/>
    <mergeCell ref="I10:I11"/>
    <mergeCell ref="A6:A11"/>
    <mergeCell ref="B6:B11"/>
    <mergeCell ref="C6:C7"/>
    <mergeCell ref="D6:D7"/>
    <mergeCell ref="E6:E7"/>
    <mergeCell ref="F6:F7"/>
    <mergeCell ref="J6:J11"/>
    <mergeCell ref="H10:H11"/>
    <mergeCell ref="A92:A96"/>
    <mergeCell ref="B92:B96"/>
    <mergeCell ref="B77:B81"/>
    <mergeCell ref="A77:A81"/>
    <mergeCell ref="B82:B86"/>
    <mergeCell ref="A82:A86"/>
    <mergeCell ref="A87:A91"/>
    <mergeCell ref="B87:B91"/>
    <mergeCell ref="G62:G66"/>
    <mergeCell ref="J92:J96"/>
    <mergeCell ref="I67:I71"/>
    <mergeCell ref="J62:J66"/>
    <mergeCell ref="G42:G46"/>
    <mergeCell ref="H42:H46"/>
    <mergeCell ref="I42:I46"/>
    <mergeCell ref="B12:B16"/>
    <mergeCell ref="A12:A16"/>
    <mergeCell ref="B17:B21"/>
    <mergeCell ref="A17:A21"/>
    <mergeCell ref="G12:G16"/>
    <mergeCell ref="G17:G21"/>
    <mergeCell ref="G92:G96"/>
    <mergeCell ref="A37:A41"/>
    <mergeCell ref="B37:B41"/>
    <mergeCell ref="A42:A46"/>
    <mergeCell ref="B42:B46"/>
    <mergeCell ref="A47:A51"/>
    <mergeCell ref="B47:B51"/>
    <mergeCell ref="A22:A26"/>
    <mergeCell ref="B22:B26"/>
    <mergeCell ref="A27:A31"/>
    <mergeCell ref="B27:B31"/>
    <mergeCell ref="A32:A36"/>
    <mergeCell ref="K92:K96"/>
    <mergeCell ref="I92:I96"/>
    <mergeCell ref="K87:K91"/>
    <mergeCell ref="G87:G91"/>
    <mergeCell ref="H92:H96"/>
    <mergeCell ref="H87:H91"/>
    <mergeCell ref="I87:I91"/>
    <mergeCell ref="K17:K21"/>
    <mergeCell ref="K22:K26"/>
    <mergeCell ref="G32:G36"/>
    <mergeCell ref="H32:H36"/>
    <mergeCell ref="I32:I36"/>
    <mergeCell ref="G27:G31"/>
    <mergeCell ref="J27:J31"/>
    <mergeCell ref="K27:K31"/>
    <mergeCell ref="J32:J36"/>
    <mergeCell ref="K32:K36"/>
    <mergeCell ref="G57:G61"/>
    <mergeCell ref="J57:J61"/>
    <mergeCell ref="K57:K61"/>
    <mergeCell ref="J47:J51"/>
    <mergeCell ref="K47:K51"/>
    <mergeCell ref="G52:G56"/>
    <mergeCell ref="H52:H56"/>
    <mergeCell ref="B32:B36"/>
    <mergeCell ref="B67:B71"/>
    <mergeCell ref="A67:A71"/>
    <mergeCell ref="A72:A76"/>
    <mergeCell ref="B72:B76"/>
    <mergeCell ref="A52:A56"/>
    <mergeCell ref="B52:B56"/>
    <mergeCell ref="A57:A61"/>
    <mergeCell ref="B57:B61"/>
    <mergeCell ref="A62:A66"/>
    <mergeCell ref="B62:B66"/>
    <mergeCell ref="J12:J16"/>
    <mergeCell ref="K12:K16"/>
    <mergeCell ref="J17:J21"/>
    <mergeCell ref="G22:G26"/>
    <mergeCell ref="J22:J26"/>
    <mergeCell ref="G37:G41"/>
    <mergeCell ref="J37:J41"/>
    <mergeCell ref="K37:K41"/>
    <mergeCell ref="J42:J46"/>
    <mergeCell ref="K42:K46"/>
    <mergeCell ref="G47:G51"/>
    <mergeCell ref="G72:G76"/>
    <mergeCell ref="H72:H76"/>
    <mergeCell ref="I72:I76"/>
    <mergeCell ref="J72:J76"/>
    <mergeCell ref="K72:K76"/>
    <mergeCell ref="K63:K66"/>
    <mergeCell ref="J67:J71"/>
    <mergeCell ref="K67:K71"/>
    <mergeCell ref="G69:G71"/>
    <mergeCell ref="H69:H71"/>
    <mergeCell ref="K77:K81"/>
    <mergeCell ref="K82:K86"/>
    <mergeCell ref="J87:J91"/>
    <mergeCell ref="G77:G81"/>
    <mergeCell ref="J77:J81"/>
    <mergeCell ref="G82:G86"/>
    <mergeCell ref="J82:J86"/>
    <mergeCell ref="I52:I56"/>
    <mergeCell ref="J52:J56"/>
    <mergeCell ref="K52:K56"/>
  </mergeCells>
  <pageMargins left="0.31496062992125984" right="0.31496062992125984" top="0.55118110236220474" bottom="0.55118110236220474" header="0.31496062992125984" footer="0.31496062992125984"/>
  <pageSetup paperSize="9" scale="35" fitToHeight="3" orientation="landscape" r:id="rId1"/>
  <rowBreaks count="2" manualBreakCount="2">
    <brk id="36" max="16383" man="1"/>
    <brk id="6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N100"/>
  <sheetViews>
    <sheetView workbookViewId="0">
      <selection activeCell="P98" sqref="P98"/>
    </sheetView>
  </sheetViews>
  <sheetFormatPr defaultRowHeight="15" x14ac:dyDescent="0.25"/>
  <cols>
    <col min="6" max="6" width="12.140625" customWidth="1"/>
    <col min="8" max="8" width="13.5703125" customWidth="1"/>
  </cols>
  <sheetData>
    <row r="4" spans="4:13" x14ac:dyDescent="0.25">
      <c r="D4" s="1">
        <v>52200.3</v>
      </c>
      <c r="E4" s="1">
        <v>25447.1</v>
      </c>
      <c r="F4">
        <f>E4*100/D4</f>
        <v>48.748953550075377</v>
      </c>
    </row>
    <row r="5" spans="4:13" x14ac:dyDescent="0.25">
      <c r="D5" s="1">
        <v>33635</v>
      </c>
      <c r="E5" s="1">
        <v>19488.3</v>
      </c>
      <c r="F5">
        <f t="shared" ref="F5:F6" si="0">E5*100/D5</f>
        <v>57.940538129924185</v>
      </c>
    </row>
    <row r="6" spans="4:13" x14ac:dyDescent="0.25">
      <c r="D6" s="1">
        <v>18565.3</v>
      </c>
      <c r="E6" s="1">
        <v>5958.8</v>
      </c>
      <c r="F6">
        <f t="shared" si="0"/>
        <v>32.096437978379022</v>
      </c>
    </row>
    <row r="9" spans="4:13" x14ac:dyDescent="0.25">
      <c r="D9">
        <v>374008.8</v>
      </c>
      <c r="E9">
        <v>130284.70000000001</v>
      </c>
      <c r="F9">
        <f>E9*100/D9</f>
        <v>34.834661644324953</v>
      </c>
    </row>
    <row r="10" spans="4:13" x14ac:dyDescent="0.25">
      <c r="D10">
        <v>84007</v>
      </c>
      <c r="E10">
        <v>38786.5</v>
      </c>
      <c r="F10">
        <f t="shared" ref="F10:F12" si="1">E10*100/D10</f>
        <v>46.17055721547014</v>
      </c>
    </row>
    <row r="11" spans="4:13" x14ac:dyDescent="0.25">
      <c r="D11">
        <v>79585.899999999994</v>
      </c>
      <c r="E11">
        <v>25188.6</v>
      </c>
      <c r="F11">
        <f t="shared" si="1"/>
        <v>31.649576118382782</v>
      </c>
    </row>
    <row r="12" spans="4:13" x14ac:dyDescent="0.25">
      <c r="D12">
        <v>210415.9</v>
      </c>
      <c r="E12">
        <v>66309.600000000006</v>
      </c>
      <c r="F12">
        <f t="shared" si="1"/>
        <v>31.513588089113043</v>
      </c>
    </row>
    <row r="15" spans="4:13" ht="15.75" thickBot="1" x14ac:dyDescent="0.3"/>
    <row r="16" spans="4:13" ht="16.5" thickBot="1" x14ac:dyDescent="0.3">
      <c r="D16" s="68"/>
      <c r="E16" s="2"/>
      <c r="F16" s="70"/>
      <c r="G16" s="68"/>
      <c r="H16" s="70"/>
      <c r="I16" s="68"/>
      <c r="J16" s="68"/>
      <c r="L16" s="9" t="s">
        <v>62</v>
      </c>
      <c r="M16">
        <v>3500</v>
      </c>
    </row>
    <row r="17" spans="4:14" ht="16.5" thickBot="1" x14ac:dyDescent="0.3">
      <c r="D17" s="69"/>
      <c r="E17" s="6"/>
      <c r="F17" s="71"/>
      <c r="G17" s="69"/>
      <c r="H17" s="71"/>
      <c r="I17" s="69"/>
      <c r="J17" s="72"/>
      <c r="L17" s="4" t="s">
        <v>63</v>
      </c>
      <c r="M17">
        <v>2700</v>
      </c>
    </row>
    <row r="18" spans="4:14" ht="16.5" thickBot="1" x14ac:dyDescent="0.3">
      <c r="D18" s="68"/>
      <c r="E18" s="2"/>
      <c r="F18" s="70"/>
      <c r="G18" s="68"/>
      <c r="H18" s="70"/>
      <c r="I18" s="68"/>
      <c r="J18" s="72"/>
      <c r="L18" s="4" t="s">
        <v>64</v>
      </c>
      <c r="M18">
        <v>100</v>
      </c>
    </row>
    <row r="19" spans="4:14" ht="16.5" thickBot="1" x14ac:dyDescent="0.3">
      <c r="D19" s="69"/>
      <c r="E19" s="6"/>
      <c r="F19" s="71"/>
      <c r="G19" s="69"/>
      <c r="H19" s="71"/>
      <c r="I19" s="69"/>
      <c r="J19" s="72"/>
      <c r="L19" s="4" t="s">
        <v>65</v>
      </c>
      <c r="M19">
        <v>1500</v>
      </c>
    </row>
    <row r="20" spans="4:14" ht="16.5" thickBot="1" x14ac:dyDescent="0.3">
      <c r="D20" s="68"/>
      <c r="E20" s="2"/>
      <c r="F20" s="70"/>
      <c r="G20" s="68"/>
      <c r="H20" s="70"/>
      <c r="I20" s="68"/>
      <c r="J20" s="72"/>
      <c r="L20" s="4" t="s">
        <v>66</v>
      </c>
      <c r="M20">
        <v>500</v>
      </c>
    </row>
    <row r="21" spans="4:14" ht="16.5" thickBot="1" x14ac:dyDescent="0.3">
      <c r="D21" s="69"/>
      <c r="E21" s="6"/>
      <c r="F21" s="71"/>
      <c r="G21" s="69"/>
      <c r="H21" s="71"/>
      <c r="I21" s="69"/>
      <c r="J21" s="72"/>
      <c r="L21" s="4" t="s">
        <v>66</v>
      </c>
      <c r="M21">
        <v>500</v>
      </c>
    </row>
    <row r="22" spans="4:14" ht="16.5" thickBot="1" x14ac:dyDescent="0.3">
      <c r="D22" s="68"/>
      <c r="E22" s="2"/>
      <c r="F22" s="70"/>
      <c r="G22" s="68"/>
      <c r="H22" s="70"/>
      <c r="I22" s="68"/>
      <c r="J22" s="72"/>
      <c r="L22" s="4" t="s">
        <v>67</v>
      </c>
      <c r="M22">
        <v>350</v>
      </c>
    </row>
    <row r="23" spans="4:14" ht="16.5" thickBot="1" x14ac:dyDescent="0.3">
      <c r="D23" s="69"/>
      <c r="E23" s="6"/>
      <c r="F23" s="71"/>
      <c r="G23" s="69"/>
      <c r="H23" s="71"/>
      <c r="I23" s="69"/>
      <c r="J23" s="72"/>
      <c r="L23" s="4" t="s">
        <v>68</v>
      </c>
      <c r="M23">
        <v>50</v>
      </c>
    </row>
    <row r="24" spans="4:14" ht="16.5" thickBot="1" x14ac:dyDescent="0.3">
      <c r="D24" s="4"/>
      <c r="E24" s="3"/>
      <c r="F24" s="7"/>
      <c r="G24" s="3"/>
      <c r="H24" s="7"/>
      <c r="I24" s="3"/>
      <c r="J24" s="72"/>
      <c r="L24" s="4" t="s">
        <v>68</v>
      </c>
      <c r="M24">
        <v>50</v>
      </c>
    </row>
    <row r="25" spans="4:14" ht="16.5" thickBot="1" x14ac:dyDescent="0.3">
      <c r="D25" s="68"/>
      <c r="E25" s="2"/>
      <c r="F25" s="70"/>
      <c r="G25" s="68"/>
      <c r="H25" s="70"/>
      <c r="I25" s="68"/>
      <c r="J25" s="72"/>
      <c r="L25" s="4" t="s">
        <v>69</v>
      </c>
      <c r="M25">
        <v>250</v>
      </c>
    </row>
    <row r="26" spans="4:14" ht="16.5" thickBot="1" x14ac:dyDescent="0.3">
      <c r="D26" s="69"/>
      <c r="E26" s="6"/>
      <c r="F26" s="71"/>
      <c r="G26" s="69"/>
      <c r="H26" s="71"/>
      <c r="I26" s="69"/>
      <c r="J26" s="72"/>
      <c r="L26" s="4" t="s">
        <v>66</v>
      </c>
      <c r="M26">
        <v>500</v>
      </c>
    </row>
    <row r="27" spans="4:14" ht="16.5" thickBot="1" x14ac:dyDescent="0.3">
      <c r="D27" s="68"/>
      <c r="E27" s="2"/>
      <c r="F27" s="70"/>
      <c r="G27" s="68"/>
      <c r="H27" s="70"/>
      <c r="I27" s="68"/>
      <c r="J27" s="72"/>
      <c r="L27" s="4" t="s">
        <v>62</v>
      </c>
      <c r="M27">
        <v>3500</v>
      </c>
    </row>
    <row r="28" spans="4:14" ht="19.5" thickBot="1" x14ac:dyDescent="0.3">
      <c r="D28" s="69"/>
      <c r="E28" s="6"/>
      <c r="F28" s="71"/>
      <c r="G28" s="69"/>
      <c r="H28" s="71"/>
      <c r="I28" s="69"/>
      <c r="J28" s="72"/>
      <c r="L28" s="4" t="s">
        <v>70</v>
      </c>
      <c r="N28">
        <v>10</v>
      </c>
    </row>
    <row r="29" spans="4:14" ht="19.5" thickBot="1" x14ac:dyDescent="0.3">
      <c r="D29" s="68"/>
      <c r="E29" s="2"/>
      <c r="F29" s="70"/>
      <c r="G29" s="68"/>
      <c r="H29" s="70"/>
      <c r="I29" s="68"/>
      <c r="J29" s="72"/>
      <c r="L29" s="4" t="s">
        <v>70</v>
      </c>
      <c r="N29">
        <v>10</v>
      </c>
    </row>
    <row r="30" spans="4:14" ht="16.5" thickBot="1" x14ac:dyDescent="0.3">
      <c r="D30" s="72"/>
      <c r="E30" s="8"/>
      <c r="F30" s="73"/>
      <c r="G30" s="72"/>
      <c r="H30" s="73"/>
      <c r="I30" s="72"/>
      <c r="J30" s="72"/>
      <c r="L30" s="4" t="s">
        <v>71</v>
      </c>
      <c r="M30">
        <v>2500</v>
      </c>
    </row>
    <row r="31" spans="4:14" ht="19.5" thickBot="1" x14ac:dyDescent="0.3">
      <c r="D31" s="69"/>
      <c r="E31" s="3"/>
      <c r="F31" s="71"/>
      <c r="G31" s="69"/>
      <c r="H31" s="71"/>
      <c r="I31" s="69"/>
      <c r="J31" s="72"/>
      <c r="L31" s="4" t="s">
        <v>70</v>
      </c>
      <c r="N31">
        <v>10</v>
      </c>
    </row>
    <row r="32" spans="4:14" ht="19.5" thickBot="1" x14ac:dyDescent="0.3">
      <c r="D32" s="68"/>
      <c r="E32" s="2"/>
      <c r="F32" s="70"/>
      <c r="G32" s="68"/>
      <c r="H32" s="70"/>
      <c r="I32" s="68"/>
      <c r="J32" s="72"/>
      <c r="L32" s="4" t="s">
        <v>70</v>
      </c>
      <c r="N32">
        <v>10</v>
      </c>
    </row>
    <row r="33" spans="4:14" ht="16.5" thickBot="1" x14ac:dyDescent="0.3">
      <c r="D33" s="69"/>
      <c r="E33" s="6"/>
      <c r="F33" s="71"/>
      <c r="G33" s="69"/>
      <c r="H33" s="71"/>
      <c r="I33" s="69"/>
      <c r="J33" s="72"/>
      <c r="L33" s="4" t="s">
        <v>72</v>
      </c>
      <c r="M33">
        <v>1600</v>
      </c>
    </row>
    <row r="34" spans="4:14" ht="16.5" thickBot="1" x14ac:dyDescent="0.3">
      <c r="D34" s="68"/>
      <c r="E34" s="2"/>
      <c r="F34" s="70"/>
      <c r="G34" s="68"/>
      <c r="H34" s="70"/>
      <c r="I34" s="68"/>
      <c r="J34" s="72"/>
      <c r="L34" s="4" t="s">
        <v>73</v>
      </c>
      <c r="M34">
        <v>5000</v>
      </c>
    </row>
    <row r="35" spans="4:14" ht="16.5" thickBot="1" x14ac:dyDescent="0.3">
      <c r="D35" s="69"/>
      <c r="E35" s="6"/>
      <c r="F35" s="71"/>
      <c r="G35" s="69"/>
      <c r="H35" s="71"/>
      <c r="I35" s="69"/>
      <c r="J35" s="72"/>
      <c r="L35" s="4" t="s">
        <v>74</v>
      </c>
      <c r="M35">
        <v>1000</v>
      </c>
    </row>
    <row r="36" spans="4:14" ht="19.5" thickBot="1" x14ac:dyDescent="0.3">
      <c r="D36" s="68"/>
      <c r="E36" s="2"/>
      <c r="F36" s="70"/>
      <c r="G36" s="68"/>
      <c r="H36" s="70"/>
      <c r="I36" s="68"/>
      <c r="J36" s="72"/>
      <c r="L36" s="4" t="s">
        <v>70</v>
      </c>
      <c r="N36">
        <v>10</v>
      </c>
    </row>
    <row r="37" spans="4:14" ht="16.5" thickBot="1" x14ac:dyDescent="0.3">
      <c r="D37" s="69"/>
      <c r="E37" s="6"/>
      <c r="F37" s="71"/>
      <c r="G37" s="69"/>
      <c r="H37" s="71"/>
      <c r="I37" s="69"/>
      <c r="J37" s="72"/>
      <c r="L37" s="4" t="s">
        <v>65</v>
      </c>
      <c r="M37">
        <v>1500</v>
      </c>
    </row>
    <row r="38" spans="4:14" ht="16.5" thickBot="1" x14ac:dyDescent="0.3">
      <c r="D38" s="68"/>
      <c r="E38" s="2"/>
      <c r="F38" s="70"/>
      <c r="G38" s="68"/>
      <c r="H38" s="70"/>
      <c r="I38" s="68"/>
      <c r="J38" s="72"/>
      <c r="L38" s="4" t="s">
        <v>75</v>
      </c>
      <c r="M38">
        <v>2300</v>
      </c>
    </row>
    <row r="39" spans="4:14" ht="16.5" thickBot="1" x14ac:dyDescent="0.3">
      <c r="D39" s="69"/>
      <c r="E39" s="6"/>
      <c r="F39" s="71"/>
      <c r="G39" s="69"/>
      <c r="H39" s="71"/>
      <c r="I39" s="69"/>
      <c r="J39" s="69"/>
      <c r="L39" s="4" t="s">
        <v>76</v>
      </c>
      <c r="M39">
        <v>7500</v>
      </c>
    </row>
    <row r="40" spans="4:14" ht="16.5" thickBot="1" x14ac:dyDescent="0.3">
      <c r="D40" s="68"/>
      <c r="E40" s="2"/>
      <c r="F40" s="70"/>
      <c r="G40" s="68"/>
      <c r="H40" s="70"/>
      <c r="I40" s="68"/>
      <c r="J40" s="68"/>
      <c r="L40" s="4" t="s">
        <v>77</v>
      </c>
      <c r="M40">
        <v>700</v>
      </c>
    </row>
    <row r="41" spans="4:14" ht="16.5" thickBot="1" x14ac:dyDescent="0.3">
      <c r="D41" s="69"/>
      <c r="E41" s="6"/>
      <c r="F41" s="71"/>
      <c r="G41" s="69"/>
      <c r="H41" s="71"/>
      <c r="I41" s="69"/>
      <c r="J41" s="72"/>
      <c r="L41" s="4" t="s">
        <v>78</v>
      </c>
      <c r="M41">
        <v>400</v>
      </c>
    </row>
    <row r="42" spans="4:14" ht="16.5" thickBot="1" x14ac:dyDescent="0.3">
      <c r="D42" s="68"/>
      <c r="E42" s="2"/>
      <c r="F42" s="70"/>
      <c r="G42" s="68"/>
      <c r="H42" s="70"/>
      <c r="I42" s="68"/>
      <c r="J42" s="72"/>
      <c r="L42" s="4" t="s">
        <v>79</v>
      </c>
      <c r="M42">
        <v>2600</v>
      </c>
    </row>
    <row r="43" spans="4:14" ht="16.5" thickBot="1" x14ac:dyDescent="0.3">
      <c r="D43" s="69"/>
      <c r="E43" s="6"/>
      <c r="F43" s="71"/>
      <c r="G43" s="69"/>
      <c r="H43" s="71"/>
      <c r="I43" s="69"/>
      <c r="J43" s="72"/>
      <c r="L43" s="4" t="s">
        <v>65</v>
      </c>
      <c r="M43">
        <v>1500</v>
      </c>
    </row>
    <row r="44" spans="4:14" ht="16.5" thickBot="1" x14ac:dyDescent="0.3">
      <c r="D44" s="68"/>
      <c r="E44" s="2"/>
      <c r="F44" s="70"/>
      <c r="G44" s="68"/>
      <c r="H44" s="70"/>
      <c r="I44" s="68"/>
      <c r="J44" s="72"/>
      <c r="L44" s="4" t="s">
        <v>75</v>
      </c>
      <c r="M44">
        <v>2300</v>
      </c>
    </row>
    <row r="45" spans="4:14" ht="16.5" thickBot="1" x14ac:dyDescent="0.3">
      <c r="D45" s="69"/>
      <c r="E45" s="6"/>
      <c r="F45" s="71"/>
      <c r="G45" s="69"/>
      <c r="H45" s="71"/>
      <c r="I45" s="69"/>
      <c r="J45" s="72"/>
      <c r="L45" s="4" t="s">
        <v>80</v>
      </c>
      <c r="M45">
        <v>1700</v>
      </c>
    </row>
    <row r="46" spans="4:14" ht="19.5" thickBot="1" x14ac:dyDescent="0.3">
      <c r="D46" s="5"/>
      <c r="E46" s="2"/>
      <c r="F46" s="70"/>
      <c r="G46" s="68"/>
      <c r="H46" s="70"/>
      <c r="I46" s="68"/>
      <c r="J46" s="72"/>
      <c r="L46" s="9" t="s">
        <v>81</v>
      </c>
      <c r="N46">
        <v>30</v>
      </c>
    </row>
    <row r="47" spans="4:14" ht="19.5" thickBot="1" x14ac:dyDescent="0.3">
      <c r="D47" s="4"/>
      <c r="E47" s="6"/>
      <c r="F47" s="71"/>
      <c r="G47" s="69"/>
      <c r="H47" s="71"/>
      <c r="I47" s="69"/>
      <c r="J47" s="72"/>
      <c r="L47" s="4" t="s">
        <v>70</v>
      </c>
      <c r="N47">
        <v>10</v>
      </c>
    </row>
    <row r="48" spans="4:14" ht="19.5" thickBot="1" x14ac:dyDescent="0.3">
      <c r="D48" s="68"/>
      <c r="E48" s="2"/>
      <c r="F48" s="70"/>
      <c r="G48" s="68"/>
      <c r="H48" s="70"/>
      <c r="I48" s="68"/>
      <c r="J48" s="72"/>
      <c r="L48" s="4" t="s">
        <v>70</v>
      </c>
      <c r="N48">
        <v>10</v>
      </c>
    </row>
    <row r="49" spans="4:14" ht="19.5" thickBot="1" x14ac:dyDescent="0.3">
      <c r="D49" s="69"/>
      <c r="E49" s="6"/>
      <c r="F49" s="71"/>
      <c r="G49" s="69"/>
      <c r="H49" s="71"/>
      <c r="I49" s="69"/>
      <c r="J49" s="72"/>
      <c r="L49" s="4" t="s">
        <v>82</v>
      </c>
      <c r="N49">
        <v>10</v>
      </c>
    </row>
    <row r="50" spans="4:14" ht="16.5" thickBot="1" x14ac:dyDescent="0.3">
      <c r="D50" s="5"/>
      <c r="E50" s="2"/>
      <c r="F50" s="70"/>
      <c r="G50" s="68"/>
      <c r="H50" s="70"/>
      <c r="I50" s="68"/>
      <c r="J50" s="72"/>
      <c r="L50" s="4" t="s">
        <v>74</v>
      </c>
      <c r="M50">
        <v>1000</v>
      </c>
    </row>
    <row r="51" spans="4:14" ht="16.5" thickBot="1" x14ac:dyDescent="0.3">
      <c r="D51" s="4"/>
      <c r="E51" s="6"/>
      <c r="F51" s="71"/>
      <c r="G51" s="69"/>
      <c r="H51" s="71"/>
      <c r="I51" s="69"/>
      <c r="J51" s="72"/>
      <c r="L51" s="4" t="s">
        <v>67</v>
      </c>
      <c r="M51">
        <v>350</v>
      </c>
    </row>
    <row r="52" spans="4:14" ht="16.5" thickBot="1" x14ac:dyDescent="0.3">
      <c r="D52" s="68"/>
      <c r="E52" s="2"/>
      <c r="F52" s="70"/>
      <c r="G52" s="68"/>
      <c r="H52" s="70"/>
      <c r="I52" s="68"/>
      <c r="J52" s="72"/>
      <c r="L52" s="4" t="s">
        <v>83</v>
      </c>
      <c r="M52">
        <v>150</v>
      </c>
    </row>
    <row r="53" spans="4:14" ht="16.5" thickBot="1" x14ac:dyDescent="0.3">
      <c r="D53" s="69"/>
      <c r="E53" s="6"/>
      <c r="F53" s="71"/>
      <c r="G53" s="69"/>
      <c r="H53" s="71"/>
      <c r="I53" s="69"/>
      <c r="J53" s="72"/>
      <c r="L53" s="4" t="s">
        <v>84</v>
      </c>
      <c r="M53">
        <v>1300</v>
      </c>
    </row>
    <row r="54" spans="4:14" ht="16.5" thickBot="1" x14ac:dyDescent="0.3">
      <c r="D54" s="68"/>
      <c r="E54" s="2"/>
      <c r="F54" s="70"/>
      <c r="G54" s="68"/>
      <c r="H54" s="70"/>
      <c r="I54" s="68"/>
      <c r="J54" s="72"/>
      <c r="L54" s="4" t="s">
        <v>85</v>
      </c>
      <c r="M54">
        <v>450</v>
      </c>
    </row>
    <row r="55" spans="4:14" ht="16.5" thickBot="1" x14ac:dyDescent="0.3">
      <c r="D55" s="69"/>
      <c r="E55" s="6"/>
      <c r="F55" s="71"/>
      <c r="G55" s="69"/>
      <c r="H55" s="71"/>
      <c r="I55" s="69"/>
      <c r="J55" s="72"/>
      <c r="L55" s="4" t="s">
        <v>69</v>
      </c>
      <c r="M55">
        <v>250</v>
      </c>
    </row>
    <row r="56" spans="4:14" ht="16.5" thickBot="1" x14ac:dyDescent="0.3">
      <c r="D56" s="68"/>
      <c r="E56" s="2"/>
      <c r="F56" s="70"/>
      <c r="G56" s="68"/>
      <c r="H56" s="70"/>
      <c r="I56" s="68"/>
      <c r="J56" s="72"/>
      <c r="L56" s="9" t="s">
        <v>66</v>
      </c>
      <c r="M56">
        <v>500</v>
      </c>
    </row>
    <row r="57" spans="4:14" ht="16.5" thickBot="1" x14ac:dyDescent="0.3">
      <c r="D57" s="69"/>
      <c r="E57" s="6"/>
      <c r="F57" s="71"/>
      <c r="G57" s="69"/>
      <c r="H57" s="71"/>
      <c r="I57" s="69"/>
      <c r="J57" s="72"/>
      <c r="L57" s="4" t="s">
        <v>86</v>
      </c>
      <c r="M57">
        <v>4000</v>
      </c>
    </row>
    <row r="58" spans="4:14" ht="16.5" thickBot="1" x14ac:dyDescent="0.3">
      <c r="D58" s="68"/>
      <c r="E58" s="2"/>
      <c r="F58" s="70"/>
      <c r="G58" s="68"/>
      <c r="H58" s="70"/>
      <c r="I58" s="68"/>
      <c r="J58" s="72"/>
      <c r="L58" s="4" t="s">
        <v>67</v>
      </c>
      <c r="M58">
        <v>350</v>
      </c>
    </row>
    <row r="59" spans="4:14" ht="16.5" thickBot="1" x14ac:dyDescent="0.3">
      <c r="D59" s="69"/>
      <c r="E59" s="6"/>
      <c r="F59" s="71"/>
      <c r="G59" s="69"/>
      <c r="H59" s="71"/>
      <c r="I59" s="69"/>
      <c r="J59" s="72"/>
      <c r="L59" s="4" t="s">
        <v>87</v>
      </c>
      <c r="M59">
        <v>6000</v>
      </c>
    </row>
    <row r="60" spans="4:14" ht="16.5" thickBot="1" x14ac:dyDescent="0.3">
      <c r="D60" s="68"/>
      <c r="E60" s="2"/>
      <c r="F60" s="70"/>
      <c r="G60" s="68"/>
      <c r="H60" s="70"/>
      <c r="I60" s="68"/>
      <c r="J60" s="72"/>
      <c r="L60" s="4" t="s">
        <v>88</v>
      </c>
      <c r="M60">
        <v>300</v>
      </c>
    </row>
    <row r="61" spans="4:14" ht="16.5" thickBot="1" x14ac:dyDescent="0.3">
      <c r="D61" s="69"/>
      <c r="E61" s="6"/>
      <c r="F61" s="71"/>
      <c r="G61" s="69"/>
      <c r="H61" s="71"/>
      <c r="I61" s="69"/>
      <c r="J61" s="72"/>
      <c r="L61" s="4" t="s">
        <v>73</v>
      </c>
      <c r="M61">
        <v>5000</v>
      </c>
    </row>
    <row r="62" spans="4:14" ht="16.5" thickBot="1" x14ac:dyDescent="0.3">
      <c r="D62" s="68"/>
      <c r="E62" s="2"/>
      <c r="F62" s="70"/>
      <c r="G62" s="68"/>
      <c r="H62" s="70"/>
      <c r="I62" s="68"/>
      <c r="J62" s="72"/>
      <c r="L62" s="4" t="s">
        <v>86</v>
      </c>
      <c r="M62">
        <v>4000</v>
      </c>
    </row>
    <row r="63" spans="4:14" ht="19.5" thickBot="1" x14ac:dyDescent="0.3">
      <c r="D63" s="69"/>
      <c r="E63" s="6"/>
      <c r="F63" s="71"/>
      <c r="G63" s="69"/>
      <c r="H63" s="71"/>
      <c r="I63" s="69"/>
      <c r="J63" s="72"/>
      <c r="L63" s="4" t="s">
        <v>70</v>
      </c>
      <c r="N63">
        <v>10</v>
      </c>
    </row>
    <row r="64" spans="4:14" ht="19.5" thickBot="1" x14ac:dyDescent="0.3">
      <c r="D64" s="68"/>
      <c r="E64" s="2"/>
      <c r="F64" s="70"/>
      <c r="G64" s="68"/>
      <c r="H64" s="70"/>
      <c r="I64" s="68"/>
      <c r="J64" s="72"/>
      <c r="L64" s="4" t="s">
        <v>70</v>
      </c>
      <c r="N64">
        <v>10</v>
      </c>
    </row>
    <row r="65" spans="4:14" ht="19.5" thickBot="1" x14ac:dyDescent="0.3">
      <c r="D65" s="69"/>
      <c r="E65" s="6"/>
      <c r="F65" s="71"/>
      <c r="G65" s="69"/>
      <c r="H65" s="71"/>
      <c r="I65" s="69"/>
      <c r="J65" s="72"/>
      <c r="L65" s="4" t="s">
        <v>89</v>
      </c>
      <c r="N65">
        <v>3</v>
      </c>
    </row>
    <row r="66" spans="4:14" ht="16.5" thickBot="1" x14ac:dyDescent="0.3">
      <c r="D66" s="68"/>
      <c r="E66" s="2"/>
      <c r="F66" s="70"/>
      <c r="G66" s="68"/>
      <c r="H66" s="70"/>
      <c r="I66" s="68"/>
      <c r="J66" s="72"/>
      <c r="L66" s="4" t="s">
        <v>87</v>
      </c>
      <c r="M66">
        <v>6000</v>
      </c>
    </row>
    <row r="67" spans="4:14" ht="16.5" thickBot="1" x14ac:dyDescent="0.3">
      <c r="D67" s="69"/>
      <c r="E67" s="6"/>
      <c r="F67" s="71"/>
      <c r="G67" s="69"/>
      <c r="H67" s="71"/>
      <c r="I67" s="69"/>
      <c r="J67" s="72"/>
      <c r="L67" s="4" t="s">
        <v>74</v>
      </c>
      <c r="M67">
        <v>1000</v>
      </c>
    </row>
    <row r="68" spans="4:14" ht="16.5" thickBot="1" x14ac:dyDescent="0.3">
      <c r="D68" s="68"/>
      <c r="E68" s="2"/>
      <c r="F68" s="70"/>
      <c r="G68" s="68"/>
      <c r="H68" s="70"/>
      <c r="I68" s="68"/>
      <c r="J68" s="72"/>
      <c r="L68" s="9" t="s">
        <v>83</v>
      </c>
      <c r="M68">
        <v>150</v>
      </c>
    </row>
    <row r="69" spans="4:14" ht="16.5" thickBot="1" x14ac:dyDescent="0.3">
      <c r="D69" s="69"/>
      <c r="E69" s="6"/>
      <c r="F69" s="71"/>
      <c r="G69" s="69"/>
      <c r="H69" s="71"/>
      <c r="I69" s="69"/>
      <c r="J69" s="72"/>
      <c r="L69" s="4" t="s">
        <v>67</v>
      </c>
      <c r="M69">
        <v>350</v>
      </c>
    </row>
    <row r="70" spans="4:14" ht="16.5" thickBot="1" x14ac:dyDescent="0.3">
      <c r="D70" s="68"/>
      <c r="E70" s="2"/>
      <c r="F70" s="70"/>
      <c r="G70" s="68"/>
      <c r="H70" s="70"/>
      <c r="I70" s="68"/>
      <c r="J70" s="72"/>
      <c r="L70" s="4" t="s">
        <v>85</v>
      </c>
      <c r="M70">
        <v>450</v>
      </c>
    </row>
    <row r="71" spans="4:14" ht="16.5" thickBot="1" x14ac:dyDescent="0.3">
      <c r="D71" s="69"/>
      <c r="E71" s="6"/>
      <c r="F71" s="71"/>
      <c r="G71" s="69"/>
      <c r="H71" s="71"/>
      <c r="I71" s="69"/>
      <c r="J71" s="72"/>
      <c r="L71" s="4" t="s">
        <v>90</v>
      </c>
      <c r="M71">
        <v>2000</v>
      </c>
    </row>
    <row r="72" spans="4:14" ht="19.5" thickBot="1" x14ac:dyDescent="0.3">
      <c r="D72" s="68"/>
      <c r="E72" s="2"/>
      <c r="F72" s="70"/>
      <c r="G72" s="68"/>
      <c r="H72" s="70"/>
      <c r="I72" s="68"/>
      <c r="J72" s="72"/>
      <c r="L72" s="4" t="s">
        <v>70</v>
      </c>
      <c r="N72">
        <v>10</v>
      </c>
    </row>
    <row r="73" spans="4:14" ht="19.5" thickBot="1" x14ac:dyDescent="0.3">
      <c r="D73" s="69"/>
      <c r="E73" s="6"/>
      <c r="F73" s="71"/>
      <c r="G73" s="69"/>
      <c r="H73" s="71"/>
      <c r="I73" s="69"/>
      <c r="J73" s="72"/>
      <c r="L73" s="4" t="s">
        <v>91</v>
      </c>
      <c r="N73">
        <v>25</v>
      </c>
    </row>
    <row r="74" spans="4:14" ht="19.5" thickBot="1" x14ac:dyDescent="0.3">
      <c r="D74" s="68"/>
      <c r="E74" s="2"/>
      <c r="F74" s="70"/>
      <c r="G74" s="68"/>
      <c r="H74" s="70"/>
      <c r="I74" s="68"/>
      <c r="J74" s="72"/>
      <c r="L74" s="4" t="s">
        <v>81</v>
      </c>
      <c r="N74">
        <v>30</v>
      </c>
    </row>
    <row r="75" spans="4:14" ht="16.5" thickBot="1" x14ac:dyDescent="0.3">
      <c r="D75" s="69"/>
      <c r="E75" s="6"/>
      <c r="F75" s="71"/>
      <c r="G75" s="69"/>
      <c r="H75" s="71"/>
      <c r="I75" s="69"/>
      <c r="J75" s="69"/>
      <c r="L75" s="4" t="s">
        <v>88</v>
      </c>
      <c r="M75">
        <v>300</v>
      </c>
    </row>
    <row r="76" spans="4:14" ht="16.5" thickBot="1" x14ac:dyDescent="0.3">
      <c r="L76" s="4" t="s">
        <v>66</v>
      </c>
      <c r="M76">
        <v>500</v>
      </c>
    </row>
    <row r="77" spans="4:14" ht="16.5" thickBot="1" x14ac:dyDescent="0.3">
      <c r="L77" s="4" t="s">
        <v>73</v>
      </c>
      <c r="M77">
        <v>5000</v>
      </c>
    </row>
    <row r="78" spans="4:14" ht="19.5" thickBot="1" x14ac:dyDescent="0.3">
      <c r="L78" s="4" t="s">
        <v>81</v>
      </c>
      <c r="N78">
        <v>30</v>
      </c>
    </row>
    <row r="79" spans="4:14" ht="19.5" thickBot="1" x14ac:dyDescent="0.3">
      <c r="L79" s="4" t="s">
        <v>92</v>
      </c>
      <c r="N79">
        <v>115</v>
      </c>
    </row>
    <row r="80" spans="4:14" ht="19.5" thickBot="1" x14ac:dyDescent="0.3">
      <c r="L80" s="4" t="s">
        <v>93</v>
      </c>
      <c r="N80">
        <v>35</v>
      </c>
    </row>
    <row r="81" spans="12:14" ht="19.5" thickBot="1" x14ac:dyDescent="0.3">
      <c r="L81" s="4" t="s">
        <v>91</v>
      </c>
      <c r="N81">
        <v>25</v>
      </c>
    </row>
    <row r="82" spans="12:14" ht="19.5" thickBot="1" x14ac:dyDescent="0.3">
      <c r="L82" s="4" t="s">
        <v>94</v>
      </c>
      <c r="N82">
        <v>5</v>
      </c>
    </row>
    <row r="83" spans="12:14" ht="19.5" thickBot="1" x14ac:dyDescent="0.3">
      <c r="L83" s="4" t="s">
        <v>95</v>
      </c>
      <c r="N83">
        <v>20</v>
      </c>
    </row>
    <row r="84" spans="12:14" ht="19.5" thickBot="1" x14ac:dyDescent="0.3">
      <c r="L84" s="4" t="s">
        <v>96</v>
      </c>
      <c r="N84">
        <v>70</v>
      </c>
    </row>
    <row r="85" spans="12:14" ht="19.5" thickBot="1" x14ac:dyDescent="0.3">
      <c r="L85" s="4" t="s">
        <v>97</v>
      </c>
      <c r="N85">
        <v>80</v>
      </c>
    </row>
    <row r="86" spans="12:14" ht="16.5" thickBot="1" x14ac:dyDescent="0.3">
      <c r="L86" s="4" t="s">
        <v>64</v>
      </c>
      <c r="M86">
        <v>100</v>
      </c>
    </row>
    <row r="87" spans="12:14" ht="16.5" thickBot="1" x14ac:dyDescent="0.3">
      <c r="L87" s="4" t="s">
        <v>68</v>
      </c>
      <c r="M87">
        <v>50</v>
      </c>
    </row>
    <row r="88" spans="12:14" ht="19.5" thickBot="1" x14ac:dyDescent="0.3">
      <c r="L88" s="4" t="s">
        <v>89</v>
      </c>
      <c r="N88">
        <v>3</v>
      </c>
    </row>
    <row r="89" spans="12:14" ht="19.5" thickBot="1" x14ac:dyDescent="0.3">
      <c r="L89" s="4" t="s">
        <v>89</v>
      </c>
      <c r="N89">
        <v>3</v>
      </c>
    </row>
    <row r="90" spans="12:14" ht="19.5" thickBot="1" x14ac:dyDescent="0.3">
      <c r="L90" s="4" t="s">
        <v>98</v>
      </c>
      <c r="N90">
        <v>8</v>
      </c>
    </row>
    <row r="91" spans="12:14" ht="16.5" thickBot="1" x14ac:dyDescent="0.3">
      <c r="L91" s="4" t="s">
        <v>71</v>
      </c>
      <c r="M91">
        <v>2500</v>
      </c>
    </row>
    <row r="92" spans="12:14" ht="19.5" thickBot="1" x14ac:dyDescent="0.3">
      <c r="L92" s="4" t="s">
        <v>70</v>
      </c>
      <c r="N92">
        <v>10</v>
      </c>
    </row>
    <row r="93" spans="12:14" ht="19.5" thickBot="1" x14ac:dyDescent="0.3">
      <c r="L93" s="4" t="s">
        <v>70</v>
      </c>
      <c r="N93">
        <v>10</v>
      </c>
    </row>
    <row r="94" spans="12:14" ht="16.5" thickBot="1" x14ac:dyDescent="0.3">
      <c r="L94" s="4" t="s">
        <v>99</v>
      </c>
      <c r="N94">
        <v>110</v>
      </c>
    </row>
    <row r="95" spans="12:14" ht="19.5" thickBot="1" x14ac:dyDescent="0.3">
      <c r="L95" s="4" t="s">
        <v>100</v>
      </c>
      <c r="N95">
        <v>15</v>
      </c>
    </row>
    <row r="96" spans="12:14" ht="19.5" thickBot="1" x14ac:dyDescent="0.3">
      <c r="L96" s="4" t="s">
        <v>94</v>
      </c>
      <c r="N96">
        <v>5</v>
      </c>
    </row>
    <row r="97" spans="12:14" ht="19.5" thickBot="1" x14ac:dyDescent="0.3">
      <c r="L97" s="4" t="s">
        <v>91</v>
      </c>
      <c r="N97">
        <v>25</v>
      </c>
    </row>
    <row r="98" spans="12:14" ht="19.5" thickBot="1" x14ac:dyDescent="0.3">
      <c r="L98" s="4" t="s">
        <v>100</v>
      </c>
      <c r="N98">
        <v>15</v>
      </c>
    </row>
    <row r="99" spans="12:14" ht="19.5" thickBot="1" x14ac:dyDescent="0.3">
      <c r="L99" s="4" t="s">
        <v>101</v>
      </c>
      <c r="N99">
        <v>2</v>
      </c>
    </row>
    <row r="100" spans="12:14" x14ac:dyDescent="0.25">
      <c r="M100">
        <f>SUM(M16:M99)</f>
        <v>86150</v>
      </c>
      <c r="N100">
        <f>SUM(N28:N99)</f>
        <v>784</v>
      </c>
    </row>
  </sheetData>
  <mergeCells count="145">
    <mergeCell ref="I18:I19"/>
    <mergeCell ref="D20:D21"/>
    <mergeCell ref="F20:F21"/>
    <mergeCell ref="G20:G21"/>
    <mergeCell ref="H20:H21"/>
    <mergeCell ref="I20:I21"/>
    <mergeCell ref="D16:D17"/>
    <mergeCell ref="F16:F17"/>
    <mergeCell ref="G16:G17"/>
    <mergeCell ref="H16:H17"/>
    <mergeCell ref="I16:I17"/>
    <mergeCell ref="D18:D19"/>
    <mergeCell ref="F18:F19"/>
    <mergeCell ref="G18:G19"/>
    <mergeCell ref="H18:H19"/>
    <mergeCell ref="D22:D23"/>
    <mergeCell ref="F22:F23"/>
    <mergeCell ref="G22:G23"/>
    <mergeCell ref="H22:H23"/>
    <mergeCell ref="I22:I23"/>
    <mergeCell ref="D25:D26"/>
    <mergeCell ref="F25:F26"/>
    <mergeCell ref="G25:G26"/>
    <mergeCell ref="H25:H26"/>
    <mergeCell ref="I25:I26"/>
    <mergeCell ref="D27:D28"/>
    <mergeCell ref="F27:F28"/>
    <mergeCell ref="G27:G28"/>
    <mergeCell ref="H27:H28"/>
    <mergeCell ref="I27:I28"/>
    <mergeCell ref="D29:D31"/>
    <mergeCell ref="F29:F31"/>
    <mergeCell ref="G29:G31"/>
    <mergeCell ref="H29:H31"/>
    <mergeCell ref="I29:I31"/>
    <mergeCell ref="D32:D33"/>
    <mergeCell ref="F32:F33"/>
    <mergeCell ref="G32:G33"/>
    <mergeCell ref="H32:H33"/>
    <mergeCell ref="I32:I33"/>
    <mergeCell ref="D34:D35"/>
    <mergeCell ref="F34:F35"/>
    <mergeCell ref="G34:G35"/>
    <mergeCell ref="H34:H35"/>
    <mergeCell ref="I34:I35"/>
    <mergeCell ref="J40:J75"/>
    <mergeCell ref="D42:D43"/>
    <mergeCell ref="F42:F43"/>
    <mergeCell ref="G42:G43"/>
    <mergeCell ref="H42:H43"/>
    <mergeCell ref="D36:D37"/>
    <mergeCell ref="F36:F37"/>
    <mergeCell ref="G36:G37"/>
    <mergeCell ref="H36:H37"/>
    <mergeCell ref="I36:I37"/>
    <mergeCell ref="D38:D39"/>
    <mergeCell ref="F38:F39"/>
    <mergeCell ref="G38:G39"/>
    <mergeCell ref="H38:H39"/>
    <mergeCell ref="I38:I39"/>
    <mergeCell ref="J16:J39"/>
    <mergeCell ref="I42:I43"/>
    <mergeCell ref="D44:D45"/>
    <mergeCell ref="F44:F45"/>
    <mergeCell ref="G44:G45"/>
    <mergeCell ref="H44:H45"/>
    <mergeCell ref="I44:I45"/>
    <mergeCell ref="D40:D41"/>
    <mergeCell ref="F40:F41"/>
    <mergeCell ref="G40:G41"/>
    <mergeCell ref="H40:H41"/>
    <mergeCell ref="I40:I41"/>
    <mergeCell ref="F46:F47"/>
    <mergeCell ref="G46:G47"/>
    <mergeCell ref="H46:H47"/>
    <mergeCell ref="I46:I47"/>
    <mergeCell ref="D48:D49"/>
    <mergeCell ref="F48:F49"/>
    <mergeCell ref="G48:G49"/>
    <mergeCell ref="H48:H49"/>
    <mergeCell ref="I48:I49"/>
    <mergeCell ref="F50:F51"/>
    <mergeCell ref="G50:G51"/>
    <mergeCell ref="H50:H51"/>
    <mergeCell ref="I50:I51"/>
    <mergeCell ref="D52:D53"/>
    <mergeCell ref="F52:F53"/>
    <mergeCell ref="G52:G53"/>
    <mergeCell ref="H52:H53"/>
    <mergeCell ref="I52:I53"/>
    <mergeCell ref="D54:D55"/>
    <mergeCell ref="F54:F55"/>
    <mergeCell ref="G54:G55"/>
    <mergeCell ref="H54:H55"/>
    <mergeCell ref="I54:I55"/>
    <mergeCell ref="D56:D57"/>
    <mergeCell ref="F56:F57"/>
    <mergeCell ref="G56:G57"/>
    <mergeCell ref="H56:H57"/>
    <mergeCell ref="I56:I57"/>
    <mergeCell ref="D58:D59"/>
    <mergeCell ref="F58:F59"/>
    <mergeCell ref="G58:G59"/>
    <mergeCell ref="H58:H59"/>
    <mergeCell ref="I58:I59"/>
    <mergeCell ref="D60:D61"/>
    <mergeCell ref="F60:F61"/>
    <mergeCell ref="G60:G61"/>
    <mergeCell ref="H60:H61"/>
    <mergeCell ref="I60:I61"/>
    <mergeCell ref="D62:D63"/>
    <mergeCell ref="F62:F63"/>
    <mergeCell ref="G62:G63"/>
    <mergeCell ref="H62:H63"/>
    <mergeCell ref="I62:I63"/>
    <mergeCell ref="D64:D65"/>
    <mergeCell ref="F64:F65"/>
    <mergeCell ref="G64:G65"/>
    <mergeCell ref="H64:H65"/>
    <mergeCell ref="I64:I65"/>
    <mergeCell ref="D66:D67"/>
    <mergeCell ref="F66:F67"/>
    <mergeCell ref="G66:G67"/>
    <mergeCell ref="H66:H67"/>
    <mergeCell ref="I66:I67"/>
    <mergeCell ref="D68:D69"/>
    <mergeCell ref="F68:F69"/>
    <mergeCell ref="G68:G69"/>
    <mergeCell ref="H68:H69"/>
    <mergeCell ref="I68:I69"/>
    <mergeCell ref="D74:D75"/>
    <mergeCell ref="F74:F75"/>
    <mergeCell ref="G74:G75"/>
    <mergeCell ref="H74:H75"/>
    <mergeCell ref="I74:I75"/>
    <mergeCell ref="D70:D71"/>
    <mergeCell ref="F70:F71"/>
    <mergeCell ref="G70:G71"/>
    <mergeCell ref="H70:H71"/>
    <mergeCell ref="I70:I71"/>
    <mergeCell ref="D72:D73"/>
    <mergeCell ref="F72:F73"/>
    <mergeCell ref="G72:G73"/>
    <mergeCell ref="H72:H73"/>
    <mergeCell ref="I72:I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Лист1!_ftn1</vt:lpstr>
      <vt:lpstr>Лист1!_ftnref1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2023-11-13T09:41:06Z</dcterms:modified>
</cp:coreProperties>
</file>