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-15" yWindow="-15" windowWidth="14520" windowHeight="12780"/>
  </bookViews>
  <sheets>
    <sheet name="Документ" sheetId="1" r:id="rId1"/>
  </sheets>
  <definedNames>
    <definedName name="_xlnm._FilterDatabase" localSheetId="0" hidden="1">Документ!$A$179:$G$242</definedName>
    <definedName name="_xlnm.Print_Titles" localSheetId="0">Документ!$12:$13</definedName>
    <definedName name="_xlnm.Print_Area" localSheetId="0">Документ!$A$1:$G$245</definedName>
  </definedNames>
  <calcPr calcId="125725" concurrentCalc="0" concurrentManualCount="1"/>
</workbook>
</file>

<file path=xl/calcChain.xml><?xml version="1.0" encoding="utf-8"?>
<calcChain xmlns="http://schemas.openxmlformats.org/spreadsheetml/2006/main">
  <c r="F206" i="1"/>
  <c r="G206"/>
  <c r="F240"/>
  <c r="G240"/>
  <c r="G234"/>
  <c r="G233"/>
  <c r="F234"/>
  <c r="F233"/>
  <c r="F193"/>
  <c r="F192"/>
  <c r="G193"/>
  <c r="G192"/>
  <c r="F131"/>
  <c r="F130"/>
  <c r="G131"/>
  <c r="G130"/>
  <c r="G171"/>
  <c r="G170"/>
  <c r="G169"/>
  <c r="F171"/>
  <c r="F170"/>
  <c r="F169"/>
  <c r="G110"/>
  <c r="F110"/>
  <c r="G108"/>
  <c r="F108"/>
  <c r="G106"/>
  <c r="F106"/>
  <c r="G104"/>
  <c r="F104"/>
  <c r="F103"/>
  <c r="F102"/>
  <c r="F101"/>
  <c r="G103"/>
  <c r="G102"/>
  <c r="G101"/>
  <c r="G99"/>
  <c r="G98"/>
  <c r="F99"/>
  <c r="F98"/>
  <c r="F42"/>
  <c r="G42"/>
  <c r="F30"/>
  <c r="G30"/>
  <c r="G94"/>
  <c r="G92"/>
  <c r="G90"/>
  <c r="G88"/>
  <c r="G86"/>
  <c r="G84"/>
  <c r="G82"/>
  <c r="G80"/>
  <c r="G78"/>
  <c r="G76"/>
  <c r="G74"/>
  <c r="G72"/>
  <c r="G70"/>
  <c r="F94"/>
  <c r="F92"/>
  <c r="F90"/>
  <c r="F88"/>
  <c r="F86"/>
  <c r="F84"/>
  <c r="F82"/>
  <c r="F80"/>
  <c r="F78"/>
  <c r="F76"/>
  <c r="F74"/>
  <c r="F72"/>
  <c r="F70"/>
  <c r="F163"/>
  <c r="G163"/>
  <c r="F167"/>
  <c r="G167"/>
  <c r="G69"/>
  <c r="F69"/>
  <c r="G166"/>
  <c r="F166"/>
  <c r="F162"/>
  <c r="G162"/>
  <c r="F165"/>
  <c r="G165"/>
  <c r="G155"/>
  <c r="F155"/>
  <c r="F154"/>
  <c r="G154"/>
  <c r="G153"/>
  <c r="F153"/>
  <c r="F197"/>
  <c r="F196"/>
  <c r="G197"/>
  <c r="F40"/>
  <c r="G40"/>
  <c r="G239"/>
  <c r="F239"/>
  <c r="G237"/>
  <c r="G236"/>
  <c r="F237"/>
  <c r="F236"/>
  <c r="G230"/>
  <c r="G229"/>
  <c r="F230"/>
  <c r="F229"/>
  <c r="G227"/>
  <c r="G226"/>
  <c r="F227"/>
  <c r="F226"/>
  <c r="G224"/>
  <c r="G223"/>
  <c r="F224"/>
  <c r="F223"/>
  <c r="G221"/>
  <c r="G220"/>
  <c r="F221"/>
  <c r="F220"/>
  <c r="G218"/>
  <c r="G217"/>
  <c r="F218"/>
  <c r="F217"/>
  <c r="G215"/>
  <c r="G214"/>
  <c r="F215"/>
  <c r="F214"/>
  <c r="G205"/>
  <c r="F205"/>
  <c r="G196"/>
  <c r="G190"/>
  <c r="G189"/>
  <c r="F190"/>
  <c r="F189"/>
  <c r="G187"/>
  <c r="G186"/>
  <c r="F187"/>
  <c r="F186"/>
  <c r="G183"/>
  <c r="G182"/>
  <c r="G181"/>
  <c r="F183"/>
  <c r="F182"/>
  <c r="F181"/>
  <c r="G176"/>
  <c r="F176"/>
  <c r="G159"/>
  <c r="F159"/>
  <c r="G150"/>
  <c r="F150"/>
  <c r="G146"/>
  <c r="F146"/>
  <c r="G144"/>
  <c r="F144"/>
  <c r="G140"/>
  <c r="F140"/>
  <c r="G137"/>
  <c r="F137"/>
  <c r="G134"/>
  <c r="F134"/>
  <c r="G128"/>
  <c r="F128"/>
  <c r="G126"/>
  <c r="F126"/>
  <c r="G124"/>
  <c r="F124"/>
  <c r="G121"/>
  <c r="F121"/>
  <c r="G117"/>
  <c r="F117"/>
  <c r="G115"/>
  <c r="F115"/>
  <c r="G65"/>
  <c r="F65"/>
  <c r="G62"/>
  <c r="F62"/>
  <c r="G60"/>
  <c r="F60"/>
  <c r="G57"/>
  <c r="F57"/>
  <c r="G54"/>
  <c r="F54"/>
  <c r="G52"/>
  <c r="F52"/>
  <c r="G50"/>
  <c r="F50"/>
  <c r="G48"/>
  <c r="F48"/>
  <c r="G29"/>
  <c r="F29"/>
  <c r="G26"/>
  <c r="G25"/>
  <c r="G24"/>
  <c r="G23"/>
  <c r="F26"/>
  <c r="F25"/>
  <c r="F24"/>
  <c r="F23"/>
  <c r="G44"/>
  <c r="F44"/>
  <c r="G20"/>
  <c r="F20"/>
  <c r="G185"/>
  <c r="F185"/>
  <c r="F204"/>
  <c r="G204"/>
  <c r="G232"/>
  <c r="F232"/>
  <c r="F114"/>
  <c r="G114"/>
  <c r="G158"/>
  <c r="G139"/>
  <c r="G175"/>
  <c r="F158"/>
  <c r="F64"/>
  <c r="F139"/>
  <c r="F175"/>
  <c r="G64"/>
  <c r="G136"/>
  <c r="G149"/>
  <c r="G161"/>
  <c r="F136"/>
  <c r="F149"/>
  <c r="F161"/>
  <c r="G123"/>
  <c r="G120"/>
  <c r="F123"/>
  <c r="F120"/>
  <c r="F59"/>
  <c r="G143"/>
  <c r="G59"/>
  <c r="F17"/>
  <c r="F16"/>
  <c r="F15"/>
  <c r="G17"/>
  <c r="G16"/>
  <c r="G15"/>
  <c r="G39"/>
  <c r="G38"/>
  <c r="F39"/>
  <c r="F38"/>
  <c r="F143"/>
  <c r="G68"/>
  <c r="F68"/>
  <c r="G47"/>
  <c r="F47"/>
  <c r="G180"/>
  <c r="G179"/>
  <c r="F180"/>
  <c r="F179"/>
  <c r="G148"/>
  <c r="G174"/>
  <c r="G142"/>
  <c r="F174"/>
  <c r="G67"/>
  <c r="F157"/>
  <c r="F152"/>
  <c r="F67"/>
  <c r="G46"/>
  <c r="G56"/>
  <c r="F46"/>
  <c r="G113"/>
  <c r="F142"/>
  <c r="F113"/>
  <c r="G157"/>
  <c r="G152"/>
  <c r="G133"/>
  <c r="F56"/>
  <c r="F133"/>
  <c r="F148"/>
  <c r="G28"/>
  <c r="F28"/>
  <c r="F112"/>
  <c r="G112"/>
  <c r="F119"/>
  <c r="F173"/>
  <c r="G173"/>
  <c r="G119"/>
  <c r="F97"/>
  <c r="F96"/>
  <c r="F14"/>
  <c r="F242"/>
  <c r="G97"/>
  <c r="G96"/>
  <c r="G14"/>
  <c r="G242"/>
</calcChain>
</file>

<file path=xl/sharedStrings.xml><?xml version="1.0" encoding="utf-8"?>
<sst xmlns="http://schemas.openxmlformats.org/spreadsheetml/2006/main" count="1088" uniqueCount="368">
  <si>
    <t>048</t>
  </si>
  <si>
    <t>0000</t>
  </si>
  <si>
    <t>000</t>
  </si>
  <si>
    <t>120</t>
  </si>
  <si>
    <t>140</t>
  </si>
  <si>
    <t>110</t>
  </si>
  <si>
    <t>182</t>
  </si>
  <si>
    <t>905</t>
  </si>
  <si>
    <t>130</t>
  </si>
  <si>
    <t>410</t>
  </si>
  <si>
    <t>430</t>
  </si>
  <si>
    <t>950</t>
  </si>
  <si>
    <t>951</t>
  </si>
  <si>
    <t>953</t>
  </si>
  <si>
    <t>956</t>
  </si>
  <si>
    <t>957</t>
  </si>
  <si>
    <t>958</t>
  </si>
  <si>
    <t>966</t>
  </si>
  <si>
    <t>968</t>
  </si>
  <si>
    <t>969</t>
  </si>
  <si>
    <t>Плата за сбросы загрязняющих веществ в водные объекты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</si>
  <si>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</si>
  <si>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</si>
  <si>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</si>
  <si>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</si>
  <si>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</si>
  <si>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</si>
  <si>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Комитет имущественных отношений города Мурманска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</si>
  <si>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</si>
  <si>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</si>
  <si>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</si>
  <si>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составляющего казну городских округов (за исключением земельных участков)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</si>
  <si>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</si>
  <si>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</si>
  <si>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Совет депутатов города Мурманска</t>
  </si>
  <si>
    <t>Прочие субсидии бюджетам городских округов</t>
  </si>
  <si>
    <t>Администрация города Мурманска</t>
  </si>
  <si>
    <t>Комитет по социальной поддержке, взаимодействию с общественными организациями и делам молодежи администрации города Мурманска</t>
  </si>
  <si>
    <t>Комитет по образованию администрации города Мурманска</t>
  </si>
  <si>
    <t>Управление финансов администрации города Мурманска</t>
  </si>
  <si>
    <t>Комитет по развитию городского хозяйства администрации города Мурманска</t>
  </si>
  <si>
    <t>Государственная пошлина за выдачу разрешения на установку рекламной конструкции</t>
  </si>
  <si>
    <t>Комитет по экономическому развитию администрации города Мурманска</t>
  </si>
  <si>
    <t>Комитет по жилищной политике администрации города Мурманска</t>
  </si>
  <si>
    <t>1 12 01030 01</t>
  </si>
  <si>
    <t>1 03 02230 01</t>
  </si>
  <si>
    <t>1 03 02240 01</t>
  </si>
  <si>
    <t>1 03 02250 01</t>
  </si>
  <si>
    <t>1 01 02010 01</t>
  </si>
  <si>
    <t>1 01 02020 01</t>
  </si>
  <si>
    <t>1 01 02030 01</t>
  </si>
  <si>
    <t>1 01 02040 01</t>
  </si>
  <si>
    <t>1 05 01011 01</t>
  </si>
  <si>
    <t>1 05 01021 01</t>
  </si>
  <si>
    <t>1 05 03010 01</t>
  </si>
  <si>
    <t>1 05 04010 02</t>
  </si>
  <si>
    <t>1 06 01020 04</t>
  </si>
  <si>
    <t>1 08 03010 01</t>
  </si>
  <si>
    <t>1 11 01040 04</t>
  </si>
  <si>
    <t>1 11 05012 04</t>
  </si>
  <si>
    <t>1 11 05024 04</t>
  </si>
  <si>
    <t>1 11 05074 04</t>
  </si>
  <si>
    <t>1 14 02043 04</t>
  </si>
  <si>
    <t>1 14 06012 04</t>
  </si>
  <si>
    <t>1 08 07150 01</t>
  </si>
  <si>
    <t>Налоговые и неналоговые доходы</t>
  </si>
  <si>
    <t>Наименование</t>
  </si>
  <si>
    <t>Код БК</t>
  </si>
  <si>
    <t>Сумма на год</t>
  </si>
  <si>
    <t>0 00 00000 00</t>
  </si>
  <si>
    <t>1 00 00000 00</t>
  </si>
  <si>
    <t>Плата за негативное воздействие на окружающую среду</t>
  </si>
  <si>
    <t>1 12 01000 01</t>
  </si>
  <si>
    <t>1 12 00000 00</t>
  </si>
  <si>
    <t>Платежи при пользовании природными ресурсами</t>
  </si>
  <si>
    <t>Штрафы, санкции, возмещение ущерба</t>
  </si>
  <si>
    <t>1 16 00000 00</t>
  </si>
  <si>
    <t>Акцизы по подакцизным товарам (продукции), производимым на территории Российской Федерации</t>
  </si>
  <si>
    <t>1 03 02000 01</t>
  </si>
  <si>
    <t>1 03 00000 00</t>
  </si>
  <si>
    <t>Налоги на товары (работы, услуги), реализуемые на территории Российской Федерации</t>
  </si>
  <si>
    <t>1 01 00000 00</t>
  </si>
  <si>
    <t>Налоги на прибыль, доходы</t>
  </si>
  <si>
    <t>Налог на доходы физических лиц</t>
  </si>
  <si>
    <t>1 01 02000 01</t>
  </si>
  <si>
    <t>1 05 00000 00</t>
  </si>
  <si>
    <t>Налоги на совокупный доход</t>
  </si>
  <si>
    <t>Налог, взимаемый в связи с применением упрощенной системы налогообложения</t>
  </si>
  <si>
    <t>1 05 01000 00</t>
  </si>
  <si>
    <t>1 05 01010 01</t>
  </si>
  <si>
    <t>1 05 01020 01</t>
  </si>
  <si>
    <t>1 05 03000 01</t>
  </si>
  <si>
    <t>Налог, взимаемый в связи с применением патентной системы налогообложения</t>
  </si>
  <si>
    <t>1 05 04000 02</t>
  </si>
  <si>
    <t>Налоги на имущество</t>
  </si>
  <si>
    <t>1 06 00000 00</t>
  </si>
  <si>
    <t>Налог на имущество физических лиц</t>
  </si>
  <si>
    <t>1 06 01000 00</t>
  </si>
  <si>
    <t>Земельный налог</t>
  </si>
  <si>
    <t>1 06 06000 00</t>
  </si>
  <si>
    <t>Государственная пошлина</t>
  </si>
  <si>
    <t>1 08 00000 00</t>
  </si>
  <si>
    <t>Государственная пошлина по делам, рассматриваемым в судах общей юрисдикции, мировыми судьями</t>
  </si>
  <si>
    <t>1 08 03000 01</t>
  </si>
  <si>
    <t>Доходы от использования имущества, находящегося в государственной и муниципальной собственности</t>
  </si>
  <si>
    <t>1 11 00000 00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</si>
  <si>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</si>
  <si>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</si>
  <si>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</si>
  <si>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</si>
  <si>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1 11 05010 00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</si>
  <si>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</si>
  <si>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1 11 05020 00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</si>
  <si>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</si>
  <si>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1 11 05070 00</t>
  </si>
  <si>
    <t>1 13 00000 00</t>
  </si>
  <si>
    <t>Доходы от продажи материальных и нематериальных активов</t>
  </si>
  <si>
    <t>1 14 00000 00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</si>
  <si>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</si>
  <si>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1 14 02000 00</t>
  </si>
  <si>
    <t>1 14 02040 04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</si>
  <si>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</si>
  <si>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</si>
  <si>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1 14 06000 00</t>
  </si>
  <si>
    <t>1 14 06010 00</t>
  </si>
  <si>
    <t>Приложение № 1</t>
  </si>
  <si>
    <t>бюджета муниципального образования город Мурманск,</t>
  </si>
  <si>
    <t>(рублей)</t>
  </si>
  <si>
    <t>1 11 01000 00</t>
  </si>
  <si>
    <t>Безвозмездные поступления</t>
  </si>
  <si>
    <t>2 00 00000 00</t>
  </si>
  <si>
    <t>Безвозмездные поступления от других бюджетов бюджетной системы Российской Федерации</t>
  </si>
  <si>
    <t>2 02 00000 00</t>
  </si>
  <si>
    <t>Субсидии бюджетам бюджетной системы Российской Федерации (межбюджетные субсидии)</t>
  </si>
  <si>
    <t>Прочие субсидии</t>
  </si>
  <si>
    <t>Субвенции бюджетам на государственную регистрацию актов гражданского состояния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</si>
  <si>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</si>
  <si>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</si>
  <si>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ВСЕГО</t>
  </si>
  <si>
    <t>* указывается наименование главного администратора доходов городского бюджета, наименование кодов классификации доходов бюджетов Российской Федерации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</si>
  <si>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</si>
  <si>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</si>
  <si>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Иные межбюджетные трансферты</t>
  </si>
  <si>
    <t>Земельный налог с организаций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</si>
  <si>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</si>
  <si>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</si>
  <si>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округов</t>
  </si>
  <si>
    <t xml:space="preserve">1 06 06030 00 </t>
  </si>
  <si>
    <t>1 06 06032 04</t>
  </si>
  <si>
    <t>1 06 06040 00</t>
  </si>
  <si>
    <t>1 06 06042 04</t>
  </si>
  <si>
    <t xml:space="preserve">Прочие межбюджетные трансферты, передаваемые бюджетам </t>
  </si>
  <si>
    <t>Прочие межбюджетные трансферты, передаваемые бюджетам городских округов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</si>
  <si>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</si>
  <si>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</si>
  <si>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1 08 07000 01</t>
  </si>
  <si>
    <t>к Порядку составления и ведения кассового плана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</si>
  <si>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</si>
  <si>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Доходы от продажи квартир
</t>
  </si>
  <si>
    <t>1 14 01000 00</t>
  </si>
  <si>
    <t>Доходы от продажи квартир, находящихся в собственности городских округов</t>
  </si>
  <si>
    <t>1 14 01040 04</t>
  </si>
  <si>
    <t>2 02 20000 00</t>
  </si>
  <si>
    <t>2 02 29999 00</t>
  </si>
  <si>
    <t>2 02 29999 04</t>
  </si>
  <si>
    <t>2 02 30000 00</t>
  </si>
  <si>
    <t>Субвенции бюджетам бюджетной системы Российской Федерации</t>
  </si>
  <si>
    <t>2 02 30027 00</t>
  </si>
  <si>
    <t>2 02 30027 04</t>
  </si>
  <si>
    <t>2 02 30029 00</t>
  </si>
  <si>
    <t>2 02 30029 04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</si>
  <si>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</si>
  <si>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</si>
  <si>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2 02 35082 00</t>
  </si>
  <si>
    <t>2 02 35082 04</t>
  </si>
  <si>
    <t>2 02 35930 00</t>
  </si>
  <si>
    <t>2 02 35930 04</t>
  </si>
  <si>
    <t>2 02 40000 00</t>
  </si>
  <si>
    <t>2 02 49999 00</t>
  </si>
  <si>
    <t>2 02 49999 04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</si>
  <si>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</si>
  <si>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</si>
  <si>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Субвенции бюджетам городских округов на государственную регистрацию актов гражданского состояния</t>
  </si>
  <si>
    <t>Плата за выбросы загрязняющих веществ  в атмосферный воздух стационарными объектами</t>
  </si>
  <si>
    <t>1 12 01010 01</t>
  </si>
  <si>
    <t>Плата за размещение отходов производства и потребления</t>
  </si>
  <si>
    <t>1 12 01040 01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</si>
  <si>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</si>
  <si>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</si>
  <si>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1 12 01041 01</t>
  </si>
  <si>
    <t>1 12 01042 01</t>
  </si>
  <si>
    <t>Плата за размещение отходов производства</t>
  </si>
  <si>
    <t>Плата за размещение твердых коммунальных отходов</t>
  </si>
  <si>
    <t>2 02 25497 04</t>
  </si>
  <si>
    <t>2 02 25497 00</t>
  </si>
  <si>
    <t>2 02 35120 04</t>
  </si>
  <si>
    <t>2 02 35120 00</t>
  </si>
  <si>
    <t>2 02 39998 04</t>
  </si>
  <si>
    <t>Доходы от оказания платных услуг и компенсации затрат государства</t>
  </si>
  <si>
    <t>Субсидии бюджетам на реализацию мероприятий по обеспечению жильем молодых семей</t>
  </si>
  <si>
    <t>Субсидии бюджетам городских округов на реализацию мероприятий по обеспечению жильем молодых семей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</si>
  <si>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</si>
  <si>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</si>
  <si>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2 02 39998 00</t>
  </si>
  <si>
    <t>Единая субвенция местным бюджетам</t>
  </si>
  <si>
    <t>Единая субвенция бюджетам городских округов</t>
  </si>
  <si>
    <t>1 03 02231 01</t>
  </si>
  <si>
    <t>1 03 02241 01</t>
  </si>
  <si>
    <t>1 03 02251 01</t>
  </si>
  <si>
    <t>Административные штрафы, установленные Кодексом Российской Федерации об административных правонарушениях</t>
  </si>
  <si>
    <t>1 16 01000 01</t>
  </si>
  <si>
    <t>1 16 01203 01</t>
  </si>
  <si>
    <t>1 16 01200 01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</si>
  <si>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</si>
  <si>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 </t>
  </si>
  <si>
    <t>1 16 07010 00</t>
  </si>
  <si>
    <t>1 16 07010 04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</si>
  <si>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</si>
  <si>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1 16 07090 04</t>
  </si>
  <si>
    <t>1 16 07090 00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</si>
  <si>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</si>
  <si>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1 16 02000 02</t>
  </si>
  <si>
    <t>1 16 02020 02</t>
  </si>
  <si>
    <t>1 16 10000 00</t>
  </si>
  <si>
    <t>Платежи в целях возмещения причиненного ущерба (убытков)</t>
  </si>
  <si>
    <t>Платежи, уплачиваемые в целях возмещения вреда</t>
  </si>
  <si>
    <t>1 16 11000 01</t>
  </si>
  <si>
    <t>1 16 11060 01</t>
  </si>
  <si>
    <t>Платежи, уплачиваемые в целях возмещения вреда, причиняемого автомобильным дорогам</t>
  </si>
  <si>
    <t>1 16 11064 01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</si>
  <si>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</si>
  <si>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Субвенции местным бюджетам на выполнение передаваемых полномочий субъектов Российской Федерации</t>
  </si>
  <si>
    <t>2 02 30024 00</t>
  </si>
  <si>
    <t>2 02 30024 04</t>
  </si>
  <si>
    <t>Субвенции бюджетам городских округов на выполнение передаваемых полномочий субъектов Российской Федерации</t>
  </si>
  <si>
    <t>1 16 01190 01</t>
  </si>
  <si>
    <t>1 16 01193 01</t>
  </si>
  <si>
    <t>Балтийско-Арктическое межрегиональное управление Федеральной службы по надзору в сфере природопользования</t>
  </si>
  <si>
    <t>860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</si>
  <si>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действовавшим в 2019 году</t>
  </si>
  <si>
    <t>1 16 10120 00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</si>
  <si>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</si>
  <si>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1 16 10123 01</t>
  </si>
  <si>
    <t>Министерство юстиции Мурманской области</t>
  </si>
  <si>
    <t>821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</si>
  <si>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</si>
  <si>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1 16 01050 01</t>
  </si>
  <si>
    <t>1 16 01053 01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</si>
  <si>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</si>
  <si>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1 16 01060 01</t>
  </si>
  <si>
    <t>1 16 01063 01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</si>
  <si>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</si>
  <si>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1 16 01070 01</t>
  </si>
  <si>
    <t>1 16 01073 01</t>
  </si>
  <si>
    <t>1 16 01080 01</t>
  </si>
  <si>
    <t>1 16 01083 01</t>
  </si>
  <si>
    <t>1 16 01130 01</t>
  </si>
  <si>
    <t>1 16 01133 01</t>
  </si>
  <si>
    <t>1 16 01140 01</t>
  </si>
  <si>
    <t>1 16 01143 01</t>
  </si>
  <si>
    <t>1 16 01150 01</t>
  </si>
  <si>
    <t>1 16 01153 01</t>
  </si>
  <si>
    <t>1 16 01170 01</t>
  </si>
  <si>
    <t>1 16 01173 01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</si>
  <si>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</si>
  <si>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1 16 01194 01</t>
  </si>
  <si>
    <t>Дотации бюджетам бюджетной системы Российской Федерации</t>
  </si>
  <si>
    <t>2 02 10000 00</t>
  </si>
  <si>
    <t>Дотации бюджетам на поддержку мер по обеспечению сбалансированности бюджетов</t>
  </si>
  <si>
    <t>2 02 15002 00</t>
  </si>
  <si>
    <t>Дотации бюджетам городских округов на поддержку мер по обеспечению сбалансированности бюджетов</t>
  </si>
  <si>
    <t>2 02 15002 04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</si>
  <si>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</si>
  <si>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2 02 25304 00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</si>
  <si>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</si>
  <si>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2 02 25304 04</t>
  </si>
  <si>
    <t>2 02 45303 00</t>
  </si>
  <si>
    <t>2 02 45303 04</t>
  </si>
  <si>
    <t>955</t>
  </si>
  <si>
    <t>1 16 07000 00</t>
  </si>
  <si>
    <t>1 01 02080 01</t>
  </si>
  <si>
    <t>141</t>
  </si>
  <si>
    <t>Управление Федеральной службы по надзору в сфере защиты прав потребителей и благополучия человека по Мурманской области</t>
  </si>
  <si>
    <t>1 16 01090 01</t>
  </si>
  <si>
    <t>1 16 01093 01</t>
  </si>
  <si>
    <t>1 16 01100 01</t>
  </si>
  <si>
    <t>1 16 01103 01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</si>
  <si>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</si>
  <si>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</si>
  <si>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</si>
  <si>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</si>
  <si>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1 13 01994 04</t>
  </si>
  <si>
    <t>1 13 01990 00</t>
  </si>
  <si>
    <t>1 13 01000 00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</si>
  <si>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</si>
  <si>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</si>
  <si>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городских округов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</si>
  <si>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</si>
  <si>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1 16 01160 01</t>
  </si>
  <si>
    <t>1 16 01163 01</t>
  </si>
  <si>
    <t>1 13 02000 00</t>
  </si>
  <si>
    <t>1 13 02990 00</t>
  </si>
  <si>
    <t>1 13 02994 04</t>
  </si>
  <si>
    <t>Доходы от компенсации затрат государства</t>
  </si>
  <si>
    <t>Прочие доходы от компенсации затрат государства</t>
  </si>
  <si>
    <t>Прочие доходы от компенсации затрат бюджетов городских округов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</si>
  <si>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</si>
  <si>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городских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</si>
  <si>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Управление Федеральной налоговой службы по Мурманской области</t>
  </si>
  <si>
    <t xml:space="preserve">Министерство государственного жилищного и строительного надзора Мурманской области </t>
  </si>
  <si>
    <t>по состоянию на "1" января 2024 года</t>
  </si>
  <si>
    <t>830</t>
  </si>
  <si>
    <t>Комитет государственного и финансового контроля Мурманской области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</si>
  <si>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</si>
  <si>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1 16 01074 01</t>
  </si>
  <si>
    <t xml:space="preserve">Министерство региональной безопасности Мурманской области </t>
  </si>
  <si>
    <t>832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</si>
  <si>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</si>
  <si>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</si>
  <si>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1 11 09000 00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</si>
  <si>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</si>
  <si>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1 11 09040 00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</si>
  <si>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</si>
  <si>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</si>
  <si>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</si>
  <si>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</si>
  <si>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</si>
  <si>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</si>
  <si>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</si>
  <si>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</si>
  <si>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</si>
  <si>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</si>
  <si>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 превышающей 650 000 рублей)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</si>
  <si>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</si>
  <si>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Комитет территориального развития и строительства администрации города Мурманска</t>
  </si>
  <si>
    <t>2 02 25750 00</t>
  </si>
  <si>
    <t>2 02 25750 04</t>
  </si>
  <si>
    <t>Субсидии бюджетам городских округов на реализацию мероприятий по модернизации школьных систем образования</t>
  </si>
  <si>
    <t>2 02 45179 00</t>
  </si>
  <si>
    <t>2 02 45179 04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</si>
  <si>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</si>
  <si>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Комитет по физической культуре, спорту и охране здоровья администрации города Мурманска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</si>
  <si>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</si>
  <si>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</si>
  <si>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</si>
  <si>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      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</si>
  <si>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</si>
  <si>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</si>
  <si>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</si>
  <si>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</si>
  <si>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</si>
  <si>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</si>
  <si>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</si>
  <si>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</si>
  <si>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полученноых в виде дивидендов)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</si>
  <si>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</si>
  <si>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</si>
  <si>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</si>
  <si>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Субсидии бюджетам на реализацию мероприятий по модернизации школьных систем образования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</si>
  <si>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</si>
  <si>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осссновного общего образования, образовательные программы среднего общего образования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</si>
  <si>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осссновного общего образования, образовательные программы среднего общего образования</t>
  </si>
  <si>
    <t>формирования предельных объемов финансирования</t>
  </si>
  <si>
    <t>Кассовый план поступлений в бюджет муниципального образования город Мурманск 
на плановый период 2025 и 2026 годов</t>
  </si>
  <si>
    <t>(по решению Совета депутатов города Мурманска от 19.12.2023 № 53-731)</t>
  </si>
  <si>
    <t>1 11 09044 04</t>
  </si>
  <si>
    <t>1 01 02130 01</t>
  </si>
  <si>
    <t>1 01 02140 01</t>
  </si>
</sst>
</file>

<file path=xl/styles.xml><?xml version="1.0" encoding="utf-8"?>
<styleSheet xmlns="http://schemas.openxmlformats.org/spreadsheetml/2006/main">
  <fonts count="4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0"/>
      <color rgb="FF000000"/>
      <name val="Arial"/>
      <family val="2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CCCCC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41">
    <xf numFmtId="0" fontId="0" fillId="33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8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8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1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4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5" fillId="0" borderId="0"/>
    <xf numFmtId="0" fontId="36" fillId="0" borderId="0">
      <alignment horizontal="center"/>
    </xf>
    <xf numFmtId="0" fontId="37" fillId="0" borderId="0">
      <alignment horizontal="right" wrapText="1"/>
    </xf>
    <xf numFmtId="0" fontId="37" fillId="0" borderId="0">
      <alignment horizontal="left" wrapText="1"/>
    </xf>
    <xf numFmtId="0" fontId="37" fillId="0" borderId="25">
      <alignment horizontal="center" vertical="center" wrapText="1"/>
    </xf>
    <xf numFmtId="0" fontId="37" fillId="0" borderId="25">
      <alignment horizontal="center" vertical="center" wrapText="1"/>
    </xf>
    <xf numFmtId="0" fontId="38" fillId="0" borderId="25">
      <alignment vertical="top" wrapText="1"/>
    </xf>
    <xf numFmtId="49" fontId="37" fillId="0" borderId="27">
      <alignment horizontal="center" vertical="top" shrinkToFit="1"/>
    </xf>
    <xf numFmtId="49" fontId="37" fillId="0" borderId="28">
      <alignment horizontal="center" vertical="top" shrinkToFit="1"/>
    </xf>
    <xf numFmtId="49" fontId="37" fillId="0" borderId="29">
      <alignment horizontal="center" vertical="top" shrinkToFit="1"/>
    </xf>
    <xf numFmtId="49" fontId="37" fillId="0" borderId="25">
      <alignment horizontal="center" vertical="top" shrinkToFit="1"/>
    </xf>
    <xf numFmtId="4" fontId="38" fillId="36" borderId="25">
      <alignment horizontal="right" vertical="top" shrinkToFit="1"/>
    </xf>
    <xf numFmtId="4" fontId="38" fillId="37" borderId="25">
      <alignment horizontal="right" vertical="top" shrinkToFit="1"/>
    </xf>
    <xf numFmtId="0" fontId="38" fillId="0" borderId="26">
      <alignment horizontal="right"/>
    </xf>
    <xf numFmtId="4" fontId="38" fillId="36" borderId="26">
      <alignment horizontal="right" vertical="top" shrinkToFit="1"/>
    </xf>
    <xf numFmtId="4" fontId="38" fillId="37" borderId="26">
      <alignment horizontal="right" vertical="top" shrinkToFit="1"/>
    </xf>
    <xf numFmtId="0" fontId="37" fillId="0" borderId="0"/>
    <xf numFmtId="0" fontId="35" fillId="0" borderId="0"/>
    <xf numFmtId="0" fontId="35" fillId="0" borderId="0"/>
    <xf numFmtId="0" fontId="35" fillId="0" borderId="0"/>
    <xf numFmtId="0" fontId="39" fillId="0" borderId="0"/>
    <xf numFmtId="0" fontId="39" fillId="0" borderId="0"/>
    <xf numFmtId="0" fontId="37" fillId="38" borderId="0"/>
    <xf numFmtId="0" fontId="37" fillId="38" borderId="30"/>
    <xf numFmtId="0" fontId="37" fillId="38" borderId="28"/>
    <xf numFmtId="49" fontId="37" fillId="0" borderId="25">
      <alignment vertical="top" wrapText="1"/>
    </xf>
    <xf numFmtId="0" fontId="37" fillId="38" borderId="26"/>
    <xf numFmtId="4" fontId="37" fillId="0" borderId="25">
      <alignment horizontal="right" vertical="top" shrinkToFit="1"/>
    </xf>
    <xf numFmtId="0" fontId="34" fillId="33" borderId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12">
    <xf numFmtId="0" fontId="0" fillId="33" borderId="0" xfId="0" applyFont="1" applyFill="1"/>
    <xf numFmtId="0" fontId="24" fillId="33" borderId="0" xfId="0" applyFont="1" applyFill="1"/>
    <xf numFmtId="0" fontId="25" fillId="33" borderId="10" xfId="0" applyFont="1" applyFill="1" applyBorder="1" applyAlignment="1">
      <alignment horizontal="center" vertical="center" wrapText="1"/>
    </xf>
    <xf numFmtId="0" fontId="24" fillId="0" borderId="0" xfId="0" applyFont="1" applyFill="1"/>
    <xf numFmtId="0" fontId="24" fillId="33" borderId="0" xfId="0" applyFont="1" applyFill="1" applyAlignment="1">
      <alignment vertical="center"/>
    </xf>
    <xf numFmtId="49" fontId="23" fillId="33" borderId="11" xfId="0" applyNumberFormat="1" applyFont="1" applyFill="1" applyBorder="1" applyAlignment="1">
      <alignment horizontal="center" wrapText="1"/>
    </xf>
    <xf numFmtId="49" fontId="23" fillId="33" borderId="12" xfId="0" applyNumberFormat="1" applyFont="1" applyFill="1" applyBorder="1" applyAlignment="1">
      <alignment horizontal="center" wrapText="1"/>
    </xf>
    <xf numFmtId="49" fontId="23" fillId="33" borderId="13" xfId="0" applyNumberFormat="1" applyFont="1" applyFill="1" applyBorder="1" applyAlignment="1">
      <alignment horizontal="center" wrapText="1"/>
    </xf>
    <xf numFmtId="0" fontId="24" fillId="33" borderId="14" xfId="0" applyFont="1" applyFill="1" applyBorder="1"/>
    <xf numFmtId="0" fontId="24" fillId="33" borderId="0" xfId="0" applyFont="1" applyFill="1" applyBorder="1"/>
    <xf numFmtId="0" fontId="29" fillId="33" borderId="19" xfId="0" applyFont="1" applyFill="1" applyBorder="1" applyAlignment="1">
      <alignment vertical="center"/>
    </xf>
    <xf numFmtId="0" fontId="26" fillId="33" borderId="20" xfId="0" applyFont="1" applyFill="1" applyBorder="1" applyAlignment="1">
      <alignment vertical="center" wrapText="1"/>
    </xf>
    <xf numFmtId="0" fontId="25" fillId="33" borderId="20" xfId="0" applyFont="1" applyFill="1" applyBorder="1" applyAlignment="1">
      <alignment vertical="center" wrapText="1"/>
    </xf>
    <xf numFmtId="0" fontId="27" fillId="33" borderId="20" xfId="0" applyFont="1" applyFill="1" applyBorder="1" applyAlignment="1">
      <alignment vertical="center" wrapText="1"/>
    </xf>
    <xf numFmtId="0" fontId="25" fillId="33" borderId="22" xfId="0" applyFont="1" applyFill="1" applyBorder="1" applyAlignment="1">
      <alignment vertical="center" wrapText="1"/>
    </xf>
    <xf numFmtId="0" fontId="28" fillId="34" borderId="10" xfId="0" applyFont="1" applyFill="1" applyBorder="1" applyAlignment="1">
      <alignment vertical="center" wrapText="1"/>
    </xf>
    <xf numFmtId="49" fontId="28" fillId="34" borderId="11" xfId="0" applyNumberFormat="1" applyFont="1" applyFill="1" applyBorder="1" applyAlignment="1">
      <alignment horizontal="center" shrinkToFit="1"/>
    </xf>
    <xf numFmtId="49" fontId="28" fillId="34" borderId="12" xfId="0" applyNumberFormat="1" applyFont="1" applyFill="1" applyBorder="1" applyAlignment="1">
      <alignment horizontal="center" shrinkToFit="1"/>
    </xf>
    <xf numFmtId="49" fontId="28" fillId="34" borderId="13" xfId="0" applyNumberFormat="1" applyFont="1" applyFill="1" applyBorder="1" applyAlignment="1">
      <alignment horizontal="center" shrinkToFit="1"/>
    </xf>
    <xf numFmtId="49" fontId="26" fillId="33" borderId="19" xfId="0" applyNumberFormat="1" applyFont="1" applyFill="1" applyBorder="1" applyAlignment="1">
      <alignment horizontal="center" shrinkToFit="1"/>
    </xf>
    <xf numFmtId="49" fontId="26" fillId="33" borderId="0" xfId="0" applyNumberFormat="1" applyFont="1" applyFill="1" applyBorder="1" applyAlignment="1">
      <alignment horizontal="center" shrinkToFit="1"/>
    </xf>
    <xf numFmtId="49" fontId="26" fillId="33" borderId="21" xfId="0" applyNumberFormat="1" applyFont="1" applyFill="1" applyBorder="1" applyAlignment="1">
      <alignment horizontal="center" shrinkToFit="1"/>
    </xf>
    <xf numFmtId="49" fontId="25" fillId="33" borderId="19" xfId="0" applyNumberFormat="1" applyFont="1" applyFill="1" applyBorder="1" applyAlignment="1">
      <alignment horizontal="center" shrinkToFit="1"/>
    </xf>
    <xf numFmtId="49" fontId="25" fillId="33" borderId="0" xfId="0" applyNumberFormat="1" applyFont="1" applyFill="1" applyBorder="1" applyAlignment="1">
      <alignment horizontal="center" shrinkToFit="1"/>
    </xf>
    <xf numFmtId="49" fontId="25" fillId="33" borderId="21" xfId="0" applyNumberFormat="1" applyFont="1" applyFill="1" applyBorder="1" applyAlignment="1">
      <alignment horizontal="center" shrinkToFit="1"/>
    </xf>
    <xf numFmtId="49" fontId="25" fillId="33" borderId="23" xfId="0" applyNumberFormat="1" applyFont="1" applyFill="1" applyBorder="1" applyAlignment="1">
      <alignment horizontal="center" shrinkToFit="1"/>
    </xf>
    <xf numFmtId="49" fontId="25" fillId="33" borderId="15" xfId="0" applyNumberFormat="1" applyFont="1" applyFill="1" applyBorder="1" applyAlignment="1">
      <alignment horizontal="center" shrinkToFit="1"/>
    </xf>
    <xf numFmtId="49" fontId="25" fillId="33" borderId="24" xfId="0" applyNumberFormat="1" applyFont="1" applyFill="1" applyBorder="1" applyAlignment="1">
      <alignment horizontal="center" shrinkToFit="1"/>
    </xf>
    <xf numFmtId="49" fontId="27" fillId="33" borderId="19" xfId="0" applyNumberFormat="1" applyFont="1" applyFill="1" applyBorder="1" applyAlignment="1">
      <alignment horizontal="center" shrinkToFit="1"/>
    </xf>
    <xf numFmtId="49" fontId="27" fillId="33" borderId="0" xfId="0" applyNumberFormat="1" applyFont="1" applyFill="1" applyBorder="1" applyAlignment="1">
      <alignment horizontal="center" shrinkToFit="1"/>
    </xf>
    <xf numFmtId="49" fontId="27" fillId="33" borderId="21" xfId="0" applyNumberFormat="1" applyFont="1" applyFill="1" applyBorder="1" applyAlignment="1">
      <alignment horizontal="center" shrinkToFit="1"/>
    </xf>
    <xf numFmtId="0" fontId="24" fillId="33" borderId="0" xfId="0" applyFont="1" applyFill="1" applyAlignment="1"/>
    <xf numFmtId="0" fontId="24" fillId="0" borderId="0" xfId="0" applyFont="1" applyFill="1" applyAlignment="1"/>
    <xf numFmtId="0" fontId="23" fillId="0" borderId="10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vertical="center" wrapText="1"/>
    </xf>
    <xf numFmtId="49" fontId="26" fillId="0" borderId="19" xfId="0" applyNumberFormat="1" applyFont="1" applyFill="1" applyBorder="1" applyAlignment="1">
      <alignment horizontal="center" shrinkToFit="1"/>
    </xf>
    <xf numFmtId="49" fontId="26" fillId="0" borderId="0" xfId="0" applyNumberFormat="1" applyFont="1" applyFill="1" applyBorder="1" applyAlignment="1">
      <alignment horizontal="center" shrinkToFit="1"/>
    </xf>
    <xf numFmtId="49" fontId="26" fillId="0" borderId="21" xfId="0" applyNumberFormat="1" applyFont="1" applyFill="1" applyBorder="1" applyAlignment="1">
      <alignment horizontal="center" shrinkToFit="1"/>
    </xf>
    <xf numFmtId="0" fontId="29" fillId="33" borderId="0" xfId="0" applyFont="1" applyFill="1" applyBorder="1"/>
    <xf numFmtId="0" fontId="26" fillId="33" borderId="0" xfId="0" applyFont="1" applyFill="1" applyAlignment="1"/>
    <xf numFmtId="0" fontId="25" fillId="33" borderId="0" xfId="0" applyFont="1" applyFill="1" applyAlignment="1">
      <alignment wrapText="1"/>
    </xf>
    <xf numFmtId="0" fontId="25" fillId="33" borderId="0" xfId="0" applyFont="1" applyFill="1" applyBorder="1" applyAlignment="1">
      <alignment wrapText="1"/>
    </xf>
    <xf numFmtId="0" fontId="31" fillId="33" borderId="0" xfId="0" applyFont="1" applyAlignment="1">
      <alignment horizontal="right"/>
    </xf>
    <xf numFmtId="0" fontId="25" fillId="33" borderId="0" xfId="0" applyFont="1" applyFill="1" applyBorder="1" applyAlignment="1">
      <alignment horizontal="right" wrapText="1"/>
    </xf>
    <xf numFmtId="0" fontId="25" fillId="33" borderId="0" xfId="0" applyFont="1" applyFill="1" applyBorder="1" applyAlignment="1">
      <alignment vertical="center" wrapText="1"/>
    </xf>
    <xf numFmtId="0" fontId="23" fillId="33" borderId="10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shrinkToFit="1"/>
    </xf>
    <xf numFmtId="49" fontId="23" fillId="0" borderId="12" xfId="0" applyNumberFormat="1" applyFont="1" applyFill="1" applyBorder="1" applyAlignment="1">
      <alignment horizontal="center" shrinkToFit="1"/>
    </xf>
    <xf numFmtId="49" fontId="23" fillId="0" borderId="13" xfId="0" applyNumberFormat="1" applyFont="1" applyFill="1" applyBorder="1" applyAlignment="1">
      <alignment horizontal="center" shrinkToFit="1"/>
    </xf>
    <xf numFmtId="49" fontId="25" fillId="0" borderId="19" xfId="0" applyNumberFormat="1" applyFont="1" applyFill="1" applyBorder="1" applyAlignment="1">
      <alignment horizontal="center" shrinkToFit="1"/>
    </xf>
    <xf numFmtId="49" fontId="25" fillId="0" borderId="0" xfId="0" applyNumberFormat="1" applyFont="1" applyFill="1" applyBorder="1" applyAlignment="1">
      <alignment horizontal="center" shrinkToFit="1"/>
    </xf>
    <xf numFmtId="49" fontId="25" fillId="0" borderId="21" xfId="0" applyNumberFormat="1" applyFont="1" applyFill="1" applyBorder="1" applyAlignment="1">
      <alignment horizontal="center" shrinkToFit="1"/>
    </xf>
    <xf numFmtId="0" fontId="26" fillId="33" borderId="20" xfId="0" applyFont="1" applyFill="1" applyBorder="1" applyAlignment="1">
      <alignment horizontal="left" vertical="center" wrapText="1"/>
    </xf>
    <xf numFmtId="0" fontId="25" fillId="33" borderId="20" xfId="0" applyFont="1" applyFill="1" applyBorder="1" applyAlignment="1">
      <alignment horizontal="left" vertical="center" wrapText="1"/>
    </xf>
    <xf numFmtId="0" fontId="28" fillId="34" borderId="10" xfId="0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horizontal="left" vertical="center" wrapText="1"/>
    </xf>
    <xf numFmtId="0" fontId="25" fillId="0" borderId="20" xfId="0" applyFont="1" applyFill="1" applyBorder="1" applyAlignment="1">
      <alignment horizontal="left" vertical="center" wrapText="1"/>
    </xf>
    <xf numFmtId="49" fontId="29" fillId="33" borderId="19" xfId="0" applyNumberFormat="1" applyFont="1" applyFill="1" applyBorder="1" applyAlignment="1">
      <alignment horizontal="center"/>
    </xf>
    <xf numFmtId="0" fontId="33" fillId="34" borderId="11" xfId="0" applyFont="1" applyFill="1" applyBorder="1" applyAlignment="1"/>
    <xf numFmtId="0" fontId="33" fillId="34" borderId="12" xfId="0" applyFont="1" applyFill="1" applyBorder="1" applyAlignment="1"/>
    <xf numFmtId="4" fontId="33" fillId="34" borderId="10" xfId="0" applyNumberFormat="1" applyFont="1" applyFill="1" applyBorder="1" applyAlignment="1"/>
    <xf numFmtId="49" fontId="29" fillId="33" borderId="0" xfId="0" applyNumberFormat="1" applyFont="1" applyFill="1" applyBorder="1" applyAlignment="1">
      <alignment horizontal="center"/>
    </xf>
    <xf numFmtId="0" fontId="33" fillId="34" borderId="11" xfId="0" applyFont="1" applyFill="1" applyBorder="1" applyAlignment="1">
      <alignment horizontal="center" vertical="center"/>
    </xf>
    <xf numFmtId="0" fontId="25" fillId="33" borderId="11" xfId="0" applyFont="1" applyFill="1" applyBorder="1" applyAlignment="1">
      <alignment wrapText="1"/>
    </xf>
    <xf numFmtId="0" fontId="25" fillId="33" borderId="12" xfId="0" applyFont="1" applyFill="1" applyBorder="1" applyAlignment="1">
      <alignment wrapText="1"/>
    </xf>
    <xf numFmtId="0" fontId="25" fillId="33" borderId="13" xfId="0" applyFont="1" applyFill="1" applyBorder="1" applyAlignment="1">
      <alignment wrapText="1"/>
    </xf>
    <xf numFmtId="0" fontId="25" fillId="33" borderId="12" xfId="0" applyFont="1" applyFill="1" applyBorder="1" applyAlignment="1">
      <alignment horizontal="left" wrapText="1" indent="5"/>
    </xf>
    <xf numFmtId="0" fontId="25" fillId="33" borderId="19" xfId="0" applyFont="1" applyFill="1" applyBorder="1" applyAlignment="1">
      <alignment vertical="center" wrapText="1"/>
    </xf>
    <xf numFmtId="0" fontId="26" fillId="33" borderId="19" xfId="0" applyFont="1" applyFill="1" applyBorder="1" applyAlignment="1">
      <alignment vertical="center" wrapText="1"/>
    </xf>
    <xf numFmtId="0" fontId="26" fillId="33" borderId="16" xfId="0" applyFont="1" applyFill="1" applyBorder="1" applyAlignment="1">
      <alignment vertical="center" wrapText="1"/>
    </xf>
    <xf numFmtId="49" fontId="26" fillId="33" borderId="17" xfId="0" applyNumberFormat="1" applyFont="1" applyFill="1" applyBorder="1" applyAlignment="1">
      <alignment horizontal="center" shrinkToFit="1"/>
    </xf>
    <xf numFmtId="49" fontId="26" fillId="33" borderId="14" xfId="0" applyNumberFormat="1" applyFont="1" applyFill="1" applyBorder="1" applyAlignment="1">
      <alignment horizontal="center" shrinkToFit="1"/>
    </xf>
    <xf numFmtId="49" fontId="26" fillId="33" borderId="18" xfId="0" applyNumberFormat="1" applyFont="1" applyFill="1" applyBorder="1" applyAlignment="1">
      <alignment horizontal="center" shrinkToFit="1"/>
    </xf>
    <xf numFmtId="0" fontId="26" fillId="0" borderId="16" xfId="0" applyFont="1" applyFill="1" applyBorder="1" applyAlignment="1">
      <alignment vertical="center" wrapText="1"/>
    </xf>
    <xf numFmtId="49" fontId="26" fillId="0" borderId="17" xfId="0" applyNumberFormat="1" applyFont="1" applyFill="1" applyBorder="1" applyAlignment="1">
      <alignment horizontal="center" shrinkToFit="1"/>
    </xf>
    <xf numFmtId="49" fontId="26" fillId="0" borderId="14" xfId="0" applyNumberFormat="1" applyFont="1" applyFill="1" applyBorder="1" applyAlignment="1">
      <alignment horizontal="center" shrinkToFit="1"/>
    </xf>
    <xf numFmtId="49" fontId="26" fillId="0" borderId="18" xfId="0" applyNumberFormat="1" applyFont="1" applyFill="1" applyBorder="1" applyAlignment="1">
      <alignment horizontal="center" shrinkToFit="1"/>
    </xf>
    <xf numFmtId="0" fontId="26" fillId="33" borderId="0" xfId="0" applyFont="1" applyFill="1" applyAlignment="1">
      <alignment vertical="center"/>
    </xf>
    <xf numFmtId="0" fontId="25" fillId="33" borderId="0" xfId="0" applyFont="1" applyFill="1" applyAlignment="1">
      <alignment vertical="center" wrapText="1"/>
    </xf>
    <xf numFmtId="0" fontId="25" fillId="33" borderId="0" xfId="0" applyFont="1" applyFill="1" applyBorder="1" applyAlignment="1">
      <alignment horizontal="right" vertical="center" wrapText="1"/>
    </xf>
    <xf numFmtId="0" fontId="30" fillId="33" borderId="0" xfId="0" applyFont="1" applyBorder="1" applyAlignment="1"/>
    <xf numFmtId="4" fontId="23" fillId="0" borderId="10" xfId="0" applyNumberFormat="1" applyFont="1" applyFill="1" applyBorder="1" applyAlignment="1">
      <alignment wrapText="1"/>
    </xf>
    <xf numFmtId="4" fontId="28" fillId="34" borderId="10" xfId="0" applyNumberFormat="1" applyFont="1" applyFill="1" applyBorder="1" applyAlignment="1">
      <alignment shrinkToFit="1"/>
    </xf>
    <xf numFmtId="4" fontId="26" fillId="0" borderId="20" xfId="0" applyNumberFormat="1" applyFont="1" applyFill="1" applyBorder="1" applyAlignment="1">
      <alignment shrinkToFit="1"/>
    </xf>
    <xf numFmtId="4" fontId="25" fillId="0" borderId="20" xfId="0" applyNumberFormat="1" applyFont="1" applyFill="1" applyBorder="1" applyAlignment="1">
      <alignment shrinkToFit="1"/>
    </xf>
    <xf numFmtId="4" fontId="25" fillId="0" borderId="22" xfId="0" applyNumberFormat="1" applyFont="1" applyFill="1" applyBorder="1" applyAlignment="1">
      <alignment shrinkToFit="1"/>
    </xf>
    <xf numFmtId="4" fontId="26" fillId="0" borderId="16" xfId="0" applyNumberFormat="1" applyFont="1" applyFill="1" applyBorder="1" applyAlignment="1">
      <alignment shrinkToFit="1"/>
    </xf>
    <xf numFmtId="4" fontId="23" fillId="0" borderId="10" xfId="0" applyNumberFormat="1" applyFont="1" applyFill="1" applyBorder="1" applyAlignment="1">
      <alignment shrinkToFit="1"/>
    </xf>
    <xf numFmtId="4" fontId="27" fillId="0" borderId="20" xfId="0" applyNumberFormat="1" applyFont="1" applyFill="1" applyBorder="1" applyAlignment="1">
      <alignment shrinkToFit="1"/>
    </xf>
    <xf numFmtId="4" fontId="29" fillId="0" borderId="20" xfId="0" applyNumberFormat="1" applyFont="1" applyFill="1" applyBorder="1" applyAlignment="1"/>
    <xf numFmtId="4" fontId="24" fillId="0" borderId="20" xfId="0" applyNumberFormat="1" applyFont="1" applyFill="1" applyBorder="1" applyAlignment="1"/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wrapText="1"/>
    </xf>
    <xf numFmtId="4" fontId="26" fillId="0" borderId="20" xfId="0" applyNumberFormat="1" applyFont="1" applyFill="1" applyBorder="1" applyAlignment="1">
      <alignment horizontal="right" shrinkToFit="1"/>
    </xf>
    <xf numFmtId="0" fontId="27" fillId="33" borderId="19" xfId="0" applyFont="1" applyFill="1" applyBorder="1" applyAlignment="1">
      <alignment vertical="center" wrapText="1"/>
    </xf>
    <xf numFmtId="0" fontId="40" fillId="33" borderId="0" xfId="0" applyFont="1" applyBorder="1" applyAlignment="1">
      <alignment horizontal="right" vertical="center"/>
    </xf>
    <xf numFmtId="0" fontId="29" fillId="33" borderId="19" xfId="0" applyFont="1" applyFill="1" applyBorder="1" applyAlignment="1">
      <alignment vertical="center" wrapText="1"/>
    </xf>
    <xf numFmtId="0" fontId="24" fillId="33" borderId="19" xfId="0" applyFont="1" applyFill="1" applyBorder="1" applyAlignment="1">
      <alignment vertical="center" wrapText="1"/>
    </xf>
    <xf numFmtId="0" fontId="25" fillId="0" borderId="20" xfId="0" applyFont="1" applyFill="1" applyBorder="1" applyAlignment="1">
      <alignment vertical="center" wrapText="1"/>
    </xf>
    <xf numFmtId="0" fontId="41" fillId="33" borderId="0" xfId="0" applyFont="1" applyFill="1" applyBorder="1"/>
    <xf numFmtId="0" fontId="24" fillId="33" borderId="0" xfId="0" applyFont="1" applyFill="1" applyAlignment="1">
      <alignment horizontal="left" vertical="center" wrapText="1"/>
    </xf>
    <xf numFmtId="4" fontId="24" fillId="0" borderId="0" xfId="0" applyNumberFormat="1" applyFont="1" applyFill="1" applyAlignment="1"/>
    <xf numFmtId="0" fontId="25" fillId="0" borderId="22" xfId="0" applyFont="1" applyFill="1" applyBorder="1" applyAlignment="1">
      <alignment vertical="center" wrapText="1"/>
    </xf>
    <xf numFmtId="4" fontId="40" fillId="0" borderId="20" xfId="0" applyNumberFormat="1" applyFont="1" applyFill="1" applyBorder="1" applyAlignment="1">
      <alignment horizontal="right" vertical="center" wrapText="1"/>
    </xf>
    <xf numFmtId="0" fontId="24" fillId="0" borderId="20" xfId="0" applyFont="1" applyFill="1" applyBorder="1" applyAlignment="1">
      <alignment vertical="center" wrapText="1"/>
    </xf>
    <xf numFmtId="0" fontId="25" fillId="33" borderId="0" xfId="0" applyFont="1" applyFill="1" applyBorder="1" applyAlignment="1">
      <alignment horizontal="right" wrapText="1"/>
    </xf>
    <xf numFmtId="0" fontId="32" fillId="35" borderId="0" xfId="0" applyFont="1" applyFill="1" applyBorder="1" applyAlignment="1">
      <alignment horizontal="center" vertical="center" wrapText="1"/>
    </xf>
    <xf numFmtId="0" fontId="32" fillId="35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/>
    </xf>
    <xf numFmtId="0" fontId="24" fillId="33" borderId="0" xfId="0" applyFont="1" applyFill="1" applyAlignment="1">
      <alignment horizontal="left" vertical="center" wrapText="1"/>
    </xf>
    <xf numFmtId="0" fontId="25" fillId="33" borderId="1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 vertical="center"/>
    </xf>
  </cellXfs>
  <cellStyles count="441">
    <cellStyle name="20% - Акцент1" xfId="19" builtinId="30" customBuiltin="1"/>
    <cellStyle name="20% - Акцент1 10" xfId="150"/>
    <cellStyle name="20% - Акцент1 10 2" xfId="380"/>
    <cellStyle name="20% - Акцент1 11" xfId="161"/>
    <cellStyle name="20% - Акцент1 11 2" xfId="391"/>
    <cellStyle name="20% - Акцент1 12" xfId="160"/>
    <cellStyle name="20% - Акцент1 12 2" xfId="390"/>
    <cellStyle name="20% - Акцент1 13" xfId="186"/>
    <cellStyle name="20% - Акцент1 13 2" xfId="416"/>
    <cellStyle name="20% - Акцент1 14" xfId="199"/>
    <cellStyle name="20% - Акцент1 14 2" xfId="429"/>
    <cellStyle name="20% - Акцент1 15" xfId="249"/>
    <cellStyle name="20% - Акцент1 2" xfId="48"/>
    <cellStyle name="20% - Акцент1 2 2" xfId="278"/>
    <cellStyle name="20% - Акцент1 3" xfId="58"/>
    <cellStyle name="20% - Акцент1 3 2" xfId="288"/>
    <cellStyle name="20% - Акцент1 4" xfId="62"/>
    <cellStyle name="20% - Акцент1 4 2" xfId="292"/>
    <cellStyle name="20% - Акцент1 5" xfId="84"/>
    <cellStyle name="20% - Акцент1 5 2" xfId="314"/>
    <cellStyle name="20% - Акцент1 6" xfId="95"/>
    <cellStyle name="20% - Акцент1 6 2" xfId="325"/>
    <cellStyle name="20% - Акцент1 7" xfId="105"/>
    <cellStyle name="20% - Акцент1 7 2" xfId="335"/>
    <cellStyle name="20% - Акцент1 8" xfId="122"/>
    <cellStyle name="20% - Акцент1 8 2" xfId="352"/>
    <cellStyle name="20% - Акцент1 9" xfId="131"/>
    <cellStyle name="20% - Акцент1 9 2" xfId="361"/>
    <cellStyle name="20% - Акцент2" xfId="23" builtinId="34" customBuiltin="1"/>
    <cellStyle name="20% - Акцент2 10" xfId="154"/>
    <cellStyle name="20% - Акцент2 10 2" xfId="384"/>
    <cellStyle name="20% - Акцент2 11" xfId="169"/>
    <cellStyle name="20% - Акцент2 11 2" xfId="399"/>
    <cellStyle name="20% - Акцент2 12" xfId="175"/>
    <cellStyle name="20% - Акцент2 12 2" xfId="405"/>
    <cellStyle name="20% - Акцент2 13" xfId="188"/>
    <cellStyle name="20% - Акцент2 13 2" xfId="418"/>
    <cellStyle name="20% - Акцент2 14" xfId="201"/>
    <cellStyle name="20% - Акцент2 14 2" xfId="431"/>
    <cellStyle name="20% - Акцент2 15" xfId="253"/>
    <cellStyle name="20% - Акцент2 2" xfId="52"/>
    <cellStyle name="20% - Акцент2 2 2" xfId="282"/>
    <cellStyle name="20% - Акцент2 3" xfId="68"/>
    <cellStyle name="20% - Акцент2 3 2" xfId="298"/>
    <cellStyle name="20% - Акцент2 4" xfId="69"/>
    <cellStyle name="20% - Акцент2 4 2" xfId="299"/>
    <cellStyle name="20% - Акцент2 5" xfId="93"/>
    <cellStyle name="20% - Акцент2 5 2" xfId="323"/>
    <cellStyle name="20% - Акцент2 6" xfId="104"/>
    <cellStyle name="20% - Акцент2 6 2" xfId="334"/>
    <cellStyle name="20% - Акцент2 7" xfId="113"/>
    <cellStyle name="20% - Акцент2 7 2" xfId="343"/>
    <cellStyle name="20% - Акцент2 8" xfId="125"/>
    <cellStyle name="20% - Акцент2 8 2" xfId="355"/>
    <cellStyle name="20% - Акцент2 9" xfId="139"/>
    <cellStyle name="20% - Акцент2 9 2" xfId="369"/>
    <cellStyle name="20% - Акцент3" xfId="27" builtinId="38" customBuiltin="1"/>
    <cellStyle name="20% - Акцент3 10" xfId="158"/>
    <cellStyle name="20% - Акцент3 10 2" xfId="388"/>
    <cellStyle name="20% - Акцент3 11" xfId="156"/>
    <cellStyle name="20% - Акцент3 11 2" xfId="386"/>
    <cellStyle name="20% - Акцент3 12" xfId="153"/>
    <cellStyle name="20% - Акцент3 12 2" xfId="383"/>
    <cellStyle name="20% - Акцент3 13" xfId="190"/>
    <cellStyle name="20% - Акцент3 13 2" xfId="420"/>
    <cellStyle name="20% - Акцент3 14" xfId="203"/>
    <cellStyle name="20% - Акцент3 14 2" xfId="433"/>
    <cellStyle name="20% - Акцент3 15" xfId="257"/>
    <cellStyle name="20% - Акцент3 2" xfId="56"/>
    <cellStyle name="20% - Акцент3 2 2" xfId="286"/>
    <cellStyle name="20% - Акцент3 3" xfId="54"/>
    <cellStyle name="20% - Акцент3 3 2" xfId="284"/>
    <cellStyle name="20% - Акцент3 4" xfId="81"/>
    <cellStyle name="20% - Акцент3 4 2" xfId="311"/>
    <cellStyle name="20% - Акцент3 5" xfId="51"/>
    <cellStyle name="20% - Акцент3 5 2" xfId="281"/>
    <cellStyle name="20% - Акцент3 6" xfId="87"/>
    <cellStyle name="20% - Акцент3 6 2" xfId="317"/>
    <cellStyle name="20% - Акцент3 7" xfId="98"/>
    <cellStyle name="20% - Акцент3 7 2" xfId="328"/>
    <cellStyle name="20% - Акцент3 8" xfId="129"/>
    <cellStyle name="20% - Акцент3 8 2" xfId="359"/>
    <cellStyle name="20% - Акцент3 9" xfId="127"/>
    <cellStyle name="20% - Акцент3 9 2" xfId="357"/>
    <cellStyle name="20% - Акцент4" xfId="31" builtinId="42" customBuiltin="1"/>
    <cellStyle name="20% - Акцент4 10" xfId="162"/>
    <cellStyle name="20% - Акцент4 10 2" xfId="392"/>
    <cellStyle name="20% - Акцент4 11" xfId="170"/>
    <cellStyle name="20% - Акцент4 11 2" xfId="400"/>
    <cellStyle name="20% - Акцент4 12" xfId="179"/>
    <cellStyle name="20% - Акцент4 12 2" xfId="409"/>
    <cellStyle name="20% - Акцент4 13" xfId="192"/>
    <cellStyle name="20% - Акцент4 13 2" xfId="422"/>
    <cellStyle name="20% - Акцент4 14" xfId="205"/>
    <cellStyle name="20% - Акцент4 14 2" xfId="435"/>
    <cellStyle name="20% - Акцент4 15" xfId="261"/>
    <cellStyle name="20% - Акцент4 2" xfId="59"/>
    <cellStyle name="20% - Акцент4 2 2" xfId="289"/>
    <cellStyle name="20% - Акцент4 3" xfId="70"/>
    <cellStyle name="20% - Акцент4 3 2" xfId="300"/>
    <cellStyle name="20% - Акцент4 4" xfId="85"/>
    <cellStyle name="20% - Акцент4 4 2" xfId="315"/>
    <cellStyle name="20% - Акцент4 5" xfId="96"/>
    <cellStyle name="20% - Акцент4 5 2" xfId="326"/>
    <cellStyle name="20% - Акцент4 6" xfId="106"/>
    <cellStyle name="20% - Акцент4 6 2" xfId="336"/>
    <cellStyle name="20% - Акцент4 7" xfId="114"/>
    <cellStyle name="20% - Акцент4 7 2" xfId="344"/>
    <cellStyle name="20% - Акцент4 8" xfId="132"/>
    <cellStyle name="20% - Акцент4 8 2" xfId="362"/>
    <cellStyle name="20% - Акцент4 9" xfId="140"/>
    <cellStyle name="20% - Акцент4 9 2" xfId="370"/>
    <cellStyle name="20% - Акцент5" xfId="35" builtinId="46" customBuiltin="1"/>
    <cellStyle name="20% - Акцент5 10" xfId="164"/>
    <cellStyle name="20% - Акцент5 10 2" xfId="394"/>
    <cellStyle name="20% - Акцент5 11" xfId="173"/>
    <cellStyle name="20% - Акцент5 11 2" xfId="403"/>
    <cellStyle name="20% - Акцент5 12" xfId="181"/>
    <cellStyle name="20% - Акцент5 12 2" xfId="411"/>
    <cellStyle name="20% - Акцент5 13" xfId="194"/>
    <cellStyle name="20% - Акцент5 13 2" xfId="424"/>
    <cellStyle name="20% - Акцент5 14" xfId="207"/>
    <cellStyle name="20% - Акцент5 14 2" xfId="437"/>
    <cellStyle name="20% - Акцент5 15" xfId="265"/>
    <cellStyle name="20% - Акцент5 2" xfId="63"/>
    <cellStyle name="20% - Акцент5 2 2" xfId="293"/>
    <cellStyle name="20% - Акцент5 3" xfId="74"/>
    <cellStyle name="20% - Акцент5 3 2" xfId="304"/>
    <cellStyle name="20% - Акцент5 4" xfId="88"/>
    <cellStyle name="20% - Акцент5 4 2" xfId="318"/>
    <cellStyle name="20% - Акцент5 5" xfId="99"/>
    <cellStyle name="20% - Акцент5 5 2" xfId="329"/>
    <cellStyle name="20% - Акцент5 6" xfId="108"/>
    <cellStyle name="20% - Акцент5 6 2" xfId="338"/>
    <cellStyle name="20% - Акцент5 7" xfId="117"/>
    <cellStyle name="20% - Акцент5 7 2" xfId="347"/>
    <cellStyle name="20% - Акцент5 8" xfId="134"/>
    <cellStyle name="20% - Акцент5 8 2" xfId="364"/>
    <cellStyle name="20% - Акцент5 9" xfId="142"/>
    <cellStyle name="20% - Акцент5 9 2" xfId="372"/>
    <cellStyle name="20% - Акцент6" xfId="39" builtinId="50" customBuiltin="1"/>
    <cellStyle name="20% - Акцент6 10" xfId="167"/>
    <cellStyle name="20% - Акцент6 10 2" xfId="397"/>
    <cellStyle name="20% - Акцент6 11" xfId="176"/>
    <cellStyle name="20% - Акцент6 11 2" xfId="406"/>
    <cellStyle name="20% - Акцент6 12" xfId="183"/>
    <cellStyle name="20% - Акцент6 12 2" xfId="413"/>
    <cellStyle name="20% - Акцент6 13" xfId="196"/>
    <cellStyle name="20% - Акцент6 13 2" xfId="426"/>
    <cellStyle name="20% - Акцент6 14" xfId="209"/>
    <cellStyle name="20% - Акцент6 14 2" xfId="439"/>
    <cellStyle name="20% - Акцент6 15" xfId="269"/>
    <cellStyle name="20% - Акцент6 2" xfId="66"/>
    <cellStyle name="20% - Акцент6 2 2" xfId="296"/>
    <cellStyle name="20% - Акцент6 3" xfId="77"/>
    <cellStyle name="20% - Акцент6 3 2" xfId="307"/>
    <cellStyle name="20% - Акцент6 4" xfId="91"/>
    <cellStyle name="20% - Акцент6 4 2" xfId="321"/>
    <cellStyle name="20% - Акцент6 5" xfId="102"/>
    <cellStyle name="20% - Акцент6 5 2" xfId="332"/>
    <cellStyle name="20% - Акцент6 6" xfId="111"/>
    <cellStyle name="20% - Акцент6 6 2" xfId="341"/>
    <cellStyle name="20% - Акцент6 7" xfId="119"/>
    <cellStyle name="20% - Акцент6 7 2" xfId="349"/>
    <cellStyle name="20% - Акцент6 8" xfId="137"/>
    <cellStyle name="20% - Акцент6 8 2" xfId="367"/>
    <cellStyle name="20% - Акцент6 9" xfId="144"/>
    <cellStyle name="20% - Акцент6 9 2" xfId="374"/>
    <cellStyle name="40% - Акцент1" xfId="20" builtinId="31" customBuiltin="1"/>
    <cellStyle name="40% - Акцент1 10" xfId="151"/>
    <cellStyle name="40% - Акцент1 10 2" xfId="381"/>
    <cellStyle name="40% - Акцент1 11" xfId="157"/>
    <cellStyle name="40% - Акцент1 11 2" xfId="387"/>
    <cellStyle name="40% - Акцент1 12" xfId="149"/>
    <cellStyle name="40% - Акцент1 12 2" xfId="379"/>
    <cellStyle name="40% - Акцент1 13" xfId="187"/>
    <cellStyle name="40% - Акцент1 13 2" xfId="417"/>
    <cellStyle name="40% - Акцент1 14" xfId="200"/>
    <cellStyle name="40% - Акцент1 14 2" xfId="430"/>
    <cellStyle name="40% - Акцент1 15" xfId="250"/>
    <cellStyle name="40% - Акцент1 2" xfId="49"/>
    <cellStyle name="40% - Акцент1 2 2" xfId="279"/>
    <cellStyle name="40% - Акцент1 3" xfId="55"/>
    <cellStyle name="40% - Акцент1 3 2" xfId="285"/>
    <cellStyle name="40% - Акцент1 4" xfId="79"/>
    <cellStyle name="40% - Акцент1 4 2" xfId="309"/>
    <cellStyle name="40% - Акцент1 5" xfId="80"/>
    <cellStyle name="40% - Акцент1 5 2" xfId="310"/>
    <cellStyle name="40% - Акцент1 6" xfId="83"/>
    <cellStyle name="40% - Акцент1 6 2" xfId="313"/>
    <cellStyle name="40% - Акцент1 7" xfId="94"/>
    <cellStyle name="40% - Акцент1 7 2" xfId="324"/>
    <cellStyle name="40% - Акцент1 8" xfId="123"/>
    <cellStyle name="40% - Акцент1 8 2" xfId="353"/>
    <cellStyle name="40% - Акцент1 9" xfId="128"/>
    <cellStyle name="40% - Акцент1 9 2" xfId="358"/>
    <cellStyle name="40% - Акцент2" xfId="24" builtinId="35" customBuiltin="1"/>
    <cellStyle name="40% - Акцент2 10" xfId="155"/>
    <cellStyle name="40% - Акцент2 10 2" xfId="385"/>
    <cellStyle name="40% - Акцент2 11" xfId="166"/>
    <cellStyle name="40% - Акцент2 11 2" xfId="396"/>
    <cellStyle name="40% - Акцент2 12" xfId="172"/>
    <cellStyle name="40% - Акцент2 12 2" xfId="402"/>
    <cellStyle name="40% - Акцент2 13" xfId="189"/>
    <cellStyle name="40% - Акцент2 13 2" xfId="419"/>
    <cellStyle name="40% - Акцент2 14" xfId="202"/>
    <cellStyle name="40% - Акцент2 14 2" xfId="432"/>
    <cellStyle name="40% - Акцент2 15" xfId="254"/>
    <cellStyle name="40% - Акцент2 2" xfId="53"/>
    <cellStyle name="40% - Акцент2 2 2" xfId="283"/>
    <cellStyle name="40% - Акцент2 3" xfId="65"/>
    <cellStyle name="40% - Акцент2 3 2" xfId="295"/>
    <cellStyle name="40% - Акцент2 4" xfId="61"/>
    <cellStyle name="40% - Акцент2 4 2" xfId="291"/>
    <cellStyle name="40% - Акцент2 5" xfId="90"/>
    <cellStyle name="40% - Акцент2 5 2" xfId="320"/>
    <cellStyle name="40% - Акцент2 6" xfId="101"/>
    <cellStyle name="40% - Акцент2 6 2" xfId="331"/>
    <cellStyle name="40% - Акцент2 7" xfId="110"/>
    <cellStyle name="40% - Акцент2 7 2" xfId="340"/>
    <cellStyle name="40% - Акцент2 8" xfId="126"/>
    <cellStyle name="40% - Акцент2 8 2" xfId="356"/>
    <cellStyle name="40% - Акцент2 9" xfId="136"/>
    <cellStyle name="40% - Акцент2 9 2" xfId="366"/>
    <cellStyle name="40% - Акцент3" xfId="28" builtinId="39" customBuiltin="1"/>
    <cellStyle name="40% - Акцент3 10" xfId="159"/>
    <cellStyle name="40% - Акцент3 10 2" xfId="389"/>
    <cellStyle name="40% - Акцент3 11" xfId="152"/>
    <cellStyle name="40% - Акцент3 11 2" xfId="382"/>
    <cellStyle name="40% - Акцент3 12" xfId="178"/>
    <cellStyle name="40% - Акцент3 12 2" xfId="408"/>
    <cellStyle name="40% - Акцент3 13" xfId="191"/>
    <cellStyle name="40% - Акцент3 13 2" xfId="421"/>
    <cellStyle name="40% - Акцент3 14" xfId="204"/>
    <cellStyle name="40% - Акцент3 14 2" xfId="434"/>
    <cellStyle name="40% - Акцент3 15" xfId="258"/>
    <cellStyle name="40% - Акцент3 2" xfId="57"/>
    <cellStyle name="40% - Акцент3 2 2" xfId="287"/>
    <cellStyle name="40% - Акцент3 3" xfId="50"/>
    <cellStyle name="40% - Акцент3 3 2" xfId="280"/>
    <cellStyle name="40% - Акцент3 4" xfId="82"/>
    <cellStyle name="40% - Акцент3 4 2" xfId="312"/>
    <cellStyle name="40% - Акцент3 5" xfId="76"/>
    <cellStyle name="40% - Акцент3 5 2" xfId="306"/>
    <cellStyle name="40% - Акцент3 6" xfId="72"/>
    <cellStyle name="40% - Акцент3 6 2" xfId="302"/>
    <cellStyle name="40% - Акцент3 7" xfId="47"/>
    <cellStyle name="40% - Акцент3 7 2" xfId="277"/>
    <cellStyle name="40% - Акцент3 8" xfId="130"/>
    <cellStyle name="40% - Акцент3 8 2" xfId="360"/>
    <cellStyle name="40% - Акцент3 9" xfId="124"/>
    <cellStyle name="40% - Акцент3 9 2" xfId="354"/>
    <cellStyle name="40% - Акцент4" xfId="32" builtinId="43" customBuiltin="1"/>
    <cellStyle name="40% - Акцент4 10" xfId="163"/>
    <cellStyle name="40% - Акцент4 10 2" xfId="393"/>
    <cellStyle name="40% - Акцент4 11" xfId="171"/>
    <cellStyle name="40% - Акцент4 11 2" xfId="401"/>
    <cellStyle name="40% - Акцент4 12" xfId="180"/>
    <cellStyle name="40% - Акцент4 12 2" xfId="410"/>
    <cellStyle name="40% - Акцент4 13" xfId="193"/>
    <cellStyle name="40% - Акцент4 13 2" xfId="423"/>
    <cellStyle name="40% - Акцент4 14" xfId="206"/>
    <cellStyle name="40% - Акцент4 14 2" xfId="436"/>
    <cellStyle name="40% - Акцент4 15" xfId="262"/>
    <cellStyle name="40% - Акцент4 2" xfId="60"/>
    <cellStyle name="40% - Акцент4 2 2" xfId="290"/>
    <cellStyle name="40% - Акцент4 3" xfId="71"/>
    <cellStyle name="40% - Акцент4 3 2" xfId="301"/>
    <cellStyle name="40% - Акцент4 4" xfId="86"/>
    <cellStyle name="40% - Акцент4 4 2" xfId="316"/>
    <cellStyle name="40% - Акцент4 5" xfId="97"/>
    <cellStyle name="40% - Акцент4 5 2" xfId="327"/>
    <cellStyle name="40% - Акцент4 6" xfId="107"/>
    <cellStyle name="40% - Акцент4 6 2" xfId="337"/>
    <cellStyle name="40% - Акцент4 7" xfId="115"/>
    <cellStyle name="40% - Акцент4 7 2" xfId="345"/>
    <cellStyle name="40% - Акцент4 8" xfId="133"/>
    <cellStyle name="40% - Акцент4 8 2" xfId="363"/>
    <cellStyle name="40% - Акцент4 9" xfId="141"/>
    <cellStyle name="40% - Акцент4 9 2" xfId="371"/>
    <cellStyle name="40% - Акцент5" xfId="36" builtinId="47" customBuiltin="1"/>
    <cellStyle name="40% - Акцент5 10" xfId="165"/>
    <cellStyle name="40% - Акцент5 10 2" xfId="395"/>
    <cellStyle name="40% - Акцент5 11" xfId="174"/>
    <cellStyle name="40% - Акцент5 11 2" xfId="404"/>
    <cellStyle name="40% - Акцент5 12" xfId="182"/>
    <cellStyle name="40% - Акцент5 12 2" xfId="412"/>
    <cellStyle name="40% - Акцент5 13" xfId="195"/>
    <cellStyle name="40% - Акцент5 13 2" xfId="425"/>
    <cellStyle name="40% - Акцент5 14" xfId="208"/>
    <cellStyle name="40% - Акцент5 14 2" xfId="438"/>
    <cellStyle name="40% - Акцент5 15" xfId="266"/>
    <cellStyle name="40% - Акцент5 2" xfId="64"/>
    <cellStyle name="40% - Акцент5 2 2" xfId="294"/>
    <cellStyle name="40% - Акцент5 3" xfId="75"/>
    <cellStyle name="40% - Акцент5 3 2" xfId="305"/>
    <cellStyle name="40% - Акцент5 4" xfId="89"/>
    <cellStyle name="40% - Акцент5 4 2" xfId="319"/>
    <cellStyle name="40% - Акцент5 5" xfId="100"/>
    <cellStyle name="40% - Акцент5 5 2" xfId="330"/>
    <cellStyle name="40% - Акцент5 6" xfId="109"/>
    <cellStyle name="40% - Акцент5 6 2" xfId="339"/>
    <cellStyle name="40% - Акцент5 7" xfId="118"/>
    <cellStyle name="40% - Акцент5 7 2" xfId="348"/>
    <cellStyle name="40% - Акцент5 8" xfId="135"/>
    <cellStyle name="40% - Акцент5 8 2" xfId="365"/>
    <cellStyle name="40% - Акцент5 9" xfId="143"/>
    <cellStyle name="40% - Акцент5 9 2" xfId="373"/>
    <cellStyle name="40% - Акцент6" xfId="40" builtinId="51" customBuiltin="1"/>
    <cellStyle name="40% - Акцент6 10" xfId="168"/>
    <cellStyle name="40% - Акцент6 10 2" xfId="398"/>
    <cellStyle name="40% - Акцент6 11" xfId="177"/>
    <cellStyle name="40% - Акцент6 11 2" xfId="407"/>
    <cellStyle name="40% - Акцент6 12" xfId="184"/>
    <cellStyle name="40% - Акцент6 12 2" xfId="414"/>
    <cellStyle name="40% - Акцент6 13" xfId="197"/>
    <cellStyle name="40% - Акцент6 13 2" xfId="427"/>
    <cellStyle name="40% - Акцент6 14" xfId="210"/>
    <cellStyle name="40% - Акцент6 14 2" xfId="440"/>
    <cellStyle name="40% - Акцент6 15" xfId="270"/>
    <cellStyle name="40% - Акцент6 2" xfId="67"/>
    <cellStyle name="40% - Акцент6 2 2" xfId="297"/>
    <cellStyle name="40% - Акцент6 3" xfId="78"/>
    <cellStyle name="40% - Акцент6 3 2" xfId="308"/>
    <cellStyle name="40% - Акцент6 4" xfId="92"/>
    <cellStyle name="40% - Акцент6 4 2" xfId="322"/>
    <cellStyle name="40% - Акцент6 5" xfId="103"/>
    <cellStyle name="40% - Акцент6 5 2" xfId="333"/>
    <cellStyle name="40% - Акцент6 6" xfId="112"/>
    <cellStyle name="40% - Акцент6 6 2" xfId="342"/>
    <cellStyle name="40% - Акцент6 7" xfId="120"/>
    <cellStyle name="40% - Акцент6 7 2" xfId="350"/>
    <cellStyle name="40% - Акцент6 8" xfId="138"/>
    <cellStyle name="40% - Акцент6 8 2" xfId="368"/>
    <cellStyle name="40% - Акцент6 9" xfId="145"/>
    <cellStyle name="40% - Акцент6 9 2" xfId="375"/>
    <cellStyle name="60% - Акцент1" xfId="21" builtinId="32" customBuiltin="1"/>
    <cellStyle name="60% - Акцент1 2" xfId="251"/>
    <cellStyle name="60% - Акцент2" xfId="25" builtinId="36" customBuiltin="1"/>
    <cellStyle name="60% - Акцент2 2" xfId="255"/>
    <cellStyle name="60% - Акцент3" xfId="29" builtinId="40" customBuiltin="1"/>
    <cellStyle name="60% - Акцент3 2" xfId="259"/>
    <cellStyle name="60% - Акцент4" xfId="33" builtinId="44" customBuiltin="1"/>
    <cellStyle name="60% - Акцент4 2" xfId="263"/>
    <cellStyle name="60% - Акцент5" xfId="37" builtinId="48" customBuiltin="1"/>
    <cellStyle name="60% - Акцент5 2" xfId="267"/>
    <cellStyle name="60% - Акцент6" xfId="41" builtinId="52" customBuiltin="1"/>
    <cellStyle name="60% - Акцент6 2" xfId="271"/>
    <cellStyle name="br" xfId="230"/>
    <cellStyle name="col" xfId="229"/>
    <cellStyle name="style0" xfId="231"/>
    <cellStyle name="td" xfId="232"/>
    <cellStyle name="tr" xfId="228"/>
    <cellStyle name="xl21" xfId="233"/>
    <cellStyle name="xl22" xfId="212"/>
    <cellStyle name="xl23" xfId="213"/>
    <cellStyle name="xl24" xfId="214"/>
    <cellStyle name="xl25" xfId="234"/>
    <cellStyle name="xl26" xfId="215"/>
    <cellStyle name="xl27" xfId="235"/>
    <cellStyle name="xl28" xfId="236"/>
    <cellStyle name="xl29" xfId="237"/>
    <cellStyle name="xl30" xfId="224"/>
    <cellStyle name="xl31" xfId="227"/>
    <cellStyle name="xl32" xfId="216"/>
    <cellStyle name="xl33" xfId="218"/>
    <cellStyle name="xl34" xfId="219"/>
    <cellStyle name="xl35" xfId="220"/>
    <cellStyle name="xl36" xfId="221"/>
    <cellStyle name="xl37" xfId="238"/>
    <cellStyle name="xl38" xfId="225"/>
    <cellStyle name="xl39" xfId="226"/>
    <cellStyle name="xl40" xfId="217"/>
    <cellStyle name="xl41" xfId="222"/>
    <cellStyle name="xl42" xfId="223"/>
    <cellStyle name="Акцент1" xfId="18" builtinId="29" customBuiltin="1"/>
    <cellStyle name="Акцент1 2" xfId="248"/>
    <cellStyle name="Акцент2" xfId="22" builtinId="33" customBuiltin="1"/>
    <cellStyle name="Акцент2 2" xfId="252"/>
    <cellStyle name="Акцент3" xfId="26" builtinId="37" customBuiltin="1"/>
    <cellStyle name="Акцент3 2" xfId="256"/>
    <cellStyle name="Акцент4" xfId="30" builtinId="41" customBuiltin="1"/>
    <cellStyle name="Акцент4 2" xfId="260"/>
    <cellStyle name="Акцент5" xfId="34" builtinId="45" customBuiltin="1"/>
    <cellStyle name="Акцент5 2" xfId="264"/>
    <cellStyle name="Акцент6" xfId="38" builtinId="49" customBuiltin="1"/>
    <cellStyle name="Акцент6 2" xfId="268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аголовок 4 2" xfId="24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азвание 2" xfId="240"/>
    <cellStyle name="Нейтральный" xfId="8" builtinId="28" customBuiltin="1"/>
    <cellStyle name="Нейтральный 2" xfId="244"/>
    <cellStyle name="Обычный" xfId="0" builtinId="0"/>
    <cellStyle name="Обычный 2" xfId="239"/>
    <cellStyle name="Обычный 3" xfId="211"/>
    <cellStyle name="Плохой" xfId="7" builtinId="27" customBuiltin="1"/>
    <cellStyle name="Плохой 2" xfId="243"/>
    <cellStyle name="Пояснение" xfId="16" builtinId="53" customBuiltin="1"/>
    <cellStyle name="Пояснение 2" xfId="247"/>
    <cellStyle name="Примечание" xfId="15" builtinId="10" customBuiltin="1"/>
    <cellStyle name="Примечание 10" xfId="147"/>
    <cellStyle name="Примечание 10 2" xfId="377"/>
    <cellStyle name="Примечание 11" xfId="146"/>
    <cellStyle name="Примечание 11 2" xfId="376"/>
    <cellStyle name="Примечание 12" xfId="148"/>
    <cellStyle name="Примечание 12 2" xfId="378"/>
    <cellStyle name="Примечание 13" xfId="185"/>
    <cellStyle name="Примечание 13 2" xfId="415"/>
    <cellStyle name="Примечание 14" xfId="198"/>
    <cellStyle name="Примечание 14 2" xfId="428"/>
    <cellStyle name="Примечание 15" xfId="246"/>
    <cellStyle name="Примечание 2" xfId="46"/>
    <cellStyle name="Примечание 2 2" xfId="276"/>
    <cellStyle name="Примечание 3" xfId="44"/>
    <cellStyle name="Примечание 3 2" xfId="274"/>
    <cellStyle name="Примечание 4" xfId="73"/>
    <cellStyle name="Примечание 4 2" xfId="303"/>
    <cellStyle name="Примечание 5" xfId="45"/>
    <cellStyle name="Примечание 5 2" xfId="275"/>
    <cellStyle name="Примечание 6" xfId="42"/>
    <cellStyle name="Примечание 6 2" xfId="272"/>
    <cellStyle name="Примечание 7" xfId="43"/>
    <cellStyle name="Примечание 7 2" xfId="273"/>
    <cellStyle name="Примечание 8" xfId="121"/>
    <cellStyle name="Примечание 8 2" xfId="351"/>
    <cellStyle name="Примечание 9" xfId="116"/>
    <cellStyle name="Примечание 9 2" xfId="346"/>
    <cellStyle name="Связанная ячейка" xfId="12" builtinId="24" customBuiltin="1"/>
    <cellStyle name="Текст предупреждения" xfId="14" builtinId="11" customBuiltin="1"/>
    <cellStyle name="Текст предупреждения 2" xfId="245"/>
    <cellStyle name="Хороший" xfId="6" builtinId="26" customBuiltin="1"/>
    <cellStyle name="Хороший 2" xfId="2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G249"/>
  <sheetViews>
    <sheetView showGridLines="0" tabSelected="1" view="pageBreakPreview" topLeftCell="A29" zoomScaleNormal="100" zoomScaleSheetLayoutView="100" workbookViewId="0">
      <selection activeCell="C38" sqref="C38"/>
    </sheetView>
  </sheetViews>
  <sheetFormatPr defaultRowHeight="12.75" outlineLevelRow="1"/>
  <cols>
    <col min="1" max="1" width="65" style="4" customWidth="1"/>
    <col min="2" max="2" width="4.7109375" style="31" customWidth="1"/>
    <col min="3" max="3" width="14" style="31" customWidth="1"/>
    <col min="4" max="4" width="5.85546875" style="31" customWidth="1"/>
    <col min="5" max="5" width="4.85546875" style="31" customWidth="1"/>
    <col min="6" max="7" width="17.85546875" style="32" customWidth="1"/>
    <col min="8" max="16384" width="9.140625" style="1"/>
  </cols>
  <sheetData>
    <row r="1" spans="1:7">
      <c r="A1" s="77"/>
      <c r="B1" s="39"/>
      <c r="C1" s="39"/>
      <c r="D1" s="39"/>
      <c r="E1" s="39"/>
      <c r="F1" s="42"/>
      <c r="G1" s="42" t="s">
        <v>125</v>
      </c>
    </row>
    <row r="2" spans="1:7">
      <c r="A2" s="77"/>
      <c r="B2" s="39"/>
      <c r="C2" s="39"/>
      <c r="D2" s="39"/>
      <c r="E2" s="39"/>
      <c r="F2" s="42"/>
      <c r="G2" s="42" t="s">
        <v>156</v>
      </c>
    </row>
    <row r="3" spans="1:7">
      <c r="A3" s="78"/>
      <c r="B3" s="40"/>
      <c r="C3" s="40"/>
      <c r="D3" s="40"/>
      <c r="E3" s="40"/>
      <c r="F3" s="42"/>
      <c r="G3" s="42" t="s">
        <v>126</v>
      </c>
    </row>
    <row r="4" spans="1:7" ht="12.75" customHeight="1">
      <c r="A4" s="41"/>
      <c r="B4" s="41"/>
      <c r="C4" s="105" t="s">
        <v>362</v>
      </c>
      <c r="D4" s="105"/>
      <c r="E4" s="105"/>
      <c r="F4" s="105"/>
      <c r="G4" s="105"/>
    </row>
    <row r="5" spans="1:7">
      <c r="A5" s="79"/>
      <c r="B5" s="43"/>
      <c r="C5" s="43"/>
      <c r="D5" s="43"/>
      <c r="E5" s="43"/>
      <c r="F5" s="41"/>
      <c r="G5" s="41"/>
    </row>
    <row r="6" spans="1:7">
      <c r="A6" s="79"/>
      <c r="B6" s="43"/>
      <c r="C6" s="43"/>
      <c r="D6" s="43"/>
      <c r="E6" s="43"/>
      <c r="F6" s="41"/>
      <c r="G6" s="41"/>
    </row>
    <row r="7" spans="1:7" ht="33.75" customHeight="1">
      <c r="A7" s="106" t="s">
        <v>363</v>
      </c>
      <c r="B7" s="107"/>
      <c r="C7" s="107"/>
      <c r="D7" s="107"/>
      <c r="E7" s="107"/>
      <c r="F7" s="107"/>
      <c r="G7" s="107"/>
    </row>
    <row r="8" spans="1:7" s="3" customFormat="1" ht="16.5">
      <c r="A8" s="108" t="s">
        <v>310</v>
      </c>
      <c r="B8" s="108"/>
      <c r="C8" s="108"/>
      <c r="D8" s="108"/>
      <c r="E8" s="108"/>
      <c r="F8" s="108"/>
      <c r="G8" s="108"/>
    </row>
    <row r="9" spans="1:7" s="3" customFormat="1">
      <c r="A9" s="111" t="s">
        <v>364</v>
      </c>
      <c r="B9" s="111"/>
      <c r="C9" s="111"/>
      <c r="D9" s="111"/>
      <c r="E9" s="111"/>
      <c r="F9" s="111"/>
      <c r="G9" s="111"/>
    </row>
    <row r="10" spans="1:7" ht="12" customHeight="1">
      <c r="A10" s="44"/>
      <c r="B10" s="41"/>
      <c r="C10" s="41"/>
      <c r="D10" s="41"/>
      <c r="E10" s="41"/>
      <c r="F10" s="80"/>
      <c r="G10" s="80"/>
    </row>
    <row r="11" spans="1:7">
      <c r="A11" s="44"/>
      <c r="B11" s="41"/>
      <c r="C11" s="41"/>
      <c r="D11" s="41"/>
      <c r="E11" s="41"/>
      <c r="F11" s="95"/>
      <c r="G11" s="95" t="s">
        <v>127</v>
      </c>
    </row>
    <row r="12" spans="1:7">
      <c r="A12" s="2" t="s">
        <v>66</v>
      </c>
      <c r="B12" s="110" t="s">
        <v>67</v>
      </c>
      <c r="C12" s="110"/>
      <c r="D12" s="110"/>
      <c r="E12" s="110"/>
      <c r="F12" s="91" t="s">
        <v>68</v>
      </c>
      <c r="G12" s="91" t="s">
        <v>68</v>
      </c>
    </row>
    <row r="13" spans="1:7">
      <c r="A13" s="2">
        <v>1</v>
      </c>
      <c r="B13" s="63"/>
      <c r="C13" s="66">
        <v>2</v>
      </c>
      <c r="D13" s="64"/>
      <c r="E13" s="65"/>
      <c r="F13" s="92">
        <v>3</v>
      </c>
      <c r="G13" s="92">
        <v>4</v>
      </c>
    </row>
    <row r="14" spans="1:7" s="8" customFormat="1" ht="23.25" customHeight="1">
      <c r="A14" s="45" t="s">
        <v>65</v>
      </c>
      <c r="B14" s="5" t="s">
        <v>2</v>
      </c>
      <c r="C14" s="6" t="s">
        <v>70</v>
      </c>
      <c r="D14" s="6" t="s">
        <v>1</v>
      </c>
      <c r="E14" s="7" t="s">
        <v>2</v>
      </c>
      <c r="F14" s="81">
        <f>F15+F23+F28+F67+F96+F101+F112+F119+F148+F152+F161+F173</f>
        <v>10140428800</v>
      </c>
      <c r="G14" s="81">
        <f>G15+G23+G28+G67+G96+G101+G112+G119+G148+G152+G161+G173</f>
        <v>10503549400</v>
      </c>
    </row>
    <row r="15" spans="1:7" s="9" customFormat="1" ht="32.25" customHeight="1">
      <c r="A15" s="15" t="s">
        <v>237</v>
      </c>
      <c r="B15" s="16" t="s">
        <v>0</v>
      </c>
      <c r="C15" s="17" t="s">
        <v>69</v>
      </c>
      <c r="D15" s="17" t="s">
        <v>1</v>
      </c>
      <c r="E15" s="18" t="s">
        <v>2</v>
      </c>
      <c r="F15" s="82">
        <f t="shared" ref="F15:G15" si="0">F16</f>
        <v>9148800</v>
      </c>
      <c r="G15" s="82">
        <f t="shared" si="0"/>
        <v>9514700</v>
      </c>
    </row>
    <row r="16" spans="1:7" s="9" customFormat="1">
      <c r="A16" s="10" t="s">
        <v>74</v>
      </c>
      <c r="B16" s="19" t="s">
        <v>0</v>
      </c>
      <c r="C16" s="20" t="s">
        <v>73</v>
      </c>
      <c r="D16" s="20" t="s">
        <v>1</v>
      </c>
      <c r="E16" s="21" t="s">
        <v>2</v>
      </c>
      <c r="F16" s="83">
        <f t="shared" ref="F16:G16" si="1">F17</f>
        <v>9148800</v>
      </c>
      <c r="G16" s="83">
        <f t="shared" si="1"/>
        <v>9514700</v>
      </c>
    </row>
    <row r="17" spans="1:7" s="9" customFormat="1">
      <c r="A17" s="11" t="s">
        <v>71</v>
      </c>
      <c r="B17" s="19" t="s">
        <v>0</v>
      </c>
      <c r="C17" s="20" t="s">
        <v>72</v>
      </c>
      <c r="D17" s="20" t="s">
        <v>1</v>
      </c>
      <c r="E17" s="21" t="s">
        <v>3</v>
      </c>
      <c r="F17" s="83">
        <f t="shared" ref="F17:G17" si="2">F18+F19+F20</f>
        <v>9148800</v>
      </c>
      <c r="G17" s="83">
        <f t="shared" si="2"/>
        <v>9514700</v>
      </c>
    </row>
    <row r="18" spans="1:7" s="9" customFormat="1" ht="25.5">
      <c r="A18" s="12" t="s">
        <v>183</v>
      </c>
      <c r="B18" s="22" t="s">
        <v>0</v>
      </c>
      <c r="C18" s="23" t="s">
        <v>184</v>
      </c>
      <c r="D18" s="23" t="s">
        <v>1</v>
      </c>
      <c r="E18" s="24" t="s">
        <v>3</v>
      </c>
      <c r="F18" s="84">
        <v>2625700</v>
      </c>
      <c r="G18" s="84">
        <v>2730700</v>
      </c>
    </row>
    <row r="19" spans="1:7" s="9" customFormat="1" ht="12.75" customHeight="1" outlineLevel="1">
      <c r="A19" s="12" t="s">
        <v>20</v>
      </c>
      <c r="B19" s="22" t="s">
        <v>0</v>
      </c>
      <c r="C19" s="23" t="s">
        <v>44</v>
      </c>
      <c r="D19" s="23" t="s">
        <v>1</v>
      </c>
      <c r="E19" s="24" t="s">
        <v>3</v>
      </c>
      <c r="F19" s="84">
        <v>1857200</v>
      </c>
      <c r="G19" s="84">
        <v>1931500</v>
      </c>
    </row>
    <row r="20" spans="1:7" s="9" customFormat="1" ht="12.75" customHeight="1" outlineLevel="1">
      <c r="A20" s="12" t="s">
        <v>185</v>
      </c>
      <c r="B20" s="22" t="s">
        <v>0</v>
      </c>
      <c r="C20" s="23" t="s">
        <v>186</v>
      </c>
      <c r="D20" s="23" t="s">
        <v>1</v>
      </c>
      <c r="E20" s="24" t="s">
        <v>3</v>
      </c>
      <c r="F20" s="84">
        <f t="shared" ref="F20:G20" si="3">F21+F22</f>
        <v>4665900</v>
      </c>
      <c r="G20" s="84">
        <f t="shared" si="3"/>
        <v>4852500</v>
      </c>
    </row>
    <row r="21" spans="1:7" s="9" customFormat="1" ht="12.75" customHeight="1" outlineLevel="1">
      <c r="A21" s="12" t="s">
        <v>191</v>
      </c>
      <c r="B21" s="22" t="s">
        <v>0</v>
      </c>
      <c r="C21" s="23" t="s">
        <v>189</v>
      </c>
      <c r="D21" s="23" t="s">
        <v>1</v>
      </c>
      <c r="E21" s="24" t="s">
        <v>3</v>
      </c>
      <c r="F21" s="84">
        <v>4290800</v>
      </c>
      <c r="G21" s="84">
        <v>4462400</v>
      </c>
    </row>
    <row r="22" spans="1:7" s="9" customFormat="1" ht="12.75" customHeight="1" outlineLevel="1">
      <c r="A22" s="12" t="s">
        <v>192</v>
      </c>
      <c r="B22" s="22" t="s">
        <v>0</v>
      </c>
      <c r="C22" s="23" t="s">
        <v>190</v>
      </c>
      <c r="D22" s="23" t="s">
        <v>1</v>
      </c>
      <c r="E22" s="24" t="s">
        <v>3</v>
      </c>
      <c r="F22" s="84">
        <v>375100</v>
      </c>
      <c r="G22" s="84">
        <v>390100</v>
      </c>
    </row>
    <row r="23" spans="1:7" s="9" customFormat="1" ht="42.75">
      <c r="A23" s="15" t="s">
        <v>282</v>
      </c>
      <c r="B23" s="16" t="s">
        <v>281</v>
      </c>
      <c r="C23" s="17" t="s">
        <v>69</v>
      </c>
      <c r="D23" s="17" t="s">
        <v>1</v>
      </c>
      <c r="E23" s="18" t="s">
        <v>2</v>
      </c>
      <c r="F23" s="82">
        <f t="shared" ref="F23:G26" si="4">F24</f>
        <v>50000</v>
      </c>
      <c r="G23" s="82">
        <f t="shared" si="4"/>
        <v>50000</v>
      </c>
    </row>
    <row r="24" spans="1:7" s="9" customFormat="1" ht="14.25" customHeight="1" outlineLevel="1">
      <c r="A24" s="69" t="s">
        <v>75</v>
      </c>
      <c r="B24" s="70" t="s">
        <v>281</v>
      </c>
      <c r="C24" s="71" t="s">
        <v>76</v>
      </c>
      <c r="D24" s="71" t="s">
        <v>1</v>
      </c>
      <c r="E24" s="72" t="s">
        <v>2</v>
      </c>
      <c r="F24" s="86">
        <f t="shared" si="4"/>
        <v>50000</v>
      </c>
      <c r="G24" s="86">
        <f t="shared" si="4"/>
        <v>50000</v>
      </c>
    </row>
    <row r="25" spans="1:7" s="9" customFormat="1" ht="14.25" customHeight="1" outlineLevel="1">
      <c r="A25" s="11" t="s">
        <v>224</v>
      </c>
      <c r="B25" s="19" t="s">
        <v>281</v>
      </c>
      <c r="C25" s="20" t="s">
        <v>223</v>
      </c>
      <c r="D25" s="20" t="s">
        <v>1</v>
      </c>
      <c r="E25" s="21" t="s">
        <v>4</v>
      </c>
      <c r="F25" s="83">
        <f t="shared" si="4"/>
        <v>50000</v>
      </c>
      <c r="G25" s="83">
        <f t="shared" si="4"/>
        <v>50000</v>
      </c>
    </row>
    <row r="26" spans="1:7" s="9" customFormat="1" ht="51" outlineLevel="1">
      <c r="A26" s="12" t="s">
        <v>239</v>
      </c>
      <c r="B26" s="22" t="s">
        <v>281</v>
      </c>
      <c r="C26" s="23" t="s">
        <v>240</v>
      </c>
      <c r="D26" s="23" t="s">
        <v>1</v>
      </c>
      <c r="E26" s="24" t="s">
        <v>4</v>
      </c>
      <c r="F26" s="84">
        <f t="shared" si="4"/>
        <v>50000</v>
      </c>
      <c r="G26" s="84">
        <f t="shared" si="4"/>
        <v>50000</v>
      </c>
    </row>
    <row r="27" spans="1:7" s="9" customFormat="1" ht="40.5" customHeight="1" outlineLevel="1">
      <c r="A27" s="12" t="s">
        <v>241</v>
      </c>
      <c r="B27" s="22" t="s">
        <v>281</v>
      </c>
      <c r="C27" s="23" t="s">
        <v>242</v>
      </c>
      <c r="D27" s="23" t="s">
        <v>1</v>
      </c>
      <c r="E27" s="24" t="s">
        <v>4</v>
      </c>
      <c r="F27" s="84">
        <v>50000</v>
      </c>
      <c r="G27" s="84">
        <v>50000</v>
      </c>
    </row>
    <row r="28" spans="1:7" s="9" customFormat="1" ht="20.25" customHeight="1">
      <c r="A28" s="15" t="s">
        <v>308</v>
      </c>
      <c r="B28" s="16" t="s">
        <v>6</v>
      </c>
      <c r="C28" s="17" t="s">
        <v>69</v>
      </c>
      <c r="D28" s="17" t="s">
        <v>1</v>
      </c>
      <c r="E28" s="18" t="s">
        <v>2</v>
      </c>
      <c r="F28" s="82">
        <f t="shared" ref="F28:G28" si="5">F29+F38+F46+F56+F64</f>
        <v>9726221700</v>
      </c>
      <c r="G28" s="82">
        <f t="shared" si="5"/>
        <v>10085094400</v>
      </c>
    </row>
    <row r="29" spans="1:7" s="9" customFormat="1">
      <c r="A29" s="11" t="s">
        <v>82</v>
      </c>
      <c r="B29" s="19" t="s">
        <v>6</v>
      </c>
      <c r="C29" s="20" t="s">
        <v>81</v>
      </c>
      <c r="D29" s="20" t="s">
        <v>1</v>
      </c>
      <c r="E29" s="21" t="s">
        <v>2</v>
      </c>
      <c r="F29" s="83">
        <f t="shared" ref="F29:G29" si="6">F30</f>
        <v>6215100700</v>
      </c>
      <c r="G29" s="83">
        <f t="shared" si="6"/>
        <v>6457731400</v>
      </c>
    </row>
    <row r="30" spans="1:7" s="9" customFormat="1">
      <c r="A30" s="11" t="s">
        <v>83</v>
      </c>
      <c r="B30" s="19" t="s">
        <v>6</v>
      </c>
      <c r="C30" s="20" t="s">
        <v>84</v>
      </c>
      <c r="D30" s="20" t="s">
        <v>1</v>
      </c>
      <c r="E30" s="21" t="s">
        <v>5</v>
      </c>
      <c r="F30" s="83">
        <f t="shared" ref="F30:G30" si="7">SUM(F31:F37)</f>
        <v>6215100700</v>
      </c>
      <c r="G30" s="83">
        <f t="shared" si="7"/>
        <v>6457731400</v>
      </c>
    </row>
    <row r="31" spans="1:7" s="9" customFormat="1" ht="63.75" outlineLevel="1">
      <c r="A31" s="12" t="s">
        <v>353</v>
      </c>
      <c r="B31" s="22" t="s">
        <v>6</v>
      </c>
      <c r="C31" s="23" t="s">
        <v>48</v>
      </c>
      <c r="D31" s="23" t="s">
        <v>1</v>
      </c>
      <c r="E31" s="24" t="s">
        <v>5</v>
      </c>
      <c r="F31" s="84">
        <v>5541988800</v>
      </c>
      <c r="G31" s="84">
        <v>5763668500</v>
      </c>
    </row>
    <row r="32" spans="1:7" s="9" customFormat="1" ht="78.75" customHeight="1" outlineLevel="1">
      <c r="A32" s="12" t="s">
        <v>187</v>
      </c>
      <c r="B32" s="22" t="s">
        <v>6</v>
      </c>
      <c r="C32" s="23" t="s">
        <v>49</v>
      </c>
      <c r="D32" s="23" t="s">
        <v>1</v>
      </c>
      <c r="E32" s="24" t="s">
        <v>5</v>
      </c>
      <c r="F32" s="84">
        <v>17713600</v>
      </c>
      <c r="G32" s="84">
        <v>18422100</v>
      </c>
    </row>
    <row r="33" spans="1:7" s="9" customFormat="1" ht="26.25" customHeight="1" outlineLevel="1">
      <c r="A33" s="12" t="s">
        <v>180</v>
      </c>
      <c r="B33" s="22" t="s">
        <v>6</v>
      </c>
      <c r="C33" s="23" t="s">
        <v>50</v>
      </c>
      <c r="D33" s="23" t="s">
        <v>1</v>
      </c>
      <c r="E33" s="24" t="s">
        <v>5</v>
      </c>
      <c r="F33" s="84">
        <v>53790800</v>
      </c>
      <c r="G33" s="84">
        <v>55942400</v>
      </c>
    </row>
    <row r="34" spans="1:7" s="9" customFormat="1" ht="67.5" customHeight="1" outlineLevel="1">
      <c r="A34" s="12" t="s">
        <v>153</v>
      </c>
      <c r="B34" s="22" t="s">
        <v>6</v>
      </c>
      <c r="C34" s="23" t="s">
        <v>51</v>
      </c>
      <c r="D34" s="23" t="s">
        <v>1</v>
      </c>
      <c r="E34" s="24" t="s">
        <v>5</v>
      </c>
      <c r="F34" s="84">
        <v>97923800</v>
      </c>
      <c r="G34" s="84">
        <v>95867400</v>
      </c>
    </row>
    <row r="35" spans="1:7" s="9" customFormat="1" ht="89.25" outlineLevel="1">
      <c r="A35" s="104" t="s">
        <v>354</v>
      </c>
      <c r="B35" s="22" t="s">
        <v>6</v>
      </c>
      <c r="C35" s="23" t="s">
        <v>280</v>
      </c>
      <c r="D35" s="23" t="s">
        <v>1</v>
      </c>
      <c r="E35" s="24" t="s">
        <v>5</v>
      </c>
      <c r="F35" s="84">
        <v>164910800</v>
      </c>
      <c r="G35" s="84">
        <v>171507200</v>
      </c>
    </row>
    <row r="36" spans="1:7" s="9" customFormat="1" ht="38.25" outlineLevel="1">
      <c r="A36" s="104" t="s">
        <v>331</v>
      </c>
      <c r="B36" s="22" t="s">
        <v>6</v>
      </c>
      <c r="C36" s="23" t="s">
        <v>366</v>
      </c>
      <c r="D36" s="23" t="s">
        <v>1</v>
      </c>
      <c r="E36" s="24" t="s">
        <v>5</v>
      </c>
      <c r="F36" s="84">
        <v>92665300</v>
      </c>
      <c r="G36" s="84">
        <v>96371900</v>
      </c>
    </row>
    <row r="37" spans="1:7" s="9" customFormat="1" ht="38.25" outlineLevel="1">
      <c r="A37" s="104" t="s">
        <v>332</v>
      </c>
      <c r="B37" s="22" t="s">
        <v>6</v>
      </c>
      <c r="C37" s="23" t="s">
        <v>367</v>
      </c>
      <c r="D37" s="23" t="s">
        <v>1</v>
      </c>
      <c r="E37" s="24" t="s">
        <v>5</v>
      </c>
      <c r="F37" s="84">
        <v>246107600</v>
      </c>
      <c r="G37" s="84">
        <v>255951900</v>
      </c>
    </row>
    <row r="38" spans="1:7" s="9" customFormat="1" ht="25.5">
      <c r="A38" s="11" t="s">
        <v>80</v>
      </c>
      <c r="B38" s="19" t="s">
        <v>6</v>
      </c>
      <c r="C38" s="20" t="s">
        <v>79</v>
      </c>
      <c r="D38" s="20" t="s">
        <v>1</v>
      </c>
      <c r="E38" s="21" t="s">
        <v>2</v>
      </c>
      <c r="F38" s="83">
        <f>F39</f>
        <v>39948700</v>
      </c>
      <c r="G38" s="83">
        <f>G39</f>
        <v>41420200</v>
      </c>
    </row>
    <row r="39" spans="1:7" s="9" customFormat="1" ht="25.5">
      <c r="A39" s="11" t="s">
        <v>77</v>
      </c>
      <c r="B39" s="19" t="s">
        <v>6</v>
      </c>
      <c r="C39" s="20" t="s">
        <v>78</v>
      </c>
      <c r="D39" s="20" t="s">
        <v>1</v>
      </c>
      <c r="E39" s="21" t="s">
        <v>5</v>
      </c>
      <c r="F39" s="83">
        <f t="shared" ref="F39:G39" si="8">F40+F42+F44</f>
        <v>39948700</v>
      </c>
      <c r="G39" s="83">
        <f t="shared" si="8"/>
        <v>41420200</v>
      </c>
    </row>
    <row r="40" spans="1:7" s="9" customFormat="1" ht="51" customHeight="1" outlineLevel="1">
      <c r="A40" s="12" t="s">
        <v>154</v>
      </c>
      <c r="B40" s="22" t="s">
        <v>6</v>
      </c>
      <c r="C40" s="23" t="s">
        <v>45</v>
      </c>
      <c r="D40" s="23" t="s">
        <v>1</v>
      </c>
      <c r="E40" s="24" t="s">
        <v>5</v>
      </c>
      <c r="F40" s="84">
        <f t="shared" ref="F40:G40" si="9">F41</f>
        <v>20783600</v>
      </c>
      <c r="G40" s="84">
        <f t="shared" si="9"/>
        <v>21575700</v>
      </c>
    </row>
    <row r="41" spans="1:7" s="9" customFormat="1" ht="76.5" outlineLevel="1">
      <c r="A41" s="12" t="s">
        <v>355</v>
      </c>
      <c r="B41" s="22" t="s">
        <v>6</v>
      </c>
      <c r="C41" s="23" t="s">
        <v>206</v>
      </c>
      <c r="D41" s="23" t="s">
        <v>1</v>
      </c>
      <c r="E41" s="24" t="s">
        <v>5</v>
      </c>
      <c r="F41" s="84">
        <v>20783600</v>
      </c>
      <c r="G41" s="84">
        <v>21575700</v>
      </c>
    </row>
    <row r="42" spans="1:7" s="9" customFormat="1" ht="53.25" customHeight="1" outlineLevel="1">
      <c r="A42" s="12" t="s">
        <v>140</v>
      </c>
      <c r="B42" s="22" t="s">
        <v>6</v>
      </c>
      <c r="C42" s="23" t="s">
        <v>46</v>
      </c>
      <c r="D42" s="23" t="s">
        <v>1</v>
      </c>
      <c r="E42" s="24" t="s">
        <v>5</v>
      </c>
      <c r="F42" s="84">
        <f t="shared" ref="F42:G42" si="10">F43</f>
        <v>109200</v>
      </c>
      <c r="G42" s="84">
        <f t="shared" si="10"/>
        <v>114600</v>
      </c>
    </row>
    <row r="43" spans="1:7" s="9" customFormat="1" ht="78" customHeight="1" outlineLevel="1">
      <c r="A43" s="12" t="s">
        <v>356</v>
      </c>
      <c r="B43" s="22" t="s">
        <v>6</v>
      </c>
      <c r="C43" s="23" t="s">
        <v>207</v>
      </c>
      <c r="D43" s="23" t="s">
        <v>1</v>
      </c>
      <c r="E43" s="24" t="s">
        <v>5</v>
      </c>
      <c r="F43" s="84">
        <v>109200</v>
      </c>
      <c r="G43" s="84">
        <v>114600</v>
      </c>
    </row>
    <row r="44" spans="1:7" s="9" customFormat="1" ht="51.75" customHeight="1" outlineLevel="1">
      <c r="A44" s="12" t="s">
        <v>141</v>
      </c>
      <c r="B44" s="22" t="s">
        <v>6</v>
      </c>
      <c r="C44" s="23" t="s">
        <v>47</v>
      </c>
      <c r="D44" s="23" t="s">
        <v>1</v>
      </c>
      <c r="E44" s="24" t="s">
        <v>5</v>
      </c>
      <c r="F44" s="84">
        <f t="shared" ref="F44:G44" si="11">F45</f>
        <v>19055900</v>
      </c>
      <c r="G44" s="84">
        <f t="shared" si="11"/>
        <v>19729900</v>
      </c>
    </row>
    <row r="45" spans="1:7" s="9" customFormat="1" ht="78" customHeight="1" outlineLevel="1">
      <c r="A45" s="12" t="s">
        <v>357</v>
      </c>
      <c r="B45" s="22" t="s">
        <v>6</v>
      </c>
      <c r="C45" s="23" t="s">
        <v>208</v>
      </c>
      <c r="D45" s="23" t="s">
        <v>1</v>
      </c>
      <c r="E45" s="24" t="s">
        <v>5</v>
      </c>
      <c r="F45" s="84">
        <v>19055900</v>
      </c>
      <c r="G45" s="84">
        <v>19729900</v>
      </c>
    </row>
    <row r="46" spans="1:7" s="9" customFormat="1" outlineLevel="1">
      <c r="A46" s="11" t="s">
        <v>86</v>
      </c>
      <c r="B46" s="19" t="s">
        <v>6</v>
      </c>
      <c r="C46" s="20" t="s">
        <v>85</v>
      </c>
      <c r="D46" s="20" t="s">
        <v>1</v>
      </c>
      <c r="E46" s="21" t="s">
        <v>2</v>
      </c>
      <c r="F46" s="83">
        <f t="shared" ref="F46:G46" si="12">F47+F52+F54</f>
        <v>2885050500</v>
      </c>
      <c r="G46" s="83">
        <f t="shared" si="12"/>
        <v>2999821000</v>
      </c>
    </row>
    <row r="47" spans="1:7" s="9" customFormat="1" ht="25.5" outlineLevel="1">
      <c r="A47" s="11" t="s">
        <v>87</v>
      </c>
      <c r="B47" s="19" t="s">
        <v>6</v>
      </c>
      <c r="C47" s="20" t="s">
        <v>88</v>
      </c>
      <c r="D47" s="20" t="s">
        <v>1</v>
      </c>
      <c r="E47" s="21" t="s">
        <v>5</v>
      </c>
      <c r="F47" s="83">
        <f t="shared" ref="F47:G47" si="13">F48+F50</f>
        <v>1489519400</v>
      </c>
      <c r="G47" s="83">
        <f t="shared" si="13"/>
        <v>1549100200</v>
      </c>
    </row>
    <row r="48" spans="1:7" s="9" customFormat="1" ht="25.5" outlineLevel="1">
      <c r="A48" s="12" t="s">
        <v>21</v>
      </c>
      <c r="B48" s="22" t="s">
        <v>6</v>
      </c>
      <c r="C48" s="23" t="s">
        <v>89</v>
      </c>
      <c r="D48" s="23" t="s">
        <v>1</v>
      </c>
      <c r="E48" s="24" t="s">
        <v>5</v>
      </c>
      <c r="F48" s="84">
        <f t="shared" ref="F48:G48" si="14">F49</f>
        <v>1117139600</v>
      </c>
      <c r="G48" s="84">
        <f t="shared" si="14"/>
        <v>1161825200</v>
      </c>
    </row>
    <row r="49" spans="1:7" s="9" customFormat="1" ht="25.5" outlineLevel="1">
      <c r="A49" s="12" t="s">
        <v>21</v>
      </c>
      <c r="B49" s="22" t="s">
        <v>6</v>
      </c>
      <c r="C49" s="23" t="s">
        <v>52</v>
      </c>
      <c r="D49" s="23" t="s">
        <v>1</v>
      </c>
      <c r="E49" s="24" t="s">
        <v>5</v>
      </c>
      <c r="F49" s="84">
        <v>1117139600</v>
      </c>
      <c r="G49" s="84">
        <v>1161825200</v>
      </c>
    </row>
    <row r="50" spans="1:7" s="9" customFormat="1" ht="25.5" outlineLevel="1">
      <c r="A50" s="12" t="s">
        <v>22</v>
      </c>
      <c r="B50" s="22" t="s">
        <v>6</v>
      </c>
      <c r="C50" s="23" t="s">
        <v>90</v>
      </c>
      <c r="D50" s="23" t="s">
        <v>1</v>
      </c>
      <c r="E50" s="24" t="s">
        <v>5</v>
      </c>
      <c r="F50" s="84">
        <f t="shared" ref="F50:G50" si="15">F51</f>
        <v>372379800.00000006</v>
      </c>
      <c r="G50" s="84">
        <f t="shared" si="15"/>
        <v>387275000</v>
      </c>
    </row>
    <row r="51" spans="1:7" s="9" customFormat="1" ht="40.5" customHeight="1" outlineLevel="1">
      <c r="A51" s="12" t="s">
        <v>181</v>
      </c>
      <c r="B51" s="22" t="s">
        <v>6</v>
      </c>
      <c r="C51" s="23" t="s">
        <v>53</v>
      </c>
      <c r="D51" s="23" t="s">
        <v>1</v>
      </c>
      <c r="E51" s="24" t="s">
        <v>5</v>
      </c>
      <c r="F51" s="84">
        <v>372379800.00000006</v>
      </c>
      <c r="G51" s="84">
        <v>387275000</v>
      </c>
    </row>
    <row r="52" spans="1:7" s="9" customFormat="1" outlineLevel="1">
      <c r="A52" s="11" t="s">
        <v>23</v>
      </c>
      <c r="B52" s="19" t="s">
        <v>6</v>
      </c>
      <c r="C52" s="20" t="s">
        <v>91</v>
      </c>
      <c r="D52" s="20" t="s">
        <v>1</v>
      </c>
      <c r="E52" s="21" t="s">
        <v>5</v>
      </c>
      <c r="F52" s="83">
        <f t="shared" ref="F52:G52" si="16">F53</f>
        <v>1374480100</v>
      </c>
      <c r="G52" s="83">
        <f t="shared" si="16"/>
        <v>1429459300</v>
      </c>
    </row>
    <row r="53" spans="1:7" s="9" customFormat="1" outlineLevel="1">
      <c r="A53" s="12" t="s">
        <v>23</v>
      </c>
      <c r="B53" s="22" t="s">
        <v>6</v>
      </c>
      <c r="C53" s="23" t="s">
        <v>54</v>
      </c>
      <c r="D53" s="23" t="s">
        <v>1</v>
      </c>
      <c r="E53" s="24" t="s">
        <v>5</v>
      </c>
      <c r="F53" s="84">
        <v>1374480100</v>
      </c>
      <c r="G53" s="84">
        <v>1429459300</v>
      </c>
    </row>
    <row r="54" spans="1:7" s="9" customFormat="1" ht="27.75" customHeight="1" outlineLevel="1">
      <c r="A54" s="11" t="s">
        <v>92</v>
      </c>
      <c r="B54" s="19" t="s">
        <v>6</v>
      </c>
      <c r="C54" s="20" t="s">
        <v>93</v>
      </c>
      <c r="D54" s="20" t="s">
        <v>1</v>
      </c>
      <c r="E54" s="21" t="s">
        <v>5</v>
      </c>
      <c r="F54" s="83">
        <f t="shared" ref="F54:G54" si="17">F55</f>
        <v>21051000</v>
      </c>
      <c r="G54" s="83">
        <f t="shared" si="17"/>
        <v>21261500</v>
      </c>
    </row>
    <row r="55" spans="1:7" s="9" customFormat="1" ht="25.5" outlineLevel="1">
      <c r="A55" s="14" t="s">
        <v>24</v>
      </c>
      <c r="B55" s="25" t="s">
        <v>6</v>
      </c>
      <c r="C55" s="26" t="s">
        <v>55</v>
      </c>
      <c r="D55" s="26" t="s">
        <v>1</v>
      </c>
      <c r="E55" s="27" t="s">
        <v>5</v>
      </c>
      <c r="F55" s="85">
        <v>21051000</v>
      </c>
      <c r="G55" s="85">
        <v>21261500</v>
      </c>
    </row>
    <row r="56" spans="1:7" s="9" customFormat="1" outlineLevel="1">
      <c r="A56" s="11" t="s">
        <v>94</v>
      </c>
      <c r="B56" s="19" t="s">
        <v>6</v>
      </c>
      <c r="C56" s="20" t="s">
        <v>95</v>
      </c>
      <c r="D56" s="20" t="s">
        <v>1</v>
      </c>
      <c r="E56" s="21" t="s">
        <v>2</v>
      </c>
      <c r="F56" s="83">
        <f t="shared" ref="F56:G56" si="18">F57+F59</f>
        <v>509396900</v>
      </c>
      <c r="G56" s="83">
        <f t="shared" si="18"/>
        <v>509396900</v>
      </c>
    </row>
    <row r="57" spans="1:7" s="9" customFormat="1" outlineLevel="1">
      <c r="A57" s="12" t="s">
        <v>96</v>
      </c>
      <c r="B57" s="22" t="s">
        <v>6</v>
      </c>
      <c r="C57" s="23" t="s">
        <v>97</v>
      </c>
      <c r="D57" s="23" t="s">
        <v>1</v>
      </c>
      <c r="E57" s="24" t="s">
        <v>5</v>
      </c>
      <c r="F57" s="84">
        <f t="shared" ref="F57:G57" si="19">F58</f>
        <v>351547300</v>
      </c>
      <c r="G57" s="84">
        <f t="shared" si="19"/>
        <v>351547300</v>
      </c>
    </row>
    <row r="58" spans="1:7" s="9" customFormat="1" ht="27" customHeight="1" outlineLevel="1">
      <c r="A58" s="12" t="s">
        <v>25</v>
      </c>
      <c r="B58" s="22" t="s">
        <v>6</v>
      </c>
      <c r="C58" s="23" t="s">
        <v>56</v>
      </c>
      <c r="D58" s="23" t="s">
        <v>1</v>
      </c>
      <c r="E58" s="24" t="s">
        <v>5</v>
      </c>
      <c r="F58" s="84">
        <v>351547300</v>
      </c>
      <c r="G58" s="84">
        <v>351547300</v>
      </c>
    </row>
    <row r="59" spans="1:7" s="9" customFormat="1" outlineLevel="1">
      <c r="A59" s="11" t="s">
        <v>98</v>
      </c>
      <c r="B59" s="19" t="s">
        <v>6</v>
      </c>
      <c r="C59" s="20" t="s">
        <v>99</v>
      </c>
      <c r="D59" s="20" t="s">
        <v>1</v>
      </c>
      <c r="E59" s="21" t="s">
        <v>5</v>
      </c>
      <c r="F59" s="83">
        <f t="shared" ref="F59:G59" si="20">F60+F62</f>
        <v>157849600</v>
      </c>
      <c r="G59" s="83">
        <f t="shared" si="20"/>
        <v>157849600</v>
      </c>
    </row>
    <row r="60" spans="1:7" s="9" customFormat="1" outlineLevel="1">
      <c r="A60" s="12" t="s">
        <v>143</v>
      </c>
      <c r="B60" s="22" t="s">
        <v>6</v>
      </c>
      <c r="C60" s="23" t="s">
        <v>147</v>
      </c>
      <c r="D60" s="23" t="s">
        <v>1</v>
      </c>
      <c r="E60" s="24" t="s">
        <v>5</v>
      </c>
      <c r="F60" s="84">
        <f t="shared" ref="F60:G60" si="21">F61</f>
        <v>144739400</v>
      </c>
      <c r="G60" s="84">
        <f t="shared" si="21"/>
        <v>144739400</v>
      </c>
    </row>
    <row r="61" spans="1:7" s="9" customFormat="1" ht="28.5" customHeight="1" outlineLevel="1">
      <c r="A61" s="12" t="s">
        <v>144</v>
      </c>
      <c r="B61" s="22" t="s">
        <v>6</v>
      </c>
      <c r="C61" s="23" t="s">
        <v>148</v>
      </c>
      <c r="D61" s="23" t="s">
        <v>1</v>
      </c>
      <c r="E61" s="24" t="s">
        <v>5</v>
      </c>
      <c r="F61" s="84">
        <v>144739400</v>
      </c>
      <c r="G61" s="84">
        <v>144739400</v>
      </c>
    </row>
    <row r="62" spans="1:7" s="9" customFormat="1" outlineLevel="1">
      <c r="A62" s="12" t="s">
        <v>145</v>
      </c>
      <c r="B62" s="22" t="s">
        <v>6</v>
      </c>
      <c r="C62" s="23" t="s">
        <v>149</v>
      </c>
      <c r="D62" s="23" t="s">
        <v>1</v>
      </c>
      <c r="E62" s="24" t="s">
        <v>5</v>
      </c>
      <c r="F62" s="84">
        <f t="shared" ref="F62:G62" si="22">F63</f>
        <v>13110200</v>
      </c>
      <c r="G62" s="84">
        <f t="shared" si="22"/>
        <v>13110200</v>
      </c>
    </row>
    <row r="63" spans="1:7" s="9" customFormat="1" ht="29.25" customHeight="1" outlineLevel="1">
      <c r="A63" s="14" t="s">
        <v>146</v>
      </c>
      <c r="B63" s="25" t="s">
        <v>6</v>
      </c>
      <c r="C63" s="26" t="s">
        <v>150</v>
      </c>
      <c r="D63" s="26" t="s">
        <v>1</v>
      </c>
      <c r="E63" s="27" t="s">
        <v>5</v>
      </c>
      <c r="F63" s="85">
        <v>13110200</v>
      </c>
      <c r="G63" s="85">
        <v>13110200</v>
      </c>
    </row>
    <row r="64" spans="1:7" s="9" customFormat="1" outlineLevel="1">
      <c r="A64" s="11" t="s">
        <v>100</v>
      </c>
      <c r="B64" s="19" t="s">
        <v>6</v>
      </c>
      <c r="C64" s="20" t="s">
        <v>101</v>
      </c>
      <c r="D64" s="20" t="s">
        <v>1</v>
      </c>
      <c r="E64" s="21" t="s">
        <v>2</v>
      </c>
      <c r="F64" s="83">
        <f t="shared" ref="F64:G65" si="23">F65</f>
        <v>76724900</v>
      </c>
      <c r="G64" s="83">
        <f t="shared" si="23"/>
        <v>76724900</v>
      </c>
    </row>
    <row r="65" spans="1:7" s="9" customFormat="1" ht="25.5" outlineLevel="1">
      <c r="A65" s="11" t="s">
        <v>102</v>
      </c>
      <c r="B65" s="19" t="s">
        <v>6</v>
      </c>
      <c r="C65" s="20" t="s">
        <v>103</v>
      </c>
      <c r="D65" s="20" t="s">
        <v>1</v>
      </c>
      <c r="E65" s="21" t="s">
        <v>5</v>
      </c>
      <c r="F65" s="83">
        <f t="shared" si="23"/>
        <v>76724900</v>
      </c>
      <c r="G65" s="83">
        <f t="shared" si="23"/>
        <v>76724900</v>
      </c>
    </row>
    <row r="66" spans="1:7" s="9" customFormat="1" ht="42" customHeight="1" outlineLevel="1">
      <c r="A66" s="14" t="s">
        <v>26</v>
      </c>
      <c r="B66" s="25" t="s">
        <v>6</v>
      </c>
      <c r="C66" s="26" t="s">
        <v>57</v>
      </c>
      <c r="D66" s="26" t="s">
        <v>1</v>
      </c>
      <c r="E66" s="27" t="s">
        <v>5</v>
      </c>
      <c r="F66" s="85">
        <v>76724900</v>
      </c>
      <c r="G66" s="85">
        <v>76724900</v>
      </c>
    </row>
    <row r="67" spans="1:7" s="9" customFormat="1" ht="14.25">
      <c r="A67" s="15" t="s">
        <v>243</v>
      </c>
      <c r="B67" s="16" t="s">
        <v>244</v>
      </c>
      <c r="C67" s="17" t="s">
        <v>69</v>
      </c>
      <c r="D67" s="17" t="s">
        <v>1</v>
      </c>
      <c r="E67" s="18" t="s">
        <v>2</v>
      </c>
      <c r="F67" s="82">
        <f t="shared" ref="F67:G67" si="24">F68</f>
        <v>11122400</v>
      </c>
      <c r="G67" s="82">
        <f t="shared" si="24"/>
        <v>11122400</v>
      </c>
    </row>
    <row r="68" spans="1:7" s="9" customFormat="1" ht="14.25" customHeight="1" outlineLevel="1">
      <c r="A68" s="69" t="s">
        <v>75</v>
      </c>
      <c r="B68" s="70" t="s">
        <v>244</v>
      </c>
      <c r="C68" s="71" t="s">
        <v>76</v>
      </c>
      <c r="D68" s="71" t="s">
        <v>1</v>
      </c>
      <c r="E68" s="72" t="s">
        <v>2</v>
      </c>
      <c r="F68" s="86">
        <f t="shared" ref="F68:G68" si="25">F69</f>
        <v>11122400</v>
      </c>
      <c r="G68" s="86">
        <f t="shared" si="25"/>
        <v>11122400</v>
      </c>
    </row>
    <row r="69" spans="1:7" s="9" customFormat="1" ht="25.5" outlineLevel="1">
      <c r="A69" s="11" t="s">
        <v>209</v>
      </c>
      <c r="B69" s="19" t="s">
        <v>244</v>
      </c>
      <c r="C69" s="20" t="s">
        <v>210</v>
      </c>
      <c r="D69" s="20" t="s">
        <v>1</v>
      </c>
      <c r="E69" s="21" t="s">
        <v>4</v>
      </c>
      <c r="F69" s="83">
        <f t="shared" ref="F69:G69" si="26">F70+F72+F74+F76+F78+F80+F82+F84+F86+F88+F90+F92+F94</f>
        <v>11122400</v>
      </c>
      <c r="G69" s="83">
        <f t="shared" si="26"/>
        <v>11122400</v>
      </c>
    </row>
    <row r="70" spans="1:7" s="9" customFormat="1" ht="38.25" outlineLevel="1">
      <c r="A70" s="12" t="s">
        <v>245</v>
      </c>
      <c r="B70" s="22" t="s">
        <v>244</v>
      </c>
      <c r="C70" s="23" t="s">
        <v>246</v>
      </c>
      <c r="D70" s="23" t="s">
        <v>1</v>
      </c>
      <c r="E70" s="24" t="s">
        <v>4</v>
      </c>
      <c r="F70" s="84">
        <f>F71</f>
        <v>40500</v>
      </c>
      <c r="G70" s="84">
        <f>G71</f>
        <v>40500</v>
      </c>
    </row>
    <row r="71" spans="1:7" s="9" customFormat="1" ht="51" outlineLevel="1">
      <c r="A71" s="12" t="s">
        <v>297</v>
      </c>
      <c r="B71" s="22" t="s">
        <v>244</v>
      </c>
      <c r="C71" s="23" t="s">
        <v>247</v>
      </c>
      <c r="D71" s="23" t="s">
        <v>1</v>
      </c>
      <c r="E71" s="24" t="s">
        <v>4</v>
      </c>
      <c r="F71" s="84">
        <v>40500</v>
      </c>
      <c r="G71" s="84">
        <v>40500</v>
      </c>
    </row>
    <row r="72" spans="1:7" s="9" customFormat="1" ht="51" outlineLevel="1">
      <c r="A72" s="12" t="s">
        <v>248</v>
      </c>
      <c r="B72" s="22" t="s">
        <v>244</v>
      </c>
      <c r="C72" s="23" t="s">
        <v>249</v>
      </c>
      <c r="D72" s="23" t="s">
        <v>1</v>
      </c>
      <c r="E72" s="24" t="s">
        <v>4</v>
      </c>
      <c r="F72" s="84">
        <f>F73</f>
        <v>401400</v>
      </c>
      <c r="G72" s="84">
        <f>G73</f>
        <v>401400</v>
      </c>
    </row>
    <row r="73" spans="1:7" s="9" customFormat="1" ht="66.75" customHeight="1" outlineLevel="1">
      <c r="A73" s="12" t="s">
        <v>323</v>
      </c>
      <c r="B73" s="22" t="s">
        <v>244</v>
      </c>
      <c r="C73" s="23" t="s">
        <v>250</v>
      </c>
      <c r="D73" s="23" t="s">
        <v>1</v>
      </c>
      <c r="E73" s="24" t="s">
        <v>4</v>
      </c>
      <c r="F73" s="84">
        <v>401400</v>
      </c>
      <c r="G73" s="84">
        <v>401400</v>
      </c>
    </row>
    <row r="74" spans="1:7" s="9" customFormat="1" ht="38.25" outlineLevel="1">
      <c r="A74" s="12" t="s">
        <v>251</v>
      </c>
      <c r="B74" s="22" t="s">
        <v>244</v>
      </c>
      <c r="C74" s="23" t="s">
        <v>252</v>
      </c>
      <c r="D74" s="23" t="s">
        <v>1</v>
      </c>
      <c r="E74" s="24" t="s">
        <v>4</v>
      </c>
      <c r="F74" s="84">
        <f>F75</f>
        <v>1546400</v>
      </c>
      <c r="G74" s="84">
        <f>G75</f>
        <v>1546400</v>
      </c>
    </row>
    <row r="75" spans="1:7" s="9" customFormat="1" ht="53.25" customHeight="1" outlineLevel="1">
      <c r="A75" s="12" t="s">
        <v>324</v>
      </c>
      <c r="B75" s="22" t="s">
        <v>244</v>
      </c>
      <c r="C75" s="23" t="s">
        <v>253</v>
      </c>
      <c r="D75" s="23" t="s">
        <v>1</v>
      </c>
      <c r="E75" s="24" t="s">
        <v>4</v>
      </c>
      <c r="F75" s="84">
        <v>1546400</v>
      </c>
      <c r="G75" s="84">
        <v>1546400</v>
      </c>
    </row>
    <row r="76" spans="1:7" s="9" customFormat="1" ht="41.25" customHeight="1" outlineLevel="1">
      <c r="A76" s="12" t="s">
        <v>345</v>
      </c>
      <c r="B76" s="22" t="s">
        <v>244</v>
      </c>
      <c r="C76" s="23" t="s">
        <v>254</v>
      </c>
      <c r="D76" s="23" t="s">
        <v>1</v>
      </c>
      <c r="E76" s="24" t="s">
        <v>4</v>
      </c>
      <c r="F76" s="84">
        <f>F77</f>
        <v>87300</v>
      </c>
      <c r="G76" s="84">
        <f>G77</f>
        <v>87300</v>
      </c>
    </row>
    <row r="77" spans="1:7" s="9" customFormat="1" ht="64.5" customHeight="1" outlineLevel="1">
      <c r="A77" s="12" t="s">
        <v>325</v>
      </c>
      <c r="B77" s="22" t="s">
        <v>244</v>
      </c>
      <c r="C77" s="23" t="s">
        <v>255</v>
      </c>
      <c r="D77" s="23" t="s">
        <v>1</v>
      </c>
      <c r="E77" s="24" t="s">
        <v>4</v>
      </c>
      <c r="F77" s="84">
        <v>87300</v>
      </c>
      <c r="G77" s="84">
        <v>87300</v>
      </c>
    </row>
    <row r="78" spans="1:7" s="9" customFormat="1" ht="38.25" outlineLevel="1">
      <c r="A78" s="12" t="s">
        <v>287</v>
      </c>
      <c r="B78" s="22" t="s">
        <v>244</v>
      </c>
      <c r="C78" s="23" t="s">
        <v>283</v>
      </c>
      <c r="D78" s="23" t="s">
        <v>1</v>
      </c>
      <c r="E78" s="24" t="s">
        <v>4</v>
      </c>
      <c r="F78" s="84">
        <f>F79</f>
        <v>3500</v>
      </c>
      <c r="G78" s="84">
        <f>G79</f>
        <v>3500</v>
      </c>
    </row>
    <row r="79" spans="1:7" s="9" customFormat="1" ht="53.25" customHeight="1" outlineLevel="1">
      <c r="A79" s="12" t="s">
        <v>288</v>
      </c>
      <c r="B79" s="22" t="s">
        <v>244</v>
      </c>
      <c r="C79" s="23" t="s">
        <v>284</v>
      </c>
      <c r="D79" s="23" t="s">
        <v>1</v>
      </c>
      <c r="E79" s="24" t="s">
        <v>4</v>
      </c>
      <c r="F79" s="84">
        <v>3500</v>
      </c>
      <c r="G79" s="84">
        <v>3500</v>
      </c>
    </row>
    <row r="80" spans="1:7" s="9" customFormat="1" ht="41.25" customHeight="1" outlineLevel="1">
      <c r="A80" s="12" t="s">
        <v>289</v>
      </c>
      <c r="B80" s="22" t="s">
        <v>244</v>
      </c>
      <c r="C80" s="23" t="s">
        <v>285</v>
      </c>
      <c r="D80" s="23" t="s">
        <v>1</v>
      </c>
      <c r="E80" s="24" t="s">
        <v>4</v>
      </c>
      <c r="F80" s="84">
        <f>F81</f>
        <v>1800</v>
      </c>
      <c r="G80" s="84">
        <f>G81</f>
        <v>1800</v>
      </c>
    </row>
    <row r="81" spans="1:7" s="9" customFormat="1" ht="64.5" customHeight="1" outlineLevel="1">
      <c r="A81" s="12" t="s">
        <v>290</v>
      </c>
      <c r="B81" s="22" t="s">
        <v>244</v>
      </c>
      <c r="C81" s="23" t="s">
        <v>286</v>
      </c>
      <c r="D81" s="23" t="s">
        <v>1</v>
      </c>
      <c r="E81" s="24" t="s">
        <v>4</v>
      </c>
      <c r="F81" s="84">
        <v>1800</v>
      </c>
      <c r="G81" s="84">
        <v>1800</v>
      </c>
    </row>
    <row r="82" spans="1:7" s="9" customFormat="1" ht="38.25" outlineLevel="1">
      <c r="A82" s="12" t="s">
        <v>346</v>
      </c>
      <c r="B82" s="22" t="s">
        <v>244</v>
      </c>
      <c r="C82" s="23" t="s">
        <v>256</v>
      </c>
      <c r="D82" s="23" t="s">
        <v>1</v>
      </c>
      <c r="E82" s="24" t="s">
        <v>4</v>
      </c>
      <c r="F82" s="84">
        <f>F83</f>
        <v>203800</v>
      </c>
      <c r="G82" s="84">
        <f>G83</f>
        <v>203800</v>
      </c>
    </row>
    <row r="83" spans="1:7" s="9" customFormat="1" ht="51" outlineLevel="1">
      <c r="A83" s="12" t="s">
        <v>326</v>
      </c>
      <c r="B83" s="22" t="s">
        <v>244</v>
      </c>
      <c r="C83" s="23" t="s">
        <v>257</v>
      </c>
      <c r="D83" s="23" t="s">
        <v>1</v>
      </c>
      <c r="E83" s="24" t="s">
        <v>4</v>
      </c>
      <c r="F83" s="84">
        <v>203800</v>
      </c>
      <c r="G83" s="84">
        <v>203800</v>
      </c>
    </row>
    <row r="84" spans="1:7" s="9" customFormat="1" ht="51" outlineLevel="1">
      <c r="A84" s="12" t="s">
        <v>347</v>
      </c>
      <c r="B84" s="22" t="s">
        <v>244</v>
      </c>
      <c r="C84" s="23" t="s">
        <v>258</v>
      </c>
      <c r="D84" s="23" t="s">
        <v>1</v>
      </c>
      <c r="E84" s="24" t="s">
        <v>4</v>
      </c>
      <c r="F84" s="84">
        <f>F85</f>
        <v>274900</v>
      </c>
      <c r="G84" s="84">
        <f>G85</f>
        <v>274900</v>
      </c>
    </row>
    <row r="85" spans="1:7" s="9" customFormat="1" ht="63.75" outlineLevel="1">
      <c r="A85" s="12" t="s">
        <v>327</v>
      </c>
      <c r="B85" s="22" t="s">
        <v>244</v>
      </c>
      <c r="C85" s="23" t="s">
        <v>259</v>
      </c>
      <c r="D85" s="23" t="s">
        <v>1</v>
      </c>
      <c r="E85" s="24" t="s">
        <v>4</v>
      </c>
      <c r="F85" s="84">
        <v>274900</v>
      </c>
      <c r="G85" s="84">
        <v>274900</v>
      </c>
    </row>
    <row r="86" spans="1:7" s="9" customFormat="1" ht="51" outlineLevel="1">
      <c r="A86" s="12" t="s">
        <v>348</v>
      </c>
      <c r="B86" s="22" t="s">
        <v>244</v>
      </c>
      <c r="C86" s="23" t="s">
        <v>260</v>
      </c>
      <c r="D86" s="23" t="s">
        <v>1</v>
      </c>
      <c r="E86" s="24" t="s">
        <v>4</v>
      </c>
      <c r="F86" s="84">
        <f>F87</f>
        <v>265300</v>
      </c>
      <c r="G86" s="84">
        <f>G87</f>
        <v>265300</v>
      </c>
    </row>
    <row r="87" spans="1:7" s="9" customFormat="1" ht="76.5" outlineLevel="1">
      <c r="A87" s="12" t="s">
        <v>328</v>
      </c>
      <c r="B87" s="22" t="s">
        <v>244</v>
      </c>
      <c r="C87" s="23" t="s">
        <v>261</v>
      </c>
      <c r="D87" s="23" t="s">
        <v>1</v>
      </c>
      <c r="E87" s="24" t="s">
        <v>4</v>
      </c>
      <c r="F87" s="84">
        <v>265300</v>
      </c>
      <c r="G87" s="84">
        <v>265300</v>
      </c>
    </row>
    <row r="88" spans="1:7" s="9" customFormat="1" ht="42" customHeight="1" outlineLevel="1">
      <c r="A88" s="12" t="s">
        <v>349</v>
      </c>
      <c r="B88" s="22" t="s">
        <v>244</v>
      </c>
      <c r="C88" s="23" t="s">
        <v>298</v>
      </c>
      <c r="D88" s="23" t="s">
        <v>1</v>
      </c>
      <c r="E88" s="24" t="s">
        <v>4</v>
      </c>
      <c r="F88" s="84">
        <f>F89</f>
        <v>200</v>
      </c>
      <c r="G88" s="84">
        <f>G89</f>
        <v>200</v>
      </c>
    </row>
    <row r="89" spans="1:7" s="9" customFormat="1" ht="63.75" outlineLevel="1">
      <c r="A89" s="12" t="s">
        <v>342</v>
      </c>
      <c r="B89" s="22" t="s">
        <v>244</v>
      </c>
      <c r="C89" s="23" t="s">
        <v>299</v>
      </c>
      <c r="D89" s="23" t="s">
        <v>1</v>
      </c>
      <c r="E89" s="24" t="s">
        <v>4</v>
      </c>
      <c r="F89" s="84">
        <v>200</v>
      </c>
      <c r="G89" s="84">
        <v>200</v>
      </c>
    </row>
    <row r="90" spans="1:7" s="9" customFormat="1" ht="38.25" outlineLevel="1">
      <c r="A90" s="12" t="s">
        <v>350</v>
      </c>
      <c r="B90" s="22" t="s">
        <v>244</v>
      </c>
      <c r="C90" s="23" t="s">
        <v>262</v>
      </c>
      <c r="D90" s="23" t="s">
        <v>1</v>
      </c>
      <c r="E90" s="24" t="s">
        <v>4</v>
      </c>
      <c r="F90" s="84">
        <f>F91</f>
        <v>185500</v>
      </c>
      <c r="G90" s="84">
        <f>G91</f>
        <v>185500</v>
      </c>
    </row>
    <row r="91" spans="1:7" s="9" customFormat="1" ht="54" customHeight="1" outlineLevel="1">
      <c r="A91" s="12" t="s">
        <v>329</v>
      </c>
      <c r="B91" s="22" t="s">
        <v>244</v>
      </c>
      <c r="C91" s="23" t="s">
        <v>263</v>
      </c>
      <c r="D91" s="23" t="s">
        <v>1</v>
      </c>
      <c r="E91" s="24" t="s">
        <v>4</v>
      </c>
      <c r="F91" s="84">
        <v>185500</v>
      </c>
      <c r="G91" s="84">
        <v>185500</v>
      </c>
    </row>
    <row r="92" spans="1:7" s="9" customFormat="1" ht="38.25" outlineLevel="1">
      <c r="A92" s="12" t="s">
        <v>351</v>
      </c>
      <c r="B92" s="22" t="s">
        <v>244</v>
      </c>
      <c r="C92" s="23" t="s">
        <v>235</v>
      </c>
      <c r="D92" s="23" t="s">
        <v>1</v>
      </c>
      <c r="E92" s="24" t="s">
        <v>4</v>
      </c>
      <c r="F92" s="84">
        <f>F93</f>
        <v>1632000</v>
      </c>
      <c r="G92" s="84">
        <f>G93</f>
        <v>1632000</v>
      </c>
    </row>
    <row r="93" spans="1:7" s="9" customFormat="1" ht="51" outlineLevel="1">
      <c r="A93" s="12" t="s">
        <v>317</v>
      </c>
      <c r="B93" s="22" t="s">
        <v>244</v>
      </c>
      <c r="C93" s="23" t="s">
        <v>236</v>
      </c>
      <c r="D93" s="23" t="s">
        <v>1</v>
      </c>
      <c r="E93" s="24" t="s">
        <v>4</v>
      </c>
      <c r="F93" s="84">
        <v>1632000</v>
      </c>
      <c r="G93" s="84">
        <v>1632000</v>
      </c>
    </row>
    <row r="94" spans="1:7" s="9" customFormat="1" ht="51" outlineLevel="1">
      <c r="A94" s="12" t="s">
        <v>352</v>
      </c>
      <c r="B94" s="22" t="s">
        <v>244</v>
      </c>
      <c r="C94" s="23" t="s">
        <v>212</v>
      </c>
      <c r="D94" s="23" t="s">
        <v>1</v>
      </c>
      <c r="E94" s="24" t="s">
        <v>4</v>
      </c>
      <c r="F94" s="84">
        <f>F95</f>
        <v>6479800</v>
      </c>
      <c r="G94" s="84">
        <f>G95</f>
        <v>6479800</v>
      </c>
    </row>
    <row r="95" spans="1:7" s="9" customFormat="1" ht="66" customHeight="1" outlineLevel="1">
      <c r="A95" s="12" t="s">
        <v>330</v>
      </c>
      <c r="B95" s="22" t="s">
        <v>244</v>
      </c>
      <c r="C95" s="23" t="s">
        <v>211</v>
      </c>
      <c r="D95" s="23" t="s">
        <v>1</v>
      </c>
      <c r="E95" s="24" t="s">
        <v>4</v>
      </c>
      <c r="F95" s="84">
        <v>6479800</v>
      </c>
      <c r="G95" s="84">
        <v>6479800</v>
      </c>
    </row>
    <row r="96" spans="1:7" s="9" customFormat="1" ht="28.5">
      <c r="A96" s="15" t="s">
        <v>312</v>
      </c>
      <c r="B96" s="16" t="s">
        <v>311</v>
      </c>
      <c r="C96" s="17" t="s">
        <v>69</v>
      </c>
      <c r="D96" s="17" t="s">
        <v>1</v>
      </c>
      <c r="E96" s="18" t="s">
        <v>2</v>
      </c>
      <c r="F96" s="82">
        <f>F97</f>
        <v>21700</v>
      </c>
      <c r="G96" s="82">
        <f>G97</f>
        <v>21700</v>
      </c>
    </row>
    <row r="97" spans="1:7" s="9" customFormat="1" ht="14.25" customHeight="1" outlineLevel="1">
      <c r="A97" s="69" t="s">
        <v>75</v>
      </c>
      <c r="B97" s="70" t="s">
        <v>311</v>
      </c>
      <c r="C97" s="71" t="s">
        <v>76</v>
      </c>
      <c r="D97" s="71" t="s">
        <v>1</v>
      </c>
      <c r="E97" s="72" t="s">
        <v>2</v>
      </c>
      <c r="F97" s="86">
        <f t="shared" ref="F97" si="27">F98</f>
        <v>21700</v>
      </c>
      <c r="G97" s="86">
        <f t="shared" ref="G97:G113" si="28">G98</f>
        <v>21700</v>
      </c>
    </row>
    <row r="98" spans="1:7" s="9" customFormat="1" ht="25.5" outlineLevel="1">
      <c r="A98" s="11" t="s">
        <v>209</v>
      </c>
      <c r="B98" s="19" t="s">
        <v>311</v>
      </c>
      <c r="C98" s="20" t="s">
        <v>210</v>
      </c>
      <c r="D98" s="20" t="s">
        <v>1</v>
      </c>
      <c r="E98" s="21" t="s">
        <v>4</v>
      </c>
      <c r="F98" s="83">
        <f>F99</f>
        <v>21700</v>
      </c>
      <c r="G98" s="83">
        <f>G99</f>
        <v>21700</v>
      </c>
    </row>
    <row r="99" spans="1:7" s="9" customFormat="1" ht="38.25" outlineLevel="1">
      <c r="A99" s="12" t="s">
        <v>251</v>
      </c>
      <c r="B99" s="22" t="s">
        <v>311</v>
      </c>
      <c r="C99" s="23" t="s">
        <v>252</v>
      </c>
      <c r="D99" s="23" t="s">
        <v>1</v>
      </c>
      <c r="E99" s="24" t="s">
        <v>4</v>
      </c>
      <c r="F99" s="84">
        <f>F100</f>
        <v>21700</v>
      </c>
      <c r="G99" s="84">
        <f>G100</f>
        <v>21700</v>
      </c>
    </row>
    <row r="100" spans="1:7" s="9" customFormat="1" ht="51" outlineLevel="1">
      <c r="A100" s="12" t="s">
        <v>313</v>
      </c>
      <c r="B100" s="22" t="s">
        <v>311</v>
      </c>
      <c r="C100" s="23" t="s">
        <v>314</v>
      </c>
      <c r="D100" s="23" t="s">
        <v>1</v>
      </c>
      <c r="E100" s="24" t="s">
        <v>4</v>
      </c>
      <c r="F100" s="84">
        <v>21700</v>
      </c>
      <c r="G100" s="84">
        <v>21700</v>
      </c>
    </row>
    <row r="101" spans="1:7" s="9" customFormat="1" ht="28.5">
      <c r="A101" s="15" t="s">
        <v>315</v>
      </c>
      <c r="B101" s="16" t="s">
        <v>316</v>
      </c>
      <c r="C101" s="17" t="s">
        <v>69</v>
      </c>
      <c r="D101" s="17" t="s">
        <v>1</v>
      </c>
      <c r="E101" s="18" t="s">
        <v>2</v>
      </c>
      <c r="F101" s="82">
        <f t="shared" ref="F101:G102" si="29">F102</f>
        <v>171800</v>
      </c>
      <c r="G101" s="82">
        <f t="shared" si="29"/>
        <v>171800</v>
      </c>
    </row>
    <row r="102" spans="1:7" s="9" customFormat="1" ht="14.25" customHeight="1" outlineLevel="1">
      <c r="A102" s="69" t="s">
        <v>75</v>
      </c>
      <c r="B102" s="70" t="s">
        <v>316</v>
      </c>
      <c r="C102" s="71" t="s">
        <v>76</v>
      </c>
      <c r="D102" s="71" t="s">
        <v>1</v>
      </c>
      <c r="E102" s="72" t="s">
        <v>2</v>
      </c>
      <c r="F102" s="86">
        <f t="shared" si="29"/>
        <v>171800</v>
      </c>
      <c r="G102" s="86">
        <f t="shared" si="29"/>
        <v>171800</v>
      </c>
    </row>
    <row r="103" spans="1:7" s="9" customFormat="1" ht="25.5" outlineLevel="1">
      <c r="A103" s="11" t="s">
        <v>209</v>
      </c>
      <c r="B103" s="19" t="s">
        <v>316</v>
      </c>
      <c r="C103" s="20" t="s">
        <v>210</v>
      </c>
      <c r="D103" s="20" t="s">
        <v>1</v>
      </c>
      <c r="E103" s="21" t="s">
        <v>4</v>
      </c>
      <c r="F103" s="83">
        <f t="shared" ref="F103:G103" si="30">F104+F106+F108+F110</f>
        <v>171800</v>
      </c>
      <c r="G103" s="83">
        <f t="shared" si="30"/>
        <v>171800</v>
      </c>
    </row>
    <row r="104" spans="1:7" s="9" customFormat="1" ht="38.25" outlineLevel="1">
      <c r="A104" s="12" t="s">
        <v>245</v>
      </c>
      <c r="B104" s="22" t="s">
        <v>316</v>
      </c>
      <c r="C104" s="23" t="s">
        <v>246</v>
      </c>
      <c r="D104" s="23" t="s">
        <v>1</v>
      </c>
      <c r="E104" s="24" t="s">
        <v>4</v>
      </c>
      <c r="F104" s="84">
        <f t="shared" ref="F104:G104" si="31">F105</f>
        <v>36300</v>
      </c>
      <c r="G104" s="84">
        <f t="shared" si="31"/>
        <v>36300</v>
      </c>
    </row>
    <row r="105" spans="1:7" s="9" customFormat="1" ht="51" outlineLevel="1">
      <c r="A105" s="12" t="s">
        <v>297</v>
      </c>
      <c r="B105" s="22" t="s">
        <v>316</v>
      </c>
      <c r="C105" s="23" t="s">
        <v>247</v>
      </c>
      <c r="D105" s="23" t="s">
        <v>1</v>
      </c>
      <c r="E105" s="24" t="s">
        <v>4</v>
      </c>
      <c r="F105" s="84">
        <v>36300</v>
      </c>
      <c r="G105" s="84">
        <v>36300</v>
      </c>
    </row>
    <row r="106" spans="1:7" s="9" customFormat="1" ht="51" outlineLevel="1">
      <c r="A106" s="12" t="s">
        <v>248</v>
      </c>
      <c r="B106" s="22" t="s">
        <v>316</v>
      </c>
      <c r="C106" s="23" t="s">
        <v>249</v>
      </c>
      <c r="D106" s="23" t="s">
        <v>1</v>
      </c>
      <c r="E106" s="24" t="s">
        <v>4</v>
      </c>
      <c r="F106" s="84">
        <f t="shared" ref="F106:G106" si="32">F107</f>
        <v>28100</v>
      </c>
      <c r="G106" s="84">
        <f t="shared" si="32"/>
        <v>28100</v>
      </c>
    </row>
    <row r="107" spans="1:7" s="9" customFormat="1" ht="66.75" customHeight="1" outlineLevel="1">
      <c r="A107" s="12" t="s">
        <v>323</v>
      </c>
      <c r="B107" s="22" t="s">
        <v>316</v>
      </c>
      <c r="C107" s="23" t="s">
        <v>250</v>
      </c>
      <c r="D107" s="23" t="s">
        <v>1</v>
      </c>
      <c r="E107" s="24" t="s">
        <v>4</v>
      </c>
      <c r="F107" s="84">
        <v>28100</v>
      </c>
      <c r="G107" s="84">
        <v>28100</v>
      </c>
    </row>
    <row r="108" spans="1:7" s="9" customFormat="1" ht="38.25" outlineLevel="1">
      <c r="A108" s="12" t="s">
        <v>251</v>
      </c>
      <c r="B108" s="22" t="s">
        <v>316</v>
      </c>
      <c r="C108" s="23" t="s">
        <v>252</v>
      </c>
      <c r="D108" s="23" t="s">
        <v>1</v>
      </c>
      <c r="E108" s="24" t="s">
        <v>4</v>
      </c>
      <c r="F108" s="84">
        <f t="shared" ref="F108:G108" si="33">F109</f>
        <v>35800</v>
      </c>
      <c r="G108" s="84">
        <f t="shared" si="33"/>
        <v>35800</v>
      </c>
    </row>
    <row r="109" spans="1:7" s="9" customFormat="1" ht="53.25" customHeight="1" outlineLevel="1">
      <c r="A109" s="98" t="s">
        <v>324</v>
      </c>
      <c r="B109" s="49" t="s">
        <v>316</v>
      </c>
      <c r="C109" s="50" t="s">
        <v>253</v>
      </c>
      <c r="D109" s="23" t="s">
        <v>1</v>
      </c>
      <c r="E109" s="24" t="s">
        <v>4</v>
      </c>
      <c r="F109" s="84">
        <v>35800</v>
      </c>
      <c r="G109" s="84">
        <v>35800</v>
      </c>
    </row>
    <row r="110" spans="1:7" s="9" customFormat="1" ht="51" outlineLevel="1">
      <c r="A110" s="12" t="s">
        <v>352</v>
      </c>
      <c r="B110" s="22" t="s">
        <v>316</v>
      </c>
      <c r="C110" s="23" t="s">
        <v>212</v>
      </c>
      <c r="D110" s="23" t="s">
        <v>1</v>
      </c>
      <c r="E110" s="24" t="s">
        <v>4</v>
      </c>
      <c r="F110" s="84">
        <f t="shared" ref="F110:G110" si="34">F111</f>
        <v>71600</v>
      </c>
      <c r="G110" s="84">
        <f t="shared" si="34"/>
        <v>71600</v>
      </c>
    </row>
    <row r="111" spans="1:7" s="9" customFormat="1" ht="66" customHeight="1" outlineLevel="1">
      <c r="A111" s="12" t="s">
        <v>330</v>
      </c>
      <c r="B111" s="22" t="s">
        <v>316</v>
      </c>
      <c r="C111" s="23" t="s">
        <v>211</v>
      </c>
      <c r="D111" s="23" t="s">
        <v>1</v>
      </c>
      <c r="E111" s="24" t="s">
        <v>4</v>
      </c>
      <c r="F111" s="84">
        <v>71600</v>
      </c>
      <c r="G111" s="84">
        <v>71600</v>
      </c>
    </row>
    <row r="112" spans="1:7" s="9" customFormat="1" ht="28.5">
      <c r="A112" s="15" t="s">
        <v>309</v>
      </c>
      <c r="B112" s="16" t="s">
        <v>238</v>
      </c>
      <c r="C112" s="17" t="s">
        <v>69</v>
      </c>
      <c r="D112" s="17" t="s">
        <v>1</v>
      </c>
      <c r="E112" s="18" t="s">
        <v>2</v>
      </c>
      <c r="F112" s="82">
        <f>F113</f>
        <v>871500</v>
      </c>
      <c r="G112" s="82">
        <f t="shared" si="28"/>
        <v>871500</v>
      </c>
    </row>
    <row r="113" spans="1:7" s="9" customFormat="1" ht="14.25" customHeight="1" outlineLevel="1">
      <c r="A113" s="69" t="s">
        <v>75</v>
      </c>
      <c r="B113" s="70" t="s">
        <v>238</v>
      </c>
      <c r="C113" s="71" t="s">
        <v>76</v>
      </c>
      <c r="D113" s="71" t="s">
        <v>1</v>
      </c>
      <c r="E113" s="72" t="s">
        <v>2</v>
      </c>
      <c r="F113" s="86">
        <f t="shared" ref="F113" si="35">F114</f>
        <v>871500</v>
      </c>
      <c r="G113" s="86">
        <f t="shared" si="28"/>
        <v>871500</v>
      </c>
    </row>
    <row r="114" spans="1:7" s="9" customFormat="1" ht="25.5" outlineLevel="1">
      <c r="A114" s="11" t="s">
        <v>209</v>
      </c>
      <c r="B114" s="19" t="s">
        <v>238</v>
      </c>
      <c r="C114" s="20" t="s">
        <v>210</v>
      </c>
      <c r="D114" s="20" t="s">
        <v>1</v>
      </c>
      <c r="E114" s="21" t="s">
        <v>4</v>
      </c>
      <c r="F114" s="83">
        <f t="shared" ref="F114:G114" si="36">F115+F117</f>
        <v>871500</v>
      </c>
      <c r="G114" s="83">
        <f t="shared" si="36"/>
        <v>871500</v>
      </c>
    </row>
    <row r="115" spans="1:7" s="9" customFormat="1" ht="38.25" outlineLevel="1">
      <c r="A115" s="12" t="s">
        <v>351</v>
      </c>
      <c r="B115" s="22" t="s">
        <v>238</v>
      </c>
      <c r="C115" s="23" t="s">
        <v>235</v>
      </c>
      <c r="D115" s="23" t="s">
        <v>1</v>
      </c>
      <c r="E115" s="24" t="s">
        <v>4</v>
      </c>
      <c r="F115" s="84">
        <f t="shared" ref="F115:G115" si="37">F116</f>
        <v>503500</v>
      </c>
      <c r="G115" s="84">
        <f t="shared" si="37"/>
        <v>503500</v>
      </c>
    </row>
    <row r="116" spans="1:7" s="9" customFormat="1" ht="51" outlineLevel="1">
      <c r="A116" s="12" t="s">
        <v>317</v>
      </c>
      <c r="B116" s="22" t="s">
        <v>238</v>
      </c>
      <c r="C116" s="23" t="s">
        <v>236</v>
      </c>
      <c r="D116" s="23" t="s">
        <v>1</v>
      </c>
      <c r="E116" s="24" t="s">
        <v>4</v>
      </c>
      <c r="F116" s="84">
        <v>503500</v>
      </c>
      <c r="G116" s="84">
        <v>503500</v>
      </c>
    </row>
    <row r="117" spans="1:7" s="9" customFormat="1" ht="51" outlineLevel="1">
      <c r="A117" s="12" t="s">
        <v>352</v>
      </c>
      <c r="B117" s="22" t="s">
        <v>238</v>
      </c>
      <c r="C117" s="23" t="s">
        <v>212</v>
      </c>
      <c r="D117" s="23" t="s">
        <v>1</v>
      </c>
      <c r="E117" s="24" t="s">
        <v>4</v>
      </c>
      <c r="F117" s="84">
        <f t="shared" ref="F117:G117" si="38">F118</f>
        <v>368000</v>
      </c>
      <c r="G117" s="84">
        <f t="shared" si="38"/>
        <v>368000</v>
      </c>
    </row>
    <row r="118" spans="1:7" s="9" customFormat="1" ht="66" customHeight="1" outlineLevel="1">
      <c r="A118" s="12" t="s">
        <v>330</v>
      </c>
      <c r="B118" s="22" t="s">
        <v>238</v>
      </c>
      <c r="C118" s="23" t="s">
        <v>211</v>
      </c>
      <c r="D118" s="23" t="s">
        <v>1</v>
      </c>
      <c r="E118" s="24" t="s">
        <v>4</v>
      </c>
      <c r="F118" s="84">
        <v>368000</v>
      </c>
      <c r="G118" s="84">
        <v>368000</v>
      </c>
    </row>
    <row r="119" spans="1:7" s="9" customFormat="1" ht="16.5" customHeight="1">
      <c r="A119" s="15" t="s">
        <v>27</v>
      </c>
      <c r="B119" s="16" t="s">
        <v>7</v>
      </c>
      <c r="C119" s="17" t="s">
        <v>69</v>
      </c>
      <c r="D119" s="17" t="s">
        <v>1</v>
      </c>
      <c r="E119" s="18" t="s">
        <v>2</v>
      </c>
      <c r="F119" s="82">
        <f t="shared" ref="F119:G119" si="39">F120+F133+F142</f>
        <v>380276200</v>
      </c>
      <c r="G119" s="82">
        <f t="shared" si="39"/>
        <v>384366400</v>
      </c>
    </row>
    <row r="120" spans="1:7" s="9" customFormat="1" ht="25.5">
      <c r="A120" s="34" t="s">
        <v>104</v>
      </c>
      <c r="B120" s="35" t="s">
        <v>7</v>
      </c>
      <c r="C120" s="36" t="s">
        <v>105</v>
      </c>
      <c r="D120" s="36" t="s">
        <v>1</v>
      </c>
      <c r="E120" s="37" t="s">
        <v>2</v>
      </c>
      <c r="F120" s="83">
        <f t="shared" ref="F120:G120" si="40">F121+F123+F130</f>
        <v>342429700</v>
      </c>
      <c r="G120" s="83">
        <f t="shared" si="40"/>
        <v>351852800</v>
      </c>
    </row>
    <row r="121" spans="1:7" s="9" customFormat="1" ht="51">
      <c r="A121" s="34" t="s">
        <v>106</v>
      </c>
      <c r="B121" s="35" t="s">
        <v>7</v>
      </c>
      <c r="C121" s="36" t="s">
        <v>128</v>
      </c>
      <c r="D121" s="36" t="s">
        <v>1</v>
      </c>
      <c r="E121" s="37" t="s">
        <v>3</v>
      </c>
      <c r="F121" s="83">
        <f t="shared" ref="F121:G121" si="41">F122</f>
        <v>4030000</v>
      </c>
      <c r="G121" s="83">
        <f t="shared" si="41"/>
        <v>5030000</v>
      </c>
    </row>
    <row r="122" spans="1:7" s="9" customFormat="1" ht="38.25" outlineLevel="1">
      <c r="A122" s="12" t="s">
        <v>28</v>
      </c>
      <c r="B122" s="22" t="s">
        <v>7</v>
      </c>
      <c r="C122" s="23" t="s">
        <v>58</v>
      </c>
      <c r="D122" s="23" t="s">
        <v>1</v>
      </c>
      <c r="E122" s="24" t="s">
        <v>3</v>
      </c>
      <c r="F122" s="84">
        <v>4030000</v>
      </c>
      <c r="G122" s="84">
        <v>5030000</v>
      </c>
    </row>
    <row r="123" spans="1:7" s="38" customFormat="1" ht="63.75" outlineLevel="1">
      <c r="A123" s="11" t="s">
        <v>107</v>
      </c>
      <c r="B123" s="19" t="s">
        <v>7</v>
      </c>
      <c r="C123" s="20" t="s">
        <v>108</v>
      </c>
      <c r="D123" s="20" t="s">
        <v>1</v>
      </c>
      <c r="E123" s="21" t="s">
        <v>3</v>
      </c>
      <c r="F123" s="83">
        <f t="shared" ref="F123:G123" si="42">F124+F126+F128</f>
        <v>338169700</v>
      </c>
      <c r="G123" s="83">
        <f t="shared" si="42"/>
        <v>346572800</v>
      </c>
    </row>
    <row r="124" spans="1:7" s="9" customFormat="1" ht="54" customHeight="1" outlineLevel="1">
      <c r="A124" s="12" t="s">
        <v>109</v>
      </c>
      <c r="B124" s="22" t="s">
        <v>7</v>
      </c>
      <c r="C124" s="23" t="s">
        <v>110</v>
      </c>
      <c r="D124" s="23" t="s">
        <v>1</v>
      </c>
      <c r="E124" s="24" t="s">
        <v>3</v>
      </c>
      <c r="F124" s="84">
        <f t="shared" ref="F124:G124" si="43">F125</f>
        <v>290095500</v>
      </c>
      <c r="G124" s="84">
        <f t="shared" si="43"/>
        <v>298994000</v>
      </c>
    </row>
    <row r="125" spans="1:7" s="9" customFormat="1" ht="52.5" customHeight="1" outlineLevel="1">
      <c r="A125" s="12" t="s">
        <v>29</v>
      </c>
      <c r="B125" s="22" t="s">
        <v>7</v>
      </c>
      <c r="C125" s="23" t="s">
        <v>59</v>
      </c>
      <c r="D125" s="23" t="s">
        <v>1</v>
      </c>
      <c r="E125" s="24" t="s">
        <v>3</v>
      </c>
      <c r="F125" s="84">
        <v>290095500</v>
      </c>
      <c r="G125" s="84">
        <v>298994000</v>
      </c>
    </row>
    <row r="126" spans="1:7" s="9" customFormat="1" ht="52.5" customHeight="1" outlineLevel="1">
      <c r="A126" s="12" t="s">
        <v>111</v>
      </c>
      <c r="B126" s="22" t="s">
        <v>7</v>
      </c>
      <c r="C126" s="23" t="s">
        <v>112</v>
      </c>
      <c r="D126" s="23" t="s">
        <v>1</v>
      </c>
      <c r="E126" s="24" t="s">
        <v>3</v>
      </c>
      <c r="F126" s="84">
        <f t="shared" ref="F126:G126" si="44">F127</f>
        <v>22852000</v>
      </c>
      <c r="G126" s="84">
        <f t="shared" si="44"/>
        <v>23617700</v>
      </c>
    </row>
    <row r="127" spans="1:7" s="9" customFormat="1" ht="51.75" customHeight="1" outlineLevel="1">
      <c r="A127" s="12" t="s">
        <v>30</v>
      </c>
      <c r="B127" s="22" t="s">
        <v>7</v>
      </c>
      <c r="C127" s="23" t="s">
        <v>60</v>
      </c>
      <c r="D127" s="23" t="s">
        <v>1</v>
      </c>
      <c r="E127" s="24" t="s">
        <v>3</v>
      </c>
      <c r="F127" s="84">
        <v>22852000</v>
      </c>
      <c r="G127" s="84">
        <v>23617700</v>
      </c>
    </row>
    <row r="128" spans="1:7" s="9" customFormat="1" ht="27" customHeight="1" outlineLevel="1">
      <c r="A128" s="12" t="s">
        <v>113</v>
      </c>
      <c r="B128" s="22" t="s">
        <v>7</v>
      </c>
      <c r="C128" s="23" t="s">
        <v>114</v>
      </c>
      <c r="D128" s="23" t="s">
        <v>1</v>
      </c>
      <c r="E128" s="24" t="s">
        <v>3</v>
      </c>
      <c r="F128" s="84">
        <f t="shared" ref="F128:G128" si="45">F129</f>
        <v>25222200</v>
      </c>
      <c r="G128" s="84">
        <f t="shared" si="45"/>
        <v>23961100</v>
      </c>
    </row>
    <row r="129" spans="1:7" s="9" customFormat="1" ht="30.75" customHeight="1" outlineLevel="1">
      <c r="A129" s="12" t="s">
        <v>31</v>
      </c>
      <c r="B129" s="22" t="s">
        <v>7</v>
      </c>
      <c r="C129" s="23" t="s">
        <v>61</v>
      </c>
      <c r="D129" s="23" t="s">
        <v>1</v>
      </c>
      <c r="E129" s="24" t="s">
        <v>3</v>
      </c>
      <c r="F129" s="84">
        <v>25222200</v>
      </c>
      <c r="G129" s="84">
        <v>23961100</v>
      </c>
    </row>
    <row r="130" spans="1:7" s="9" customFormat="1" ht="53.25" customHeight="1" outlineLevel="1">
      <c r="A130" s="12" t="s">
        <v>318</v>
      </c>
      <c r="B130" s="22" t="s">
        <v>7</v>
      </c>
      <c r="C130" s="23" t="s">
        <v>319</v>
      </c>
      <c r="D130" s="23" t="s">
        <v>1</v>
      </c>
      <c r="E130" s="24" t="s">
        <v>3</v>
      </c>
      <c r="F130" s="84">
        <f t="shared" ref="F130:G131" si="46">F131</f>
        <v>230000</v>
      </c>
      <c r="G130" s="84">
        <f t="shared" si="46"/>
        <v>250000</v>
      </c>
    </row>
    <row r="131" spans="1:7" s="9" customFormat="1" ht="54.75" customHeight="1" outlineLevel="1">
      <c r="A131" s="12" t="s">
        <v>320</v>
      </c>
      <c r="B131" s="22" t="s">
        <v>7</v>
      </c>
      <c r="C131" s="23" t="s">
        <v>321</v>
      </c>
      <c r="D131" s="23" t="s">
        <v>1</v>
      </c>
      <c r="E131" s="24" t="s">
        <v>3</v>
      </c>
      <c r="F131" s="84">
        <f t="shared" si="46"/>
        <v>230000</v>
      </c>
      <c r="G131" s="84">
        <f t="shared" si="46"/>
        <v>250000</v>
      </c>
    </row>
    <row r="132" spans="1:7" s="9" customFormat="1" ht="51" outlineLevel="1">
      <c r="A132" s="14" t="s">
        <v>322</v>
      </c>
      <c r="B132" s="22" t="s">
        <v>7</v>
      </c>
      <c r="C132" s="23" t="s">
        <v>365</v>
      </c>
      <c r="D132" s="23" t="s">
        <v>1</v>
      </c>
      <c r="E132" s="24" t="s">
        <v>3</v>
      </c>
      <c r="F132" s="84">
        <v>230000</v>
      </c>
      <c r="G132" s="84">
        <v>250000</v>
      </c>
    </row>
    <row r="133" spans="1:7" s="9" customFormat="1" ht="13.5" customHeight="1" outlineLevel="1">
      <c r="A133" s="69" t="s">
        <v>116</v>
      </c>
      <c r="B133" s="70" t="s">
        <v>7</v>
      </c>
      <c r="C133" s="71" t="s">
        <v>117</v>
      </c>
      <c r="D133" s="71" t="s">
        <v>1</v>
      </c>
      <c r="E133" s="72" t="s">
        <v>2</v>
      </c>
      <c r="F133" s="86">
        <f t="shared" ref="F133:G133" si="47">F134+F136+F139</f>
        <v>37131500</v>
      </c>
      <c r="G133" s="86">
        <f t="shared" si="47"/>
        <v>31798600</v>
      </c>
    </row>
    <row r="134" spans="1:7" s="9" customFormat="1" ht="13.5" customHeight="1" outlineLevel="1">
      <c r="A134" s="11" t="s">
        <v>158</v>
      </c>
      <c r="B134" s="19" t="s">
        <v>7</v>
      </c>
      <c r="C134" s="20" t="s">
        <v>159</v>
      </c>
      <c r="D134" s="20" t="s">
        <v>1</v>
      </c>
      <c r="E134" s="21" t="s">
        <v>9</v>
      </c>
      <c r="F134" s="83">
        <f t="shared" ref="F134:G134" si="48">F135</f>
        <v>2900000</v>
      </c>
      <c r="G134" s="83">
        <f t="shared" si="48"/>
        <v>2900000</v>
      </c>
    </row>
    <row r="135" spans="1:7" s="9" customFormat="1" ht="13.5" customHeight="1" outlineLevel="1">
      <c r="A135" s="12" t="s">
        <v>160</v>
      </c>
      <c r="B135" s="22" t="s">
        <v>7</v>
      </c>
      <c r="C135" s="23" t="s">
        <v>161</v>
      </c>
      <c r="D135" s="23" t="s">
        <v>1</v>
      </c>
      <c r="E135" s="24" t="s">
        <v>9</v>
      </c>
      <c r="F135" s="84">
        <v>2900000</v>
      </c>
      <c r="G135" s="84">
        <v>2900000</v>
      </c>
    </row>
    <row r="136" spans="1:7" s="9" customFormat="1" ht="54" customHeight="1" outlineLevel="1">
      <c r="A136" s="11" t="s">
        <v>118</v>
      </c>
      <c r="B136" s="19" t="s">
        <v>7</v>
      </c>
      <c r="C136" s="20" t="s">
        <v>119</v>
      </c>
      <c r="D136" s="20" t="s">
        <v>1</v>
      </c>
      <c r="E136" s="21" t="s">
        <v>2</v>
      </c>
      <c r="F136" s="83">
        <f t="shared" ref="F136:G137" si="49">F137</f>
        <v>21700000</v>
      </c>
      <c r="G136" s="83">
        <f t="shared" si="49"/>
        <v>19500000</v>
      </c>
    </row>
    <row r="137" spans="1:7" s="9" customFormat="1" ht="67.5" customHeight="1" outlineLevel="1">
      <c r="A137" s="12" t="s">
        <v>188</v>
      </c>
      <c r="B137" s="22" t="s">
        <v>7</v>
      </c>
      <c r="C137" s="23" t="s">
        <v>120</v>
      </c>
      <c r="D137" s="23" t="s">
        <v>1</v>
      </c>
      <c r="E137" s="24" t="s">
        <v>9</v>
      </c>
      <c r="F137" s="84">
        <f t="shared" si="49"/>
        <v>21700000</v>
      </c>
      <c r="G137" s="84">
        <f t="shared" si="49"/>
        <v>19500000</v>
      </c>
    </row>
    <row r="138" spans="1:7" s="9" customFormat="1" ht="53.25" customHeight="1" outlineLevel="1">
      <c r="A138" s="12" t="s">
        <v>32</v>
      </c>
      <c r="B138" s="22" t="s">
        <v>7</v>
      </c>
      <c r="C138" s="23" t="s">
        <v>62</v>
      </c>
      <c r="D138" s="23" t="s">
        <v>1</v>
      </c>
      <c r="E138" s="24" t="s">
        <v>9</v>
      </c>
      <c r="F138" s="84">
        <v>21700000</v>
      </c>
      <c r="G138" s="84">
        <v>19500000</v>
      </c>
    </row>
    <row r="139" spans="1:7" s="9" customFormat="1" ht="27" customHeight="1" outlineLevel="1">
      <c r="A139" s="11" t="s">
        <v>121</v>
      </c>
      <c r="B139" s="19" t="s">
        <v>7</v>
      </c>
      <c r="C139" s="20" t="s">
        <v>123</v>
      </c>
      <c r="D139" s="20" t="s">
        <v>1</v>
      </c>
      <c r="E139" s="21" t="s">
        <v>10</v>
      </c>
      <c r="F139" s="83">
        <f t="shared" ref="F139:G139" si="50">F140</f>
        <v>12531500</v>
      </c>
      <c r="G139" s="83">
        <f t="shared" si="50"/>
        <v>9398600</v>
      </c>
    </row>
    <row r="140" spans="1:7" s="9" customFormat="1" ht="27" customHeight="1" outlineLevel="1">
      <c r="A140" s="12" t="s">
        <v>122</v>
      </c>
      <c r="B140" s="22" t="s">
        <v>7</v>
      </c>
      <c r="C140" s="23" t="s">
        <v>124</v>
      </c>
      <c r="D140" s="23" t="s">
        <v>1</v>
      </c>
      <c r="E140" s="24" t="s">
        <v>10</v>
      </c>
      <c r="F140" s="84">
        <f t="shared" ref="F140:G140" si="51">F141</f>
        <v>12531500</v>
      </c>
      <c r="G140" s="84">
        <f t="shared" si="51"/>
        <v>9398600</v>
      </c>
    </row>
    <row r="141" spans="1:7" s="9" customFormat="1" ht="28.5" customHeight="1" outlineLevel="1">
      <c r="A141" s="12" t="s">
        <v>33</v>
      </c>
      <c r="B141" s="22" t="s">
        <v>7</v>
      </c>
      <c r="C141" s="23" t="s">
        <v>63</v>
      </c>
      <c r="D141" s="23" t="s">
        <v>1</v>
      </c>
      <c r="E141" s="24" t="s">
        <v>10</v>
      </c>
      <c r="F141" s="84">
        <v>12531500</v>
      </c>
      <c r="G141" s="84">
        <v>9398600</v>
      </c>
    </row>
    <row r="142" spans="1:7" s="9" customFormat="1" outlineLevel="1">
      <c r="A142" s="69" t="s">
        <v>75</v>
      </c>
      <c r="B142" s="70" t="s">
        <v>7</v>
      </c>
      <c r="C142" s="71" t="s">
        <v>76</v>
      </c>
      <c r="D142" s="71" t="s">
        <v>1</v>
      </c>
      <c r="E142" s="72" t="s">
        <v>2</v>
      </c>
      <c r="F142" s="86">
        <f t="shared" ref="F142:G142" si="52">F143</f>
        <v>715000</v>
      </c>
      <c r="G142" s="86">
        <f t="shared" si="52"/>
        <v>715000</v>
      </c>
    </row>
    <row r="143" spans="1:7" s="9" customFormat="1" ht="76.5" outlineLevel="1">
      <c r="A143" s="11" t="s">
        <v>213</v>
      </c>
      <c r="B143" s="19" t="s">
        <v>7</v>
      </c>
      <c r="C143" s="20" t="s">
        <v>279</v>
      </c>
      <c r="D143" s="20" t="s">
        <v>1</v>
      </c>
      <c r="E143" s="21" t="s">
        <v>4</v>
      </c>
      <c r="F143" s="83">
        <f t="shared" ref="F143:G143" si="53">F144+F146</f>
        <v>715000</v>
      </c>
      <c r="G143" s="83">
        <f t="shared" si="53"/>
        <v>715000</v>
      </c>
    </row>
    <row r="144" spans="1:7" s="9" customFormat="1" ht="38.25" outlineLevel="1">
      <c r="A144" s="12" t="s">
        <v>214</v>
      </c>
      <c r="B144" s="22" t="s">
        <v>7</v>
      </c>
      <c r="C144" s="23" t="s">
        <v>215</v>
      </c>
      <c r="D144" s="23" t="s">
        <v>1</v>
      </c>
      <c r="E144" s="24" t="s">
        <v>4</v>
      </c>
      <c r="F144" s="84">
        <f t="shared" ref="F144:G144" si="54">F145</f>
        <v>225000</v>
      </c>
      <c r="G144" s="84">
        <f t="shared" si="54"/>
        <v>225000</v>
      </c>
    </row>
    <row r="145" spans="1:7" s="9" customFormat="1" ht="51" outlineLevel="1">
      <c r="A145" s="12" t="s">
        <v>217</v>
      </c>
      <c r="B145" s="22" t="s">
        <v>7</v>
      </c>
      <c r="C145" s="23" t="s">
        <v>216</v>
      </c>
      <c r="D145" s="23" t="s">
        <v>1</v>
      </c>
      <c r="E145" s="24" t="s">
        <v>4</v>
      </c>
      <c r="F145" s="84">
        <v>225000</v>
      </c>
      <c r="G145" s="84">
        <v>225000</v>
      </c>
    </row>
    <row r="146" spans="1:7" s="9" customFormat="1" ht="51.75" customHeight="1" outlineLevel="1">
      <c r="A146" s="12" t="s">
        <v>220</v>
      </c>
      <c r="B146" s="22" t="s">
        <v>7</v>
      </c>
      <c r="C146" s="23" t="s">
        <v>219</v>
      </c>
      <c r="D146" s="23" t="s">
        <v>1</v>
      </c>
      <c r="E146" s="24" t="s">
        <v>4</v>
      </c>
      <c r="F146" s="84">
        <f t="shared" ref="F146:G146" si="55">F147</f>
        <v>490000</v>
      </c>
      <c r="G146" s="84">
        <f t="shared" si="55"/>
        <v>490000</v>
      </c>
    </row>
    <row r="147" spans="1:7" s="9" customFormat="1" ht="51" outlineLevel="1">
      <c r="A147" s="12" t="s">
        <v>333</v>
      </c>
      <c r="B147" s="22" t="s">
        <v>7</v>
      </c>
      <c r="C147" s="23" t="s">
        <v>218</v>
      </c>
      <c r="D147" s="23" t="s">
        <v>1</v>
      </c>
      <c r="E147" s="24" t="s">
        <v>4</v>
      </c>
      <c r="F147" s="84">
        <v>490000</v>
      </c>
      <c r="G147" s="84">
        <v>490000</v>
      </c>
    </row>
    <row r="148" spans="1:7" s="9" customFormat="1" ht="17.25" customHeight="1">
      <c r="A148" s="15" t="s">
        <v>36</v>
      </c>
      <c r="B148" s="16" t="s">
        <v>12</v>
      </c>
      <c r="C148" s="17" t="s">
        <v>69</v>
      </c>
      <c r="D148" s="17" t="s">
        <v>1</v>
      </c>
      <c r="E148" s="18" t="s">
        <v>2</v>
      </c>
      <c r="F148" s="82">
        <f t="shared" ref="F148:G148" si="56">F149</f>
        <v>8756100</v>
      </c>
      <c r="G148" s="82">
        <f t="shared" si="56"/>
        <v>8556400</v>
      </c>
    </row>
    <row r="149" spans="1:7" s="9" customFormat="1" outlineLevel="1">
      <c r="A149" s="69" t="s">
        <v>75</v>
      </c>
      <c r="B149" s="70" t="s">
        <v>12</v>
      </c>
      <c r="C149" s="71" t="s">
        <v>76</v>
      </c>
      <c r="D149" s="71" t="s">
        <v>1</v>
      </c>
      <c r="E149" s="72" t="s">
        <v>2</v>
      </c>
      <c r="F149" s="86">
        <f t="shared" ref="F149:G149" si="57">F150</f>
        <v>8756100</v>
      </c>
      <c r="G149" s="86">
        <f t="shared" si="57"/>
        <v>8556400</v>
      </c>
    </row>
    <row r="150" spans="1:7" s="9" customFormat="1" ht="25.5" outlineLevel="1">
      <c r="A150" s="11" t="s">
        <v>343</v>
      </c>
      <c r="B150" s="19" t="s">
        <v>12</v>
      </c>
      <c r="C150" s="20" t="s">
        <v>221</v>
      </c>
      <c r="D150" s="20" t="s">
        <v>1</v>
      </c>
      <c r="E150" s="21" t="s">
        <v>4</v>
      </c>
      <c r="F150" s="83">
        <f t="shared" ref="F150:G150" si="58">F151</f>
        <v>8756100</v>
      </c>
      <c r="G150" s="83">
        <f t="shared" si="58"/>
        <v>8556400</v>
      </c>
    </row>
    <row r="151" spans="1:7" s="9" customFormat="1" ht="42" customHeight="1" outlineLevel="1">
      <c r="A151" s="12" t="s">
        <v>344</v>
      </c>
      <c r="B151" s="22" t="s">
        <v>12</v>
      </c>
      <c r="C151" s="23" t="s">
        <v>222</v>
      </c>
      <c r="D151" s="23" t="s">
        <v>1</v>
      </c>
      <c r="E151" s="24" t="s">
        <v>4</v>
      </c>
      <c r="F151" s="84">
        <v>8756100</v>
      </c>
      <c r="G151" s="84">
        <v>8556400</v>
      </c>
    </row>
    <row r="152" spans="1:7" s="9" customFormat="1" ht="31.5" customHeight="1">
      <c r="A152" s="15" t="s">
        <v>40</v>
      </c>
      <c r="B152" s="16" t="s">
        <v>16</v>
      </c>
      <c r="C152" s="17" t="s">
        <v>69</v>
      </c>
      <c r="D152" s="17" t="s">
        <v>1</v>
      </c>
      <c r="E152" s="18" t="s">
        <v>2</v>
      </c>
      <c r="F152" s="82">
        <f>F153+F157</f>
        <v>72100</v>
      </c>
      <c r="G152" s="82">
        <f>G153+G157</f>
        <v>72100</v>
      </c>
    </row>
    <row r="153" spans="1:7" s="9" customFormat="1" ht="12.75" customHeight="1">
      <c r="A153" s="73" t="s">
        <v>198</v>
      </c>
      <c r="B153" s="74" t="s">
        <v>16</v>
      </c>
      <c r="C153" s="75" t="s">
        <v>115</v>
      </c>
      <c r="D153" s="75" t="s">
        <v>1</v>
      </c>
      <c r="E153" s="76" t="s">
        <v>2</v>
      </c>
      <c r="F153" s="86">
        <f t="shared" ref="F153:G155" si="59">F154</f>
        <v>1500</v>
      </c>
      <c r="G153" s="86">
        <f t="shared" si="59"/>
        <v>1500</v>
      </c>
    </row>
    <row r="154" spans="1:7" s="9" customFormat="1">
      <c r="A154" s="34" t="s">
        <v>303</v>
      </c>
      <c r="B154" s="35" t="s">
        <v>16</v>
      </c>
      <c r="C154" s="36" t="s">
        <v>300</v>
      </c>
      <c r="D154" s="36" t="s">
        <v>1</v>
      </c>
      <c r="E154" s="37" t="s">
        <v>8</v>
      </c>
      <c r="F154" s="83">
        <f t="shared" si="59"/>
        <v>1500</v>
      </c>
      <c r="G154" s="83">
        <f t="shared" si="59"/>
        <v>1500</v>
      </c>
    </row>
    <row r="155" spans="1:7" s="9" customFormat="1">
      <c r="A155" s="98" t="s">
        <v>304</v>
      </c>
      <c r="B155" s="49" t="s">
        <v>16</v>
      </c>
      <c r="C155" s="50" t="s">
        <v>301</v>
      </c>
      <c r="D155" s="50" t="s">
        <v>1</v>
      </c>
      <c r="E155" s="51" t="s">
        <v>8</v>
      </c>
      <c r="F155" s="84">
        <f t="shared" si="59"/>
        <v>1500</v>
      </c>
      <c r="G155" s="84">
        <f t="shared" si="59"/>
        <v>1500</v>
      </c>
    </row>
    <row r="156" spans="1:7" s="9" customFormat="1" outlineLevel="1">
      <c r="A156" s="102" t="s">
        <v>305</v>
      </c>
      <c r="B156" s="25" t="s">
        <v>16</v>
      </c>
      <c r="C156" s="26" t="s">
        <v>302</v>
      </c>
      <c r="D156" s="26" t="s">
        <v>1</v>
      </c>
      <c r="E156" s="27" t="s">
        <v>8</v>
      </c>
      <c r="F156" s="85">
        <v>1500</v>
      </c>
      <c r="G156" s="85">
        <v>1500</v>
      </c>
    </row>
    <row r="157" spans="1:7" s="9" customFormat="1" ht="13.5" customHeight="1" outlineLevel="1">
      <c r="A157" s="11" t="s">
        <v>75</v>
      </c>
      <c r="B157" s="19" t="s">
        <v>16</v>
      </c>
      <c r="C157" s="20" t="s">
        <v>76</v>
      </c>
      <c r="D157" s="20" t="s">
        <v>1</v>
      </c>
      <c r="E157" s="21" t="s">
        <v>2</v>
      </c>
      <c r="F157" s="83">
        <f t="shared" ref="F157:G157" si="60">F158</f>
        <v>70600</v>
      </c>
      <c r="G157" s="83">
        <f t="shared" si="60"/>
        <v>70600</v>
      </c>
    </row>
    <row r="158" spans="1:7" s="9" customFormat="1" outlineLevel="1">
      <c r="A158" s="11" t="s">
        <v>225</v>
      </c>
      <c r="B158" s="19" t="s">
        <v>16</v>
      </c>
      <c r="C158" s="20" t="s">
        <v>226</v>
      </c>
      <c r="D158" s="20" t="s">
        <v>1</v>
      </c>
      <c r="E158" s="21" t="s">
        <v>4</v>
      </c>
      <c r="F158" s="83">
        <f t="shared" ref="F158:G159" si="61">F159</f>
        <v>70600</v>
      </c>
      <c r="G158" s="83">
        <f t="shared" si="61"/>
        <v>70600</v>
      </c>
    </row>
    <row r="159" spans="1:7" s="9" customFormat="1" ht="25.5" outlineLevel="1">
      <c r="A159" s="12" t="s">
        <v>228</v>
      </c>
      <c r="B159" s="22" t="s">
        <v>16</v>
      </c>
      <c r="C159" s="23" t="s">
        <v>227</v>
      </c>
      <c r="D159" s="23" t="s">
        <v>1</v>
      </c>
      <c r="E159" s="24" t="s">
        <v>4</v>
      </c>
      <c r="F159" s="84">
        <f t="shared" si="61"/>
        <v>70600</v>
      </c>
      <c r="G159" s="84">
        <f t="shared" si="61"/>
        <v>70600</v>
      </c>
    </row>
    <row r="160" spans="1:7" s="9" customFormat="1" ht="42.75" customHeight="1" outlineLevel="1">
      <c r="A160" s="12" t="s">
        <v>230</v>
      </c>
      <c r="B160" s="22" t="s">
        <v>16</v>
      </c>
      <c r="C160" s="23" t="s">
        <v>229</v>
      </c>
      <c r="D160" s="23" t="s">
        <v>1</v>
      </c>
      <c r="E160" s="24" t="s">
        <v>4</v>
      </c>
      <c r="F160" s="84">
        <v>70600</v>
      </c>
      <c r="G160" s="84">
        <v>70600</v>
      </c>
    </row>
    <row r="161" spans="1:7" s="9" customFormat="1" ht="30" customHeight="1">
      <c r="A161" s="15" t="s">
        <v>334</v>
      </c>
      <c r="B161" s="16" t="s">
        <v>17</v>
      </c>
      <c r="C161" s="17" t="s">
        <v>69</v>
      </c>
      <c r="D161" s="17" t="s">
        <v>1</v>
      </c>
      <c r="E161" s="18" t="s">
        <v>2</v>
      </c>
      <c r="F161" s="82">
        <f t="shared" ref="F161:G161" si="62">F162+F165+F169</f>
        <v>1262200</v>
      </c>
      <c r="G161" s="82">
        <f t="shared" si="62"/>
        <v>1253700</v>
      </c>
    </row>
    <row r="162" spans="1:7" s="9" customFormat="1" outlineLevel="1">
      <c r="A162" s="34" t="s">
        <v>100</v>
      </c>
      <c r="B162" s="35" t="s">
        <v>17</v>
      </c>
      <c r="C162" s="36" t="s">
        <v>101</v>
      </c>
      <c r="D162" s="36" t="s">
        <v>1</v>
      </c>
      <c r="E162" s="37" t="s">
        <v>2</v>
      </c>
      <c r="F162" s="83">
        <f t="shared" ref="F162:G163" si="63">F163</f>
        <v>125000</v>
      </c>
      <c r="G162" s="83">
        <f t="shared" si="63"/>
        <v>125000</v>
      </c>
    </row>
    <row r="163" spans="1:7" s="9" customFormat="1" ht="25.5" outlineLevel="1">
      <c r="A163" s="34" t="s">
        <v>157</v>
      </c>
      <c r="B163" s="35" t="s">
        <v>17</v>
      </c>
      <c r="C163" s="36" t="s">
        <v>155</v>
      </c>
      <c r="D163" s="36" t="s">
        <v>1</v>
      </c>
      <c r="E163" s="37" t="s">
        <v>5</v>
      </c>
      <c r="F163" s="83">
        <f t="shared" si="63"/>
        <v>125000</v>
      </c>
      <c r="G163" s="83">
        <f t="shared" si="63"/>
        <v>125000</v>
      </c>
    </row>
    <row r="164" spans="1:7" s="9" customFormat="1" ht="27" customHeight="1" outlineLevel="1">
      <c r="A164" s="12" t="s">
        <v>41</v>
      </c>
      <c r="B164" s="22" t="s">
        <v>17</v>
      </c>
      <c r="C164" s="23" t="s">
        <v>64</v>
      </c>
      <c r="D164" s="23" t="s">
        <v>1</v>
      </c>
      <c r="E164" s="24" t="s">
        <v>5</v>
      </c>
      <c r="F164" s="84">
        <v>125000</v>
      </c>
      <c r="G164" s="84">
        <v>125000</v>
      </c>
    </row>
    <row r="165" spans="1:7" s="9" customFormat="1" ht="12.75" customHeight="1">
      <c r="A165" s="73" t="s">
        <v>198</v>
      </c>
      <c r="B165" s="74" t="s">
        <v>17</v>
      </c>
      <c r="C165" s="75" t="s">
        <v>115</v>
      </c>
      <c r="D165" s="75" t="s">
        <v>1</v>
      </c>
      <c r="E165" s="76" t="s">
        <v>2</v>
      </c>
      <c r="F165" s="86">
        <f t="shared" ref="F165:G167" si="64">F166</f>
        <v>2100</v>
      </c>
      <c r="G165" s="86">
        <f t="shared" si="64"/>
        <v>3000</v>
      </c>
    </row>
    <row r="166" spans="1:7" s="9" customFormat="1">
      <c r="A166" s="34" t="s">
        <v>294</v>
      </c>
      <c r="B166" s="35" t="s">
        <v>17</v>
      </c>
      <c r="C166" s="36" t="s">
        <v>293</v>
      </c>
      <c r="D166" s="36" t="s">
        <v>1</v>
      </c>
      <c r="E166" s="37" t="s">
        <v>8</v>
      </c>
      <c r="F166" s="83">
        <f t="shared" si="64"/>
        <v>2100</v>
      </c>
      <c r="G166" s="83">
        <f t="shared" si="64"/>
        <v>3000</v>
      </c>
    </row>
    <row r="167" spans="1:7" s="9" customFormat="1">
      <c r="A167" s="98" t="s">
        <v>295</v>
      </c>
      <c r="B167" s="49" t="s">
        <v>17</v>
      </c>
      <c r="C167" s="50" t="s">
        <v>292</v>
      </c>
      <c r="D167" s="50" t="s">
        <v>1</v>
      </c>
      <c r="E167" s="51" t="s">
        <v>8</v>
      </c>
      <c r="F167" s="84">
        <f t="shared" si="64"/>
        <v>2100</v>
      </c>
      <c r="G167" s="84">
        <f t="shared" si="64"/>
        <v>3000</v>
      </c>
    </row>
    <row r="168" spans="1:7" s="9" customFormat="1" ht="25.5" outlineLevel="1">
      <c r="A168" s="98" t="s">
        <v>296</v>
      </c>
      <c r="B168" s="22" t="s">
        <v>17</v>
      </c>
      <c r="C168" s="23" t="s">
        <v>291</v>
      </c>
      <c r="D168" s="23" t="s">
        <v>1</v>
      </c>
      <c r="E168" s="24" t="s">
        <v>8</v>
      </c>
      <c r="F168" s="84">
        <v>2100</v>
      </c>
      <c r="G168" s="84">
        <v>3000</v>
      </c>
    </row>
    <row r="169" spans="1:7" s="9" customFormat="1" outlineLevel="1">
      <c r="A169" s="69" t="s">
        <v>75</v>
      </c>
      <c r="B169" s="70" t="s">
        <v>17</v>
      </c>
      <c r="C169" s="71" t="s">
        <v>76</v>
      </c>
      <c r="D169" s="71" t="s">
        <v>1</v>
      </c>
      <c r="E169" s="72" t="s">
        <v>2</v>
      </c>
      <c r="F169" s="86">
        <f>F170</f>
        <v>1135100</v>
      </c>
      <c r="G169" s="86">
        <f>G170</f>
        <v>1125700</v>
      </c>
    </row>
    <row r="170" spans="1:7" s="9" customFormat="1" ht="76.5" outlineLevel="1">
      <c r="A170" s="11" t="s">
        <v>213</v>
      </c>
      <c r="B170" s="19" t="s">
        <v>17</v>
      </c>
      <c r="C170" s="20" t="s">
        <v>279</v>
      </c>
      <c r="D170" s="20" t="s">
        <v>1</v>
      </c>
      <c r="E170" s="21" t="s">
        <v>4</v>
      </c>
      <c r="F170" s="83">
        <f t="shared" ref="F170:G170" si="65">F171</f>
        <v>1135100</v>
      </c>
      <c r="G170" s="83">
        <f t="shared" si="65"/>
        <v>1125700</v>
      </c>
    </row>
    <row r="171" spans="1:7" s="9" customFormat="1" ht="38.25" outlineLevel="1">
      <c r="A171" s="12" t="s">
        <v>214</v>
      </c>
      <c r="B171" s="22" t="s">
        <v>17</v>
      </c>
      <c r="C171" s="23" t="s">
        <v>215</v>
      </c>
      <c r="D171" s="23" t="s">
        <v>1</v>
      </c>
      <c r="E171" s="24" t="s">
        <v>4</v>
      </c>
      <c r="F171" s="84">
        <f t="shared" ref="F171:G171" si="66">F172</f>
        <v>1135100</v>
      </c>
      <c r="G171" s="84">
        <f t="shared" si="66"/>
        <v>1125700</v>
      </c>
    </row>
    <row r="172" spans="1:7" s="9" customFormat="1" ht="51" outlineLevel="1">
      <c r="A172" s="12" t="s">
        <v>217</v>
      </c>
      <c r="B172" s="22" t="s">
        <v>17</v>
      </c>
      <c r="C172" s="23" t="s">
        <v>216</v>
      </c>
      <c r="D172" s="23" t="s">
        <v>1</v>
      </c>
      <c r="E172" s="24" t="s">
        <v>4</v>
      </c>
      <c r="F172" s="84">
        <v>1135100</v>
      </c>
      <c r="G172" s="84">
        <v>1125700</v>
      </c>
    </row>
    <row r="173" spans="1:7" s="9" customFormat="1" ht="15.75" customHeight="1">
      <c r="A173" s="15" t="s">
        <v>43</v>
      </c>
      <c r="B173" s="16" t="s">
        <v>19</v>
      </c>
      <c r="C173" s="17" t="s">
        <v>69</v>
      </c>
      <c r="D173" s="17" t="s">
        <v>1</v>
      </c>
      <c r="E173" s="18" t="s">
        <v>2</v>
      </c>
      <c r="F173" s="82">
        <f t="shared" ref="F173:G173" si="67">F174</f>
        <v>2454300</v>
      </c>
      <c r="G173" s="82">
        <f t="shared" si="67"/>
        <v>2454300</v>
      </c>
    </row>
    <row r="174" spans="1:7" s="9" customFormat="1" ht="13.5" customHeight="1" outlineLevel="1">
      <c r="A174" s="69" t="s">
        <v>75</v>
      </c>
      <c r="B174" s="70" t="s">
        <v>19</v>
      </c>
      <c r="C174" s="71" t="s">
        <v>76</v>
      </c>
      <c r="D174" s="71" t="s">
        <v>1</v>
      </c>
      <c r="E174" s="72" t="s">
        <v>2</v>
      </c>
      <c r="F174" s="86">
        <f t="shared" ref="F174:G174" si="68">F175</f>
        <v>2454300</v>
      </c>
      <c r="G174" s="86">
        <f t="shared" si="68"/>
        <v>2454300</v>
      </c>
    </row>
    <row r="175" spans="1:7" s="9" customFormat="1" ht="25.5" outlineLevel="1">
      <c r="A175" s="11" t="s">
        <v>209</v>
      </c>
      <c r="B175" s="19" t="s">
        <v>19</v>
      </c>
      <c r="C175" s="20" t="s">
        <v>210</v>
      </c>
      <c r="D175" s="20" t="s">
        <v>1</v>
      </c>
      <c r="E175" s="21" t="s">
        <v>4</v>
      </c>
      <c r="F175" s="83">
        <f t="shared" ref="F175:G176" si="69">F176</f>
        <v>2454300</v>
      </c>
      <c r="G175" s="83">
        <f t="shared" si="69"/>
        <v>2454300</v>
      </c>
    </row>
    <row r="176" spans="1:7" s="9" customFormat="1" ht="38.25" outlineLevel="1">
      <c r="A176" s="98" t="s">
        <v>351</v>
      </c>
      <c r="B176" s="49" t="s">
        <v>19</v>
      </c>
      <c r="C176" s="50" t="s">
        <v>235</v>
      </c>
      <c r="D176" s="50" t="s">
        <v>1</v>
      </c>
      <c r="E176" s="51" t="s">
        <v>4</v>
      </c>
      <c r="F176" s="84">
        <f t="shared" si="69"/>
        <v>2454300</v>
      </c>
      <c r="G176" s="84">
        <f t="shared" si="69"/>
        <v>2454300</v>
      </c>
    </row>
    <row r="177" spans="1:7" s="9" customFormat="1" ht="51" outlineLevel="1">
      <c r="A177" s="12" t="s">
        <v>264</v>
      </c>
      <c r="B177" s="22" t="s">
        <v>19</v>
      </c>
      <c r="C177" s="23" t="s">
        <v>265</v>
      </c>
      <c r="D177" s="23" t="s">
        <v>1</v>
      </c>
      <c r="E177" s="24" t="s">
        <v>4</v>
      </c>
      <c r="F177" s="84">
        <v>2454300</v>
      </c>
      <c r="G177" s="84">
        <v>2454300</v>
      </c>
    </row>
    <row r="178" spans="1:7" s="9" customFormat="1" outlineLevel="1">
      <c r="A178" s="12"/>
      <c r="B178" s="22"/>
      <c r="C178" s="23"/>
      <c r="D178" s="23"/>
      <c r="E178" s="24"/>
      <c r="F178" s="84"/>
      <c r="G178" s="84"/>
    </row>
    <row r="179" spans="1:7" ht="21" customHeight="1">
      <c r="A179" s="45" t="s">
        <v>129</v>
      </c>
      <c r="B179" s="5" t="s">
        <v>2</v>
      </c>
      <c r="C179" s="6" t="s">
        <v>130</v>
      </c>
      <c r="D179" s="6" t="s">
        <v>1</v>
      </c>
      <c r="E179" s="7" t="s">
        <v>2</v>
      </c>
      <c r="F179" s="81">
        <f t="shared" ref="F179:G179" si="70">F180</f>
        <v>9707355677.8600006</v>
      </c>
      <c r="G179" s="81">
        <f t="shared" si="70"/>
        <v>9823913972.1100006</v>
      </c>
    </row>
    <row r="180" spans="1:7" ht="31.5">
      <c r="A180" s="33" t="s">
        <v>131</v>
      </c>
      <c r="B180" s="46" t="s">
        <v>2</v>
      </c>
      <c r="C180" s="47" t="s">
        <v>132</v>
      </c>
      <c r="D180" s="47" t="s">
        <v>1</v>
      </c>
      <c r="E180" s="48" t="s">
        <v>2</v>
      </c>
      <c r="F180" s="87">
        <f>F181+F185+F204+F232</f>
        <v>9707355677.8600006</v>
      </c>
      <c r="G180" s="87">
        <f>G181+G185+G204+G232</f>
        <v>9823913972.1100006</v>
      </c>
    </row>
    <row r="181" spans="1:7" s="9" customFormat="1" ht="30.75" customHeight="1" outlineLevel="1">
      <c r="A181" s="15" t="s">
        <v>266</v>
      </c>
      <c r="B181" s="16" t="s">
        <v>2</v>
      </c>
      <c r="C181" s="17" t="s">
        <v>267</v>
      </c>
      <c r="D181" s="17" t="s">
        <v>1</v>
      </c>
      <c r="E181" s="18">
        <v>150</v>
      </c>
      <c r="F181" s="82">
        <f t="shared" ref="F181:G183" si="71">F182</f>
        <v>189531324</v>
      </c>
      <c r="G181" s="82">
        <f t="shared" si="71"/>
        <v>0</v>
      </c>
    </row>
    <row r="182" spans="1:7" s="38" customFormat="1" ht="25.5" outlineLevel="1">
      <c r="A182" s="11" t="s">
        <v>268</v>
      </c>
      <c r="B182" s="19" t="s">
        <v>2</v>
      </c>
      <c r="C182" s="20" t="s">
        <v>269</v>
      </c>
      <c r="D182" s="20" t="s">
        <v>1</v>
      </c>
      <c r="E182" s="21">
        <v>150</v>
      </c>
      <c r="F182" s="83">
        <f t="shared" si="71"/>
        <v>189531324</v>
      </c>
      <c r="G182" s="83">
        <f t="shared" si="71"/>
        <v>0</v>
      </c>
    </row>
    <row r="183" spans="1:7" s="9" customFormat="1" ht="25.5" outlineLevel="1">
      <c r="A183" s="12" t="s">
        <v>270</v>
      </c>
      <c r="B183" s="22" t="s">
        <v>2</v>
      </c>
      <c r="C183" s="23" t="s">
        <v>271</v>
      </c>
      <c r="D183" s="23" t="s">
        <v>1</v>
      </c>
      <c r="E183" s="24">
        <v>150</v>
      </c>
      <c r="F183" s="84">
        <f t="shared" si="71"/>
        <v>189531324</v>
      </c>
      <c r="G183" s="84">
        <f t="shared" si="71"/>
        <v>0</v>
      </c>
    </row>
    <row r="184" spans="1:7" s="9" customFormat="1" ht="15" customHeight="1" outlineLevel="1">
      <c r="A184" s="13" t="s">
        <v>39</v>
      </c>
      <c r="B184" s="28" t="s">
        <v>15</v>
      </c>
      <c r="C184" s="29" t="s">
        <v>271</v>
      </c>
      <c r="D184" s="29" t="s">
        <v>1</v>
      </c>
      <c r="E184" s="30">
        <v>150</v>
      </c>
      <c r="F184" s="103">
        <v>189531324</v>
      </c>
      <c r="G184" s="103">
        <v>0</v>
      </c>
    </row>
    <row r="185" spans="1:7" s="9" customFormat="1" ht="30.75" customHeight="1" outlineLevel="1">
      <c r="A185" s="15" t="s">
        <v>133</v>
      </c>
      <c r="B185" s="16" t="s">
        <v>2</v>
      </c>
      <c r="C185" s="17" t="s">
        <v>162</v>
      </c>
      <c r="D185" s="17" t="s">
        <v>1</v>
      </c>
      <c r="E185" s="18">
        <v>150</v>
      </c>
      <c r="F185" s="82">
        <f>F186+F189+F192+F196</f>
        <v>1275658864.9200001</v>
      </c>
      <c r="G185" s="82">
        <f>G186+G189+G192+G196</f>
        <v>1190917405.1100001</v>
      </c>
    </row>
    <row r="186" spans="1:7" s="38" customFormat="1" ht="38.25" outlineLevel="1">
      <c r="A186" s="11" t="s">
        <v>272</v>
      </c>
      <c r="B186" s="19" t="s">
        <v>2</v>
      </c>
      <c r="C186" s="20" t="s">
        <v>273</v>
      </c>
      <c r="D186" s="20" t="s">
        <v>1</v>
      </c>
      <c r="E186" s="21">
        <v>150</v>
      </c>
      <c r="F186" s="83">
        <f t="shared" ref="F186:G187" si="72">F187</f>
        <v>242968400</v>
      </c>
      <c r="G186" s="83">
        <f t="shared" si="72"/>
        <v>217852300</v>
      </c>
    </row>
    <row r="187" spans="1:7" s="9" customFormat="1" ht="38.25" outlineLevel="1">
      <c r="A187" s="12" t="s">
        <v>274</v>
      </c>
      <c r="B187" s="22" t="s">
        <v>2</v>
      </c>
      <c r="C187" s="23" t="s">
        <v>275</v>
      </c>
      <c r="D187" s="23" t="s">
        <v>1</v>
      </c>
      <c r="E187" s="24">
        <v>150</v>
      </c>
      <c r="F187" s="84">
        <f t="shared" si="72"/>
        <v>242968400</v>
      </c>
      <c r="G187" s="84">
        <f t="shared" si="72"/>
        <v>217852300</v>
      </c>
    </row>
    <row r="188" spans="1:7" s="9" customFormat="1" outlineLevel="1">
      <c r="A188" s="13" t="s">
        <v>38</v>
      </c>
      <c r="B188" s="28" t="s">
        <v>14</v>
      </c>
      <c r="C188" s="29" t="s">
        <v>275</v>
      </c>
      <c r="D188" s="29" t="s">
        <v>1</v>
      </c>
      <c r="E188" s="30">
        <v>150</v>
      </c>
      <c r="F188" s="88">
        <v>242968400</v>
      </c>
      <c r="G188" s="88">
        <v>217852300</v>
      </c>
    </row>
    <row r="189" spans="1:7" s="38" customFormat="1" ht="25.5" outlineLevel="1">
      <c r="A189" s="11" t="s">
        <v>199</v>
      </c>
      <c r="B189" s="19" t="s">
        <v>2</v>
      </c>
      <c r="C189" s="20" t="s">
        <v>194</v>
      </c>
      <c r="D189" s="20" t="s">
        <v>1</v>
      </c>
      <c r="E189" s="21">
        <v>150</v>
      </c>
      <c r="F189" s="83">
        <f t="shared" ref="F189:G190" si="73">F190</f>
        <v>17193514</v>
      </c>
      <c r="G189" s="83">
        <f t="shared" si="73"/>
        <v>16596578</v>
      </c>
    </row>
    <row r="190" spans="1:7" s="9" customFormat="1" ht="25.5" outlineLevel="1">
      <c r="A190" s="12" t="s">
        <v>200</v>
      </c>
      <c r="B190" s="22" t="s">
        <v>2</v>
      </c>
      <c r="C190" s="23" t="s">
        <v>193</v>
      </c>
      <c r="D190" s="23" t="s">
        <v>1</v>
      </c>
      <c r="E190" s="24">
        <v>150</v>
      </c>
      <c r="F190" s="84">
        <f t="shared" si="73"/>
        <v>17193514</v>
      </c>
      <c r="G190" s="84">
        <f t="shared" si="73"/>
        <v>16596578</v>
      </c>
    </row>
    <row r="191" spans="1:7" s="9" customFormat="1" ht="15" customHeight="1" outlineLevel="1">
      <c r="A191" s="13" t="s">
        <v>42</v>
      </c>
      <c r="B191" s="28" t="s">
        <v>18</v>
      </c>
      <c r="C191" s="29" t="s">
        <v>193</v>
      </c>
      <c r="D191" s="29" t="s">
        <v>1</v>
      </c>
      <c r="E191" s="30">
        <v>150</v>
      </c>
      <c r="F191" s="88">
        <v>17193514</v>
      </c>
      <c r="G191" s="88">
        <v>16596578</v>
      </c>
    </row>
    <row r="192" spans="1:7" s="9" customFormat="1" ht="25.5" outlineLevel="1">
      <c r="A192" s="11" t="s">
        <v>358</v>
      </c>
      <c r="B192" s="19" t="s">
        <v>2</v>
      </c>
      <c r="C192" s="20" t="s">
        <v>335</v>
      </c>
      <c r="D192" s="20" t="s">
        <v>1</v>
      </c>
      <c r="E192" s="21">
        <v>150</v>
      </c>
      <c r="F192" s="83">
        <f t="shared" ref="F192:G193" si="74">F193</f>
        <v>97472190.560000002</v>
      </c>
      <c r="G192" s="83">
        <f t="shared" si="74"/>
        <v>0</v>
      </c>
    </row>
    <row r="193" spans="1:7" s="9" customFormat="1" ht="25.5" outlineLevel="1">
      <c r="A193" s="12" t="s">
        <v>337</v>
      </c>
      <c r="B193" s="22" t="s">
        <v>2</v>
      </c>
      <c r="C193" s="23" t="s">
        <v>336</v>
      </c>
      <c r="D193" s="23" t="s">
        <v>1</v>
      </c>
      <c r="E193" s="24">
        <v>150</v>
      </c>
      <c r="F193" s="84">
        <f>F194+F195</f>
        <v>97472190.560000002</v>
      </c>
      <c r="G193" s="84">
        <f t="shared" si="74"/>
        <v>0</v>
      </c>
    </row>
    <row r="194" spans="1:7" s="99" customFormat="1" outlineLevel="1">
      <c r="A194" s="13" t="s">
        <v>38</v>
      </c>
      <c r="B194" s="28" t="s">
        <v>14</v>
      </c>
      <c r="C194" s="29" t="s">
        <v>336</v>
      </c>
      <c r="D194" s="29" t="s">
        <v>1</v>
      </c>
      <c r="E194" s="30">
        <v>150</v>
      </c>
      <c r="F194" s="88">
        <v>12318900</v>
      </c>
      <c r="G194" s="88">
        <v>0</v>
      </c>
    </row>
    <row r="195" spans="1:7" s="99" customFormat="1" ht="25.5" outlineLevel="1">
      <c r="A195" s="13" t="s">
        <v>334</v>
      </c>
      <c r="B195" s="28" t="s">
        <v>17</v>
      </c>
      <c r="C195" s="29" t="s">
        <v>336</v>
      </c>
      <c r="D195" s="29" t="s">
        <v>1</v>
      </c>
      <c r="E195" s="30">
        <v>150</v>
      </c>
      <c r="F195" s="88">
        <v>85153290.560000002</v>
      </c>
      <c r="G195" s="88">
        <v>0</v>
      </c>
    </row>
    <row r="196" spans="1:7" ht="15" customHeight="1">
      <c r="A196" s="52" t="s">
        <v>134</v>
      </c>
      <c r="B196" s="19" t="s">
        <v>2</v>
      </c>
      <c r="C196" s="20" t="s">
        <v>163</v>
      </c>
      <c r="D196" s="20" t="s">
        <v>1</v>
      </c>
      <c r="E196" s="21">
        <v>150</v>
      </c>
      <c r="F196" s="93">
        <f>F197</f>
        <v>918024760.36000001</v>
      </c>
      <c r="G196" s="93">
        <f t="shared" ref="G196" si="75">G197</f>
        <v>956468527.11000001</v>
      </c>
    </row>
    <row r="197" spans="1:7" s="9" customFormat="1" ht="15" customHeight="1" outlineLevel="1">
      <c r="A197" s="53" t="s">
        <v>35</v>
      </c>
      <c r="B197" s="22" t="s">
        <v>2</v>
      </c>
      <c r="C197" s="23" t="s">
        <v>164</v>
      </c>
      <c r="D197" s="23" t="s">
        <v>1</v>
      </c>
      <c r="E197" s="24">
        <v>150</v>
      </c>
      <c r="F197" s="84">
        <f>SUM(F198:F203)</f>
        <v>918024760.36000001</v>
      </c>
      <c r="G197" s="84">
        <f>SUM(G198:G203)</f>
        <v>956468527.11000001</v>
      </c>
    </row>
    <row r="198" spans="1:7" s="9" customFormat="1" ht="15" customHeight="1" outlineLevel="1">
      <c r="A198" s="13" t="s">
        <v>34</v>
      </c>
      <c r="B198" s="28" t="s">
        <v>11</v>
      </c>
      <c r="C198" s="29" t="s">
        <v>164</v>
      </c>
      <c r="D198" s="29" t="s">
        <v>1</v>
      </c>
      <c r="E198" s="30">
        <v>150</v>
      </c>
      <c r="F198" s="88">
        <v>19274</v>
      </c>
      <c r="G198" s="88">
        <v>19274</v>
      </c>
    </row>
    <row r="199" spans="1:7" s="9" customFormat="1" ht="25.5" outlineLevel="1">
      <c r="A199" s="13" t="s">
        <v>341</v>
      </c>
      <c r="B199" s="28" t="s">
        <v>278</v>
      </c>
      <c r="C199" s="29" t="s">
        <v>164</v>
      </c>
      <c r="D199" s="29" t="s">
        <v>1</v>
      </c>
      <c r="E199" s="30">
        <v>150</v>
      </c>
      <c r="F199" s="88">
        <v>13904349</v>
      </c>
      <c r="G199" s="88">
        <v>13904349</v>
      </c>
    </row>
    <row r="200" spans="1:7" s="9" customFormat="1" ht="15" customHeight="1" outlineLevel="1">
      <c r="A200" s="13" t="s">
        <v>38</v>
      </c>
      <c r="B200" s="28" t="s">
        <v>14</v>
      </c>
      <c r="C200" s="29" t="s">
        <v>164</v>
      </c>
      <c r="D200" s="29" t="s">
        <v>1</v>
      </c>
      <c r="E200" s="30">
        <v>150</v>
      </c>
      <c r="F200" s="88">
        <v>301232449</v>
      </c>
      <c r="G200" s="88">
        <v>300711049</v>
      </c>
    </row>
    <row r="201" spans="1:7" s="9" customFormat="1" ht="13.5" customHeight="1" outlineLevel="1">
      <c r="A201" s="13" t="s">
        <v>40</v>
      </c>
      <c r="B201" s="28" t="s">
        <v>16</v>
      </c>
      <c r="C201" s="29" t="s">
        <v>164</v>
      </c>
      <c r="D201" s="29" t="s">
        <v>1</v>
      </c>
      <c r="E201" s="30">
        <v>150</v>
      </c>
      <c r="F201" s="88">
        <v>589523529.36000001</v>
      </c>
      <c r="G201" s="88">
        <v>621942014.11000001</v>
      </c>
    </row>
    <row r="202" spans="1:7" s="9" customFormat="1" ht="25.5" outlineLevel="1">
      <c r="A202" s="13" t="s">
        <v>334</v>
      </c>
      <c r="B202" s="28" t="s">
        <v>17</v>
      </c>
      <c r="C202" s="29" t="s">
        <v>164</v>
      </c>
      <c r="D202" s="29" t="s">
        <v>1</v>
      </c>
      <c r="E202" s="30">
        <v>150</v>
      </c>
      <c r="F202" s="88">
        <v>0</v>
      </c>
      <c r="G202" s="88">
        <v>0</v>
      </c>
    </row>
    <row r="203" spans="1:7" s="9" customFormat="1" ht="13.5" customHeight="1" outlineLevel="1">
      <c r="A203" s="13" t="s">
        <v>42</v>
      </c>
      <c r="B203" s="28" t="s">
        <v>18</v>
      </c>
      <c r="C203" s="29" t="s">
        <v>164</v>
      </c>
      <c r="D203" s="29" t="s">
        <v>1</v>
      </c>
      <c r="E203" s="30">
        <v>150</v>
      </c>
      <c r="F203" s="88">
        <v>13345159</v>
      </c>
      <c r="G203" s="88">
        <v>19891841</v>
      </c>
    </row>
    <row r="204" spans="1:7" s="3" customFormat="1" ht="18" customHeight="1">
      <c r="A204" s="54" t="s">
        <v>166</v>
      </c>
      <c r="B204" s="16" t="s">
        <v>2</v>
      </c>
      <c r="C204" s="17" t="s">
        <v>165</v>
      </c>
      <c r="D204" s="17" t="s">
        <v>1</v>
      </c>
      <c r="E204" s="18">
        <v>150</v>
      </c>
      <c r="F204" s="82">
        <f t="shared" ref="F204:G204" si="76">F205+F214+F217+F220+F223+F226+F229</f>
        <v>7966426988.9400005</v>
      </c>
      <c r="G204" s="82">
        <f t="shared" si="76"/>
        <v>8351893267</v>
      </c>
    </row>
    <row r="205" spans="1:7" s="9" customFormat="1" ht="25.5" outlineLevel="1">
      <c r="A205" s="96" t="s">
        <v>231</v>
      </c>
      <c r="B205" s="57" t="s">
        <v>2</v>
      </c>
      <c r="C205" s="61" t="s">
        <v>232</v>
      </c>
      <c r="D205" s="61" t="s">
        <v>1</v>
      </c>
      <c r="E205" s="61">
        <v>150</v>
      </c>
      <c r="F205" s="89">
        <f t="shared" ref="F205:G205" si="77">F206</f>
        <v>276306698.19999999</v>
      </c>
      <c r="G205" s="89">
        <f t="shared" si="77"/>
        <v>282737148.19999999</v>
      </c>
    </row>
    <row r="206" spans="1:7" s="9" customFormat="1" ht="25.5" outlineLevel="1">
      <c r="A206" s="97" t="s">
        <v>234</v>
      </c>
      <c r="B206" s="22" t="s">
        <v>2</v>
      </c>
      <c r="C206" s="23" t="s">
        <v>233</v>
      </c>
      <c r="D206" s="23" t="s">
        <v>1</v>
      </c>
      <c r="E206" s="23">
        <v>150</v>
      </c>
      <c r="F206" s="90">
        <f t="shared" ref="F206:G206" si="78">SUM(F207:F213)</f>
        <v>276306698.19999999</v>
      </c>
      <c r="G206" s="90">
        <f t="shared" si="78"/>
        <v>282737148.19999999</v>
      </c>
    </row>
    <row r="207" spans="1:7" s="9" customFormat="1" ht="12.75" customHeight="1" outlineLevel="1">
      <c r="A207" s="13" t="s">
        <v>36</v>
      </c>
      <c r="B207" s="28" t="s">
        <v>12</v>
      </c>
      <c r="C207" s="29" t="s">
        <v>233</v>
      </c>
      <c r="D207" s="29" t="s">
        <v>1</v>
      </c>
      <c r="E207" s="29">
        <v>150</v>
      </c>
      <c r="F207" s="88">
        <v>27501458.199999999</v>
      </c>
      <c r="G207" s="88">
        <v>27501458.199999999</v>
      </c>
    </row>
    <row r="208" spans="1:7" s="9" customFormat="1" ht="25.5" outlineLevel="1">
      <c r="A208" s="13" t="s">
        <v>37</v>
      </c>
      <c r="B208" s="28" t="s">
        <v>13</v>
      </c>
      <c r="C208" s="29" t="s">
        <v>233</v>
      </c>
      <c r="D208" s="29" t="s">
        <v>1</v>
      </c>
      <c r="E208" s="29">
        <v>150</v>
      </c>
      <c r="F208" s="88">
        <v>35251600</v>
      </c>
      <c r="G208" s="88">
        <v>36694900</v>
      </c>
    </row>
    <row r="209" spans="1:7" s="9" customFormat="1" ht="12.75" customHeight="1" outlineLevel="1">
      <c r="A209" s="13" t="s">
        <v>38</v>
      </c>
      <c r="B209" s="28" t="s">
        <v>14</v>
      </c>
      <c r="C209" s="29" t="s">
        <v>233</v>
      </c>
      <c r="D209" s="29" t="s">
        <v>1</v>
      </c>
      <c r="E209" s="29">
        <v>150</v>
      </c>
      <c r="F209" s="88">
        <v>188375609</v>
      </c>
      <c r="G209" s="88">
        <v>193364009</v>
      </c>
    </row>
    <row r="210" spans="1:7" s="9" customFormat="1" ht="12.75" customHeight="1" outlineLevel="1">
      <c r="A210" s="13" t="s">
        <v>40</v>
      </c>
      <c r="B210" s="28" t="s">
        <v>16</v>
      </c>
      <c r="C210" s="29" t="s">
        <v>233</v>
      </c>
      <c r="D210" s="29" t="s">
        <v>1</v>
      </c>
      <c r="E210" s="29">
        <v>150</v>
      </c>
      <c r="F210" s="88">
        <v>18352168</v>
      </c>
      <c r="G210" s="88">
        <v>18352168</v>
      </c>
    </row>
    <row r="211" spans="1:7" s="9" customFormat="1" ht="25.5" outlineLevel="1">
      <c r="A211" s="13" t="s">
        <v>334</v>
      </c>
      <c r="B211" s="28" t="s">
        <v>17</v>
      </c>
      <c r="C211" s="29" t="s">
        <v>233</v>
      </c>
      <c r="D211" s="29" t="s">
        <v>1</v>
      </c>
      <c r="E211" s="29">
        <v>150</v>
      </c>
      <c r="F211" s="88">
        <v>3049900</v>
      </c>
      <c r="G211" s="88">
        <v>3049900</v>
      </c>
    </row>
    <row r="212" spans="1:7" s="38" customFormat="1" ht="12.75" customHeight="1" outlineLevel="1">
      <c r="A212" s="13" t="s">
        <v>42</v>
      </c>
      <c r="B212" s="28" t="s">
        <v>18</v>
      </c>
      <c r="C212" s="29" t="s">
        <v>233</v>
      </c>
      <c r="D212" s="29" t="s">
        <v>1</v>
      </c>
      <c r="E212" s="29">
        <v>150</v>
      </c>
      <c r="F212" s="88">
        <v>272563</v>
      </c>
      <c r="G212" s="88">
        <v>271313</v>
      </c>
    </row>
    <row r="213" spans="1:7" s="38" customFormat="1" ht="14.25" customHeight="1" outlineLevel="1">
      <c r="A213" s="13" t="s">
        <v>43</v>
      </c>
      <c r="B213" s="28" t="s">
        <v>19</v>
      </c>
      <c r="C213" s="29" t="s">
        <v>233</v>
      </c>
      <c r="D213" s="29" t="s">
        <v>1</v>
      </c>
      <c r="E213" s="29">
        <v>150</v>
      </c>
      <c r="F213" s="88">
        <v>3503400</v>
      </c>
      <c r="G213" s="88">
        <v>3503400</v>
      </c>
    </row>
    <row r="214" spans="1:7" s="3" customFormat="1" ht="38.25">
      <c r="A214" s="55" t="s">
        <v>306</v>
      </c>
      <c r="B214" s="35" t="s">
        <v>2</v>
      </c>
      <c r="C214" s="20" t="s">
        <v>167</v>
      </c>
      <c r="D214" s="36" t="s">
        <v>1</v>
      </c>
      <c r="E214" s="37">
        <v>150</v>
      </c>
      <c r="F214" s="83">
        <f t="shared" ref="F214:G215" si="79">F215</f>
        <v>309860700</v>
      </c>
      <c r="G214" s="83">
        <f t="shared" si="79"/>
        <v>314805400</v>
      </c>
    </row>
    <row r="215" spans="1:7" s="9" customFormat="1" ht="38.25" outlineLevel="1">
      <c r="A215" s="56" t="s">
        <v>307</v>
      </c>
      <c r="B215" s="49" t="s">
        <v>2</v>
      </c>
      <c r="C215" s="23" t="s">
        <v>168</v>
      </c>
      <c r="D215" s="50" t="s">
        <v>1</v>
      </c>
      <c r="E215" s="51">
        <v>150</v>
      </c>
      <c r="F215" s="84">
        <f t="shared" si="79"/>
        <v>309860700</v>
      </c>
      <c r="G215" s="84">
        <f t="shared" si="79"/>
        <v>314805400</v>
      </c>
    </row>
    <row r="216" spans="1:7" s="3" customFormat="1" ht="15" customHeight="1">
      <c r="A216" s="13" t="s">
        <v>38</v>
      </c>
      <c r="B216" s="28" t="s">
        <v>14</v>
      </c>
      <c r="C216" s="29" t="s">
        <v>168</v>
      </c>
      <c r="D216" s="29" t="s">
        <v>1</v>
      </c>
      <c r="E216" s="30">
        <v>150</v>
      </c>
      <c r="F216" s="88">
        <v>309860700</v>
      </c>
      <c r="G216" s="88">
        <v>314805400</v>
      </c>
    </row>
    <row r="217" spans="1:7" s="3" customFormat="1" ht="52.5" customHeight="1">
      <c r="A217" s="55" t="s">
        <v>172</v>
      </c>
      <c r="B217" s="35" t="s">
        <v>2</v>
      </c>
      <c r="C217" s="20" t="s">
        <v>169</v>
      </c>
      <c r="D217" s="36" t="s">
        <v>1</v>
      </c>
      <c r="E217" s="37">
        <v>150</v>
      </c>
      <c r="F217" s="83">
        <f t="shared" ref="F217:G218" si="80">F218</f>
        <v>124046400</v>
      </c>
      <c r="G217" s="83">
        <f t="shared" si="80"/>
        <v>124046400</v>
      </c>
    </row>
    <row r="218" spans="1:7" s="9" customFormat="1" ht="53.25" customHeight="1">
      <c r="A218" s="56" t="s">
        <v>171</v>
      </c>
      <c r="B218" s="49" t="s">
        <v>2</v>
      </c>
      <c r="C218" s="23" t="s">
        <v>170</v>
      </c>
      <c r="D218" s="50" t="s">
        <v>1</v>
      </c>
      <c r="E218" s="51">
        <v>150</v>
      </c>
      <c r="F218" s="84">
        <f t="shared" si="80"/>
        <v>124046400</v>
      </c>
      <c r="G218" s="84">
        <f t="shared" si="80"/>
        <v>124046400</v>
      </c>
    </row>
    <row r="219" spans="1:7" s="9" customFormat="1" ht="13.5" customHeight="1">
      <c r="A219" s="13" t="s">
        <v>38</v>
      </c>
      <c r="B219" s="28" t="s">
        <v>14</v>
      </c>
      <c r="C219" s="29" t="s">
        <v>170</v>
      </c>
      <c r="D219" s="29" t="s">
        <v>1</v>
      </c>
      <c r="E219" s="30">
        <v>150</v>
      </c>
      <c r="F219" s="88">
        <v>124046400</v>
      </c>
      <c r="G219" s="88">
        <v>124046400</v>
      </c>
    </row>
    <row r="220" spans="1:7" s="3" customFormat="1" ht="52.5" customHeight="1">
      <c r="A220" s="11" t="s">
        <v>136</v>
      </c>
      <c r="B220" s="35" t="s">
        <v>2</v>
      </c>
      <c r="C220" s="20" t="s">
        <v>173</v>
      </c>
      <c r="D220" s="36" t="s">
        <v>1</v>
      </c>
      <c r="E220" s="37">
        <v>150</v>
      </c>
      <c r="F220" s="83">
        <f t="shared" ref="F220:G221" si="81">F221</f>
        <v>426106300</v>
      </c>
      <c r="G220" s="83">
        <f t="shared" si="81"/>
        <v>471798900</v>
      </c>
    </row>
    <row r="221" spans="1:7" s="9" customFormat="1" ht="39" customHeight="1">
      <c r="A221" s="56" t="s">
        <v>137</v>
      </c>
      <c r="B221" s="49" t="s">
        <v>2</v>
      </c>
      <c r="C221" s="23" t="s">
        <v>174</v>
      </c>
      <c r="D221" s="50" t="s">
        <v>1</v>
      </c>
      <c r="E221" s="50">
        <v>150</v>
      </c>
      <c r="F221" s="84">
        <f t="shared" si="81"/>
        <v>426106300</v>
      </c>
      <c r="G221" s="84">
        <f t="shared" si="81"/>
        <v>471798900</v>
      </c>
    </row>
    <row r="222" spans="1:7" s="9" customFormat="1" outlineLevel="1">
      <c r="A222" s="13" t="s">
        <v>27</v>
      </c>
      <c r="B222" s="28" t="s">
        <v>7</v>
      </c>
      <c r="C222" s="29" t="s">
        <v>174</v>
      </c>
      <c r="D222" s="29" t="s">
        <v>1</v>
      </c>
      <c r="E222" s="29">
        <v>150</v>
      </c>
      <c r="F222" s="88">
        <v>426106300</v>
      </c>
      <c r="G222" s="88">
        <v>471798900</v>
      </c>
    </row>
    <row r="223" spans="1:7" s="3" customFormat="1" ht="39.75" customHeight="1">
      <c r="A223" s="11" t="s">
        <v>201</v>
      </c>
      <c r="B223" s="35" t="s">
        <v>2</v>
      </c>
      <c r="C223" s="20" t="s">
        <v>196</v>
      </c>
      <c r="D223" s="36" t="s">
        <v>1</v>
      </c>
      <c r="E223" s="37">
        <v>150</v>
      </c>
      <c r="F223" s="83">
        <f t="shared" ref="F223:G224" si="82">F224</f>
        <v>56650.76</v>
      </c>
      <c r="G223" s="83">
        <f t="shared" si="82"/>
        <v>367378.82</v>
      </c>
    </row>
    <row r="224" spans="1:7" s="9" customFormat="1" ht="41.25" customHeight="1">
      <c r="A224" s="56" t="s">
        <v>202</v>
      </c>
      <c r="B224" s="49" t="s">
        <v>2</v>
      </c>
      <c r="C224" s="23" t="s">
        <v>195</v>
      </c>
      <c r="D224" s="50" t="s">
        <v>1</v>
      </c>
      <c r="E224" s="50">
        <v>150</v>
      </c>
      <c r="F224" s="84">
        <f t="shared" si="82"/>
        <v>56650.76</v>
      </c>
      <c r="G224" s="84">
        <f t="shared" si="82"/>
        <v>367378.82</v>
      </c>
    </row>
    <row r="225" spans="1:7" s="9" customFormat="1" outlineLevel="1">
      <c r="A225" s="13" t="s">
        <v>36</v>
      </c>
      <c r="B225" s="28" t="s">
        <v>12</v>
      </c>
      <c r="C225" s="29" t="s">
        <v>195</v>
      </c>
      <c r="D225" s="29" t="s">
        <v>1</v>
      </c>
      <c r="E225" s="29">
        <v>150</v>
      </c>
      <c r="F225" s="88">
        <v>56650.76</v>
      </c>
      <c r="G225" s="88">
        <v>367378.82</v>
      </c>
    </row>
    <row r="226" spans="1:7" s="3" customFormat="1" ht="27" customHeight="1">
      <c r="A226" s="11" t="s">
        <v>135</v>
      </c>
      <c r="B226" s="35" t="s">
        <v>2</v>
      </c>
      <c r="C226" s="20" t="s">
        <v>175</v>
      </c>
      <c r="D226" s="36" t="s">
        <v>1</v>
      </c>
      <c r="E226" s="37">
        <v>150</v>
      </c>
      <c r="F226" s="83">
        <f t="shared" ref="F226:G227" si="83">F227</f>
        <v>25833839.98</v>
      </c>
      <c r="G226" s="83">
        <f t="shared" si="83"/>
        <v>25833839.98</v>
      </c>
    </row>
    <row r="227" spans="1:7" s="9" customFormat="1" ht="29.25" customHeight="1">
      <c r="A227" s="56" t="s">
        <v>182</v>
      </c>
      <c r="B227" s="49" t="s">
        <v>2</v>
      </c>
      <c r="C227" s="23" t="s">
        <v>176</v>
      </c>
      <c r="D227" s="50" t="s">
        <v>1</v>
      </c>
      <c r="E227" s="50">
        <v>150</v>
      </c>
      <c r="F227" s="84">
        <f t="shared" si="83"/>
        <v>25833839.98</v>
      </c>
      <c r="G227" s="84">
        <f t="shared" si="83"/>
        <v>25833839.98</v>
      </c>
    </row>
    <row r="228" spans="1:7" s="9" customFormat="1" outlineLevel="1">
      <c r="A228" s="13" t="s">
        <v>36</v>
      </c>
      <c r="B228" s="28" t="s">
        <v>12</v>
      </c>
      <c r="C228" s="29" t="s">
        <v>176</v>
      </c>
      <c r="D228" s="29" t="s">
        <v>1</v>
      </c>
      <c r="E228" s="29">
        <v>150</v>
      </c>
      <c r="F228" s="88">
        <v>25833839.98</v>
      </c>
      <c r="G228" s="88">
        <v>25833839.98</v>
      </c>
    </row>
    <row r="229" spans="1:7" s="3" customFormat="1" ht="12.75" customHeight="1">
      <c r="A229" s="11" t="s">
        <v>204</v>
      </c>
      <c r="B229" s="57" t="s">
        <v>2</v>
      </c>
      <c r="C229" s="61" t="s">
        <v>203</v>
      </c>
      <c r="D229" s="36" t="s">
        <v>1</v>
      </c>
      <c r="E229" s="37">
        <v>150</v>
      </c>
      <c r="F229" s="83">
        <f t="shared" ref="F229:G230" si="84">F230</f>
        <v>6804216400</v>
      </c>
      <c r="G229" s="83">
        <f t="shared" si="84"/>
        <v>7132304200</v>
      </c>
    </row>
    <row r="230" spans="1:7" s="9" customFormat="1" ht="12" customHeight="1">
      <c r="A230" s="56" t="s">
        <v>205</v>
      </c>
      <c r="B230" s="22" t="s">
        <v>2</v>
      </c>
      <c r="C230" s="23" t="s">
        <v>197</v>
      </c>
      <c r="D230" s="50" t="s">
        <v>1</v>
      </c>
      <c r="E230" s="50">
        <v>150</v>
      </c>
      <c r="F230" s="84">
        <f t="shared" si="84"/>
        <v>6804216400</v>
      </c>
      <c r="G230" s="84">
        <f t="shared" si="84"/>
        <v>7132304200</v>
      </c>
    </row>
    <row r="231" spans="1:7" s="9" customFormat="1" outlineLevel="1">
      <c r="A231" s="13" t="s">
        <v>38</v>
      </c>
      <c r="B231" s="28" t="s">
        <v>14</v>
      </c>
      <c r="C231" s="29" t="s">
        <v>197</v>
      </c>
      <c r="D231" s="29" t="s">
        <v>1</v>
      </c>
      <c r="E231" s="29">
        <v>150</v>
      </c>
      <c r="F231" s="88">
        <v>6804216400</v>
      </c>
      <c r="G231" s="88">
        <v>7132304200</v>
      </c>
    </row>
    <row r="232" spans="1:7" s="9" customFormat="1" ht="14.25" outlineLevel="1">
      <c r="A232" s="15" t="s">
        <v>142</v>
      </c>
      <c r="B232" s="16" t="s">
        <v>2</v>
      </c>
      <c r="C232" s="17" t="s">
        <v>177</v>
      </c>
      <c r="D232" s="17" t="s">
        <v>1</v>
      </c>
      <c r="E232" s="18">
        <v>150</v>
      </c>
      <c r="F232" s="82">
        <f t="shared" ref="F232:G232" si="85">F233+F236+F239</f>
        <v>275738500</v>
      </c>
      <c r="G232" s="82">
        <f t="shared" si="85"/>
        <v>281103300</v>
      </c>
    </row>
    <row r="233" spans="1:7" s="3" customFormat="1" ht="51">
      <c r="A233" s="55" t="s">
        <v>359</v>
      </c>
      <c r="B233" s="57" t="s">
        <v>2</v>
      </c>
      <c r="C233" s="61" t="s">
        <v>338</v>
      </c>
      <c r="D233" s="36" t="s">
        <v>1</v>
      </c>
      <c r="E233" s="37">
        <v>150</v>
      </c>
      <c r="F233" s="83">
        <f t="shared" ref="F233:G234" si="86">F234</f>
        <v>25804500</v>
      </c>
      <c r="G233" s="83">
        <f t="shared" si="86"/>
        <v>31169300</v>
      </c>
    </row>
    <row r="234" spans="1:7" s="9" customFormat="1" ht="51">
      <c r="A234" s="56" t="s">
        <v>340</v>
      </c>
      <c r="B234" s="22" t="s">
        <v>2</v>
      </c>
      <c r="C234" s="23" t="s">
        <v>339</v>
      </c>
      <c r="D234" s="50" t="s">
        <v>1</v>
      </c>
      <c r="E234" s="50">
        <v>150</v>
      </c>
      <c r="F234" s="84">
        <f t="shared" si="86"/>
        <v>25804500</v>
      </c>
      <c r="G234" s="84">
        <f t="shared" si="86"/>
        <v>31169300</v>
      </c>
    </row>
    <row r="235" spans="1:7" s="9" customFormat="1" outlineLevel="1">
      <c r="A235" s="13" t="s">
        <v>38</v>
      </c>
      <c r="B235" s="28" t="s">
        <v>14</v>
      </c>
      <c r="C235" s="29" t="s">
        <v>339</v>
      </c>
      <c r="D235" s="29" t="s">
        <v>1</v>
      </c>
      <c r="E235" s="29">
        <v>150</v>
      </c>
      <c r="F235" s="88">
        <v>25804500</v>
      </c>
      <c r="G235" s="88">
        <v>31169300</v>
      </c>
    </row>
    <row r="236" spans="1:7" s="3" customFormat="1" ht="76.5">
      <c r="A236" s="55" t="s">
        <v>360</v>
      </c>
      <c r="B236" s="57" t="s">
        <v>2</v>
      </c>
      <c r="C236" s="61" t="s">
        <v>276</v>
      </c>
      <c r="D236" s="36" t="s">
        <v>1</v>
      </c>
      <c r="E236" s="37">
        <v>150</v>
      </c>
      <c r="F236" s="83">
        <f t="shared" ref="F236:G237" si="87">F237</f>
        <v>228008800</v>
      </c>
      <c r="G236" s="83">
        <f t="shared" si="87"/>
        <v>228008800</v>
      </c>
    </row>
    <row r="237" spans="1:7" s="9" customFormat="1" ht="89.25">
      <c r="A237" s="56" t="s">
        <v>361</v>
      </c>
      <c r="B237" s="22" t="s">
        <v>2</v>
      </c>
      <c r="C237" s="23" t="s">
        <v>277</v>
      </c>
      <c r="D237" s="50" t="s">
        <v>1</v>
      </c>
      <c r="E237" s="50">
        <v>150</v>
      </c>
      <c r="F237" s="84">
        <f t="shared" si="87"/>
        <v>228008800</v>
      </c>
      <c r="G237" s="84">
        <f t="shared" si="87"/>
        <v>228008800</v>
      </c>
    </row>
    <row r="238" spans="1:7" s="9" customFormat="1" outlineLevel="1">
      <c r="A238" s="13" t="s">
        <v>38</v>
      </c>
      <c r="B238" s="28" t="s">
        <v>14</v>
      </c>
      <c r="C238" s="29" t="s">
        <v>277</v>
      </c>
      <c r="D238" s="29" t="s">
        <v>1</v>
      </c>
      <c r="E238" s="29">
        <v>150</v>
      </c>
      <c r="F238" s="88">
        <v>228008800</v>
      </c>
      <c r="G238" s="88">
        <v>228008800</v>
      </c>
    </row>
    <row r="239" spans="1:7" ht="12.75" customHeight="1">
      <c r="A239" s="68" t="s">
        <v>151</v>
      </c>
      <c r="B239" s="19" t="s">
        <v>2</v>
      </c>
      <c r="C239" s="20" t="s">
        <v>178</v>
      </c>
      <c r="D239" s="20" t="s">
        <v>1</v>
      </c>
      <c r="E239" s="20">
        <v>150</v>
      </c>
      <c r="F239" s="83">
        <f t="shared" ref="F239:G239" si="88">F240</f>
        <v>21925200</v>
      </c>
      <c r="G239" s="83">
        <f t="shared" si="88"/>
        <v>21925200</v>
      </c>
    </row>
    <row r="240" spans="1:7" ht="15.75" customHeight="1">
      <c r="A240" s="67" t="s">
        <v>152</v>
      </c>
      <c r="B240" s="22" t="s">
        <v>2</v>
      </c>
      <c r="C240" s="23" t="s">
        <v>179</v>
      </c>
      <c r="D240" s="23" t="s">
        <v>1</v>
      </c>
      <c r="E240" s="23">
        <v>150</v>
      </c>
      <c r="F240" s="88">
        <f>SUM(F241:F241)</f>
        <v>21925200</v>
      </c>
      <c r="G240" s="88">
        <f>SUM(G241:G241)</f>
        <v>21925200</v>
      </c>
    </row>
    <row r="241" spans="1:7">
      <c r="A241" s="94" t="s">
        <v>38</v>
      </c>
      <c r="B241" s="28" t="s">
        <v>14</v>
      </c>
      <c r="C241" s="29" t="s">
        <v>179</v>
      </c>
      <c r="D241" s="29" t="s">
        <v>1</v>
      </c>
      <c r="E241" s="29">
        <v>150</v>
      </c>
      <c r="F241" s="88">
        <v>21925200</v>
      </c>
      <c r="G241" s="88">
        <v>21925200</v>
      </c>
    </row>
    <row r="242" spans="1:7" ht="15.75">
      <c r="A242" s="62" t="s">
        <v>138</v>
      </c>
      <c r="B242" s="58"/>
      <c r="C242" s="59"/>
      <c r="D242" s="59"/>
      <c r="E242" s="59"/>
      <c r="F242" s="60">
        <f>F14+F179</f>
        <v>19847784477.860001</v>
      </c>
      <c r="G242" s="60">
        <f>G14+G179</f>
        <v>20327463372.110001</v>
      </c>
    </row>
    <row r="243" spans="1:7" ht="9.75" customHeight="1"/>
    <row r="244" spans="1:7">
      <c r="A244" s="109" t="s">
        <v>139</v>
      </c>
      <c r="B244" s="109"/>
      <c r="C244" s="109"/>
      <c r="D244" s="109"/>
      <c r="E244" s="109"/>
      <c r="F244" s="100"/>
      <c r="G244" s="100"/>
    </row>
    <row r="249" spans="1:7">
      <c r="F249" s="101"/>
      <c r="G249" s="101"/>
    </row>
  </sheetData>
  <autoFilter ref="A179:G242"/>
  <mergeCells count="6">
    <mergeCell ref="C4:G4"/>
    <mergeCell ref="A7:G7"/>
    <mergeCell ref="A8:G8"/>
    <mergeCell ref="A244:E244"/>
    <mergeCell ref="B12:E12"/>
    <mergeCell ref="A9:G9"/>
  </mergeCells>
  <pageMargins left="0.55118110236220474" right="0.43307086614173229" top="0.55118110236220474" bottom="0.51181102362204722" header="0.59055118110236227" footer="0.27559055118110237"/>
  <pageSetup paperSize="9" scale="72" fitToHeight="10" orientation="portrait" r:id="rId1"/>
  <headerFooter>
    <oddFooter>&amp;C&amp;P</oddFooter>
  </headerFooter>
  <rowBreaks count="1" manualBreakCount="1">
    <brk id="17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Витальевна Подобед</dc:creator>
  <cp:lastModifiedBy>PodobedEV</cp:lastModifiedBy>
  <cp:lastPrinted>2023-12-27T11:46:14Z</cp:lastPrinted>
  <dcterms:created xsi:type="dcterms:W3CDTF">2014-06-09T12:14:18Z</dcterms:created>
  <dcterms:modified xsi:type="dcterms:W3CDTF">2024-01-25T07:20:02Z</dcterms:modified>
</cp:coreProperties>
</file>