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8\Public\КЭР\1 Муниципальные программы\Отчеты за 2020 год\За год\ГОТОВЫЙ ПАГМ\"/>
    </mc:Choice>
  </mc:AlternateContent>
  <xr:revisionPtr revIDLastSave="0" documentId="13_ncr:1_{235E8A82-F415-46A9-AC76-BC300F9D0CD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следняя таблица отчета" sheetId="1" r:id="rId1"/>
    <sheet name="Лист1" sheetId="2" r:id="rId2"/>
    <sheet name="Лист2" sheetId="3" r:id="rId3"/>
  </sheets>
  <externalReferences>
    <externalReference r:id="rId4"/>
  </externalReferences>
  <definedNames>
    <definedName name="_xlnm.Print_Titles" localSheetId="0">'Последняя таблица отчета'!$5:$6</definedName>
    <definedName name="_xlnm.Print_Area" localSheetId="0">'Последняя таблица отчета'!$H$1:$N$391</definedName>
  </definedNames>
  <calcPr calcId="191029"/>
</workbook>
</file>

<file path=xl/calcChain.xml><?xml version="1.0" encoding="utf-8"?>
<calcChain xmlns="http://schemas.openxmlformats.org/spreadsheetml/2006/main">
  <c r="N338" i="1" l="1"/>
  <c r="N337" i="1"/>
  <c r="N354" i="1" l="1"/>
  <c r="N130" i="1"/>
  <c r="N110" i="1"/>
  <c r="P195" i="1" l="1"/>
  <c r="P131" i="1" l="1"/>
  <c r="M141" i="1" l="1"/>
  <c r="L141" i="1"/>
  <c r="M387" i="1" l="1"/>
  <c r="M388" i="1" l="1"/>
  <c r="L388" i="1"/>
  <c r="L387" i="1"/>
  <c r="M386" i="1"/>
  <c r="L386" i="1"/>
  <c r="L385" i="1"/>
  <c r="M385" i="1"/>
  <c r="M384" i="1"/>
  <c r="O387" i="1" s="1"/>
  <c r="L384" i="1"/>
  <c r="N382" i="1"/>
  <c r="M380" i="1"/>
  <c r="L380" i="1"/>
  <c r="O388" i="1" l="1"/>
  <c r="O385" i="1"/>
  <c r="M389" i="1"/>
  <c r="O7" i="1" s="1"/>
  <c r="O386" i="1"/>
  <c r="M218" i="1"/>
  <c r="L218" i="1"/>
  <c r="N208" i="1"/>
  <c r="N131" i="1"/>
  <c r="N132" i="1"/>
  <c r="N133" i="1"/>
  <c r="N134" i="1"/>
  <c r="N135" i="1"/>
  <c r="N11" i="1"/>
  <c r="O152" i="1" l="1"/>
  <c r="O48" i="1"/>
  <c r="O240" i="1"/>
  <c r="O363" i="1"/>
  <c r="O131" i="1"/>
  <c r="O72" i="1"/>
  <c r="O191" i="1"/>
  <c r="O162" i="1"/>
  <c r="O279" i="1"/>
  <c r="O303" i="1"/>
  <c r="O250" i="1"/>
  <c r="O339" i="1"/>
  <c r="O112" i="1"/>
  <c r="N276" i="1"/>
  <c r="Q275" i="1"/>
  <c r="P275" i="1"/>
  <c r="Q274" i="1"/>
  <c r="P274" i="1"/>
  <c r="N250" i="1"/>
  <c r="N251" i="1"/>
  <c r="N252" i="1"/>
  <c r="N253" i="1"/>
  <c r="P273" i="1" l="1"/>
  <c r="Q273" i="1"/>
  <c r="N39" i="1"/>
  <c r="N236" i="1"/>
  <c r="N232" i="1"/>
  <c r="T200" i="1"/>
  <c r="S200" i="1"/>
  <c r="T199" i="1"/>
  <c r="S199" i="1"/>
  <c r="T198" i="1" l="1"/>
  <c r="S198" i="1"/>
  <c r="N346" i="1"/>
  <c r="N383" i="1"/>
  <c r="N367" i="1"/>
  <c r="H15" i="3"/>
  <c r="F15" i="3"/>
  <c r="C15" i="3"/>
  <c r="A15" i="3"/>
  <c r="N218" i="1" l="1"/>
  <c r="N196" i="1"/>
  <c r="N214" i="1"/>
  <c r="L10" i="2"/>
  <c r="B16" i="2"/>
  <c r="A16" i="2"/>
  <c r="N8" i="1"/>
  <c r="N9" i="1"/>
  <c r="N10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9" i="1"/>
  <c r="N30" i="1"/>
  <c r="N31" i="1"/>
  <c r="N32" i="1"/>
  <c r="N33" i="1"/>
  <c r="N34" i="1"/>
  <c r="N35" i="1"/>
  <c r="N36" i="1"/>
  <c r="N37" i="1"/>
  <c r="N38" i="1"/>
  <c r="N40" i="1"/>
  <c r="N41" i="1"/>
  <c r="N42" i="1"/>
  <c r="N43" i="1"/>
  <c r="N44" i="1"/>
  <c r="N45" i="1"/>
  <c r="N46" i="1"/>
  <c r="N47" i="1"/>
  <c r="N48" i="1"/>
  <c r="N49" i="1"/>
  <c r="N50" i="1"/>
  <c r="N51" i="1"/>
  <c r="N52" i="1"/>
  <c r="N53" i="1"/>
  <c r="N54" i="1"/>
  <c r="N55" i="1"/>
  <c r="N56" i="1"/>
  <c r="N57" i="1"/>
  <c r="N58" i="1"/>
  <c r="N59" i="1"/>
  <c r="N60" i="1"/>
  <c r="N61" i="1"/>
  <c r="N62" i="1"/>
  <c r="N63" i="1"/>
  <c r="N64" i="1"/>
  <c r="N65" i="1"/>
  <c r="N66" i="1"/>
  <c r="N67" i="1"/>
  <c r="N68" i="1"/>
  <c r="N69" i="1"/>
  <c r="N72" i="1"/>
  <c r="N73" i="1"/>
  <c r="N74" i="1"/>
  <c r="N75" i="1"/>
  <c r="N76" i="1"/>
  <c r="N77" i="1"/>
  <c r="N78" i="1"/>
  <c r="N79" i="1"/>
  <c r="N80" i="1"/>
  <c r="N81" i="1"/>
  <c r="N82" i="1"/>
  <c r="N83" i="1"/>
  <c r="N84" i="1"/>
  <c r="N85" i="1"/>
  <c r="N86" i="1"/>
  <c r="N87" i="1"/>
  <c r="N88" i="1"/>
  <c r="N89" i="1"/>
  <c r="N90" i="1"/>
  <c r="N91" i="1"/>
  <c r="N92" i="1"/>
  <c r="N93" i="1"/>
  <c r="N94" i="1"/>
  <c r="N95" i="1"/>
  <c r="N96" i="1"/>
  <c r="N97" i="1"/>
  <c r="N98" i="1"/>
  <c r="N99" i="1"/>
  <c r="N100" i="1"/>
  <c r="N101" i="1"/>
  <c r="N102" i="1"/>
  <c r="N103" i="1"/>
  <c r="N104" i="1"/>
  <c r="N105" i="1"/>
  <c r="N106" i="1"/>
  <c r="N107" i="1"/>
  <c r="N108" i="1"/>
  <c r="N109" i="1"/>
  <c r="N111" i="1"/>
  <c r="N112" i="1"/>
  <c r="N113" i="1"/>
  <c r="N114" i="1"/>
  <c r="N115" i="1"/>
  <c r="N116" i="1"/>
  <c r="N117" i="1"/>
  <c r="N118" i="1"/>
  <c r="N119" i="1"/>
  <c r="N120" i="1"/>
  <c r="N121" i="1"/>
  <c r="N122" i="1"/>
  <c r="N124" i="1"/>
  <c r="N125" i="1"/>
  <c r="N126" i="1"/>
  <c r="N127" i="1"/>
  <c r="N128" i="1"/>
  <c r="N129" i="1"/>
  <c r="N136" i="1"/>
  <c r="N137" i="1"/>
  <c r="N138" i="1"/>
  <c r="N139" i="1"/>
  <c r="N140" i="1"/>
  <c r="N141" i="1"/>
  <c r="N142" i="1"/>
  <c r="N143" i="1"/>
  <c r="N144" i="1"/>
  <c r="N145" i="1"/>
  <c r="N146" i="1"/>
  <c r="N147" i="1"/>
  <c r="N148" i="1"/>
  <c r="N149" i="1"/>
  <c r="N150" i="1"/>
  <c r="N151" i="1"/>
  <c r="N152" i="1"/>
  <c r="N153" i="1"/>
  <c r="N154" i="1"/>
  <c r="N155" i="1"/>
  <c r="N156" i="1"/>
  <c r="N157" i="1"/>
  <c r="N158" i="1"/>
  <c r="N159" i="1"/>
  <c r="N160" i="1"/>
  <c r="N161" i="1"/>
  <c r="N162" i="1"/>
  <c r="N163" i="1"/>
  <c r="N164" i="1"/>
  <c r="N165" i="1"/>
  <c r="N166" i="1"/>
  <c r="N167" i="1"/>
  <c r="N168" i="1"/>
  <c r="N169" i="1"/>
  <c r="N170" i="1"/>
  <c r="N171" i="1"/>
  <c r="N172" i="1"/>
  <c r="N173" i="1"/>
  <c r="N174" i="1"/>
  <c r="N175" i="1"/>
  <c r="N176" i="1"/>
  <c r="N177" i="1"/>
  <c r="N178" i="1"/>
  <c r="N179" i="1"/>
  <c r="N180" i="1"/>
  <c r="N181" i="1"/>
  <c r="N182" i="1"/>
  <c r="N183" i="1"/>
  <c r="N184" i="1"/>
  <c r="N185" i="1"/>
  <c r="N186" i="1"/>
  <c r="N187" i="1"/>
  <c r="N188" i="1"/>
  <c r="N189" i="1"/>
  <c r="N190" i="1"/>
  <c r="N192" i="1"/>
  <c r="N193" i="1"/>
  <c r="N194" i="1"/>
  <c r="N195" i="1"/>
  <c r="N197" i="1"/>
  <c r="N198" i="1"/>
  <c r="N199" i="1"/>
  <c r="N200" i="1"/>
  <c r="N201" i="1"/>
  <c r="N202" i="1"/>
  <c r="N203" i="1"/>
  <c r="N204" i="1"/>
  <c r="N205" i="1"/>
  <c r="N206" i="1"/>
  <c r="N207" i="1"/>
  <c r="N209" i="1"/>
  <c r="N210" i="1"/>
  <c r="N212" i="1"/>
  <c r="N213" i="1"/>
  <c r="N215" i="1"/>
  <c r="N216" i="1"/>
  <c r="N217" i="1"/>
  <c r="N219" i="1"/>
  <c r="N221" i="1"/>
  <c r="N222" i="1"/>
  <c r="N223" i="1"/>
  <c r="N224" i="1"/>
  <c r="N225" i="1"/>
  <c r="N226" i="1"/>
  <c r="N227" i="1"/>
  <c r="N228" i="1"/>
  <c r="N229" i="1"/>
  <c r="N230" i="1"/>
  <c r="N231" i="1"/>
  <c r="N233" i="1"/>
  <c r="N234" i="1"/>
  <c r="N235" i="1"/>
  <c r="N238" i="1"/>
  <c r="N239" i="1"/>
  <c r="N240" i="1"/>
  <c r="N241" i="1"/>
  <c r="N242" i="1"/>
  <c r="N243" i="1"/>
  <c r="N244" i="1"/>
  <c r="N245" i="1"/>
  <c r="N246" i="1"/>
  <c r="N247" i="1"/>
  <c r="N248" i="1"/>
  <c r="N249" i="1"/>
  <c r="N254" i="1"/>
  <c r="N255" i="1"/>
  <c r="N257" i="1"/>
  <c r="N258" i="1"/>
  <c r="N259" i="1"/>
  <c r="N260" i="1"/>
  <c r="N262" i="1"/>
  <c r="N263" i="1"/>
  <c r="N264" i="1"/>
  <c r="N265" i="1"/>
  <c r="N266" i="1"/>
  <c r="N267" i="1"/>
  <c r="N268" i="1"/>
  <c r="N269" i="1"/>
  <c r="N270" i="1"/>
  <c r="N271" i="1"/>
  <c r="N274" i="1"/>
  <c r="N275" i="1"/>
  <c r="N277" i="1"/>
  <c r="N278" i="1"/>
  <c r="N279" i="1"/>
  <c r="N280" i="1"/>
  <c r="N281" i="1"/>
  <c r="N282" i="1"/>
  <c r="N283" i="1"/>
  <c r="N284" i="1"/>
  <c r="N285" i="1"/>
  <c r="N286" i="1"/>
  <c r="N287" i="1"/>
  <c r="N288" i="1"/>
  <c r="N289" i="1"/>
  <c r="N290" i="1"/>
  <c r="N291" i="1"/>
  <c r="N294" i="1"/>
  <c r="N295" i="1"/>
  <c r="N296" i="1"/>
  <c r="N297" i="1"/>
  <c r="N298" i="1"/>
  <c r="N299" i="1"/>
  <c r="N300" i="1"/>
  <c r="N301" i="1"/>
  <c r="N302" i="1"/>
  <c r="N303" i="1"/>
  <c r="N304" i="1"/>
  <c r="N305" i="1"/>
  <c r="N306" i="1"/>
  <c r="N307" i="1"/>
  <c r="N308" i="1"/>
  <c r="N309" i="1"/>
  <c r="N310" i="1"/>
  <c r="N311" i="1"/>
  <c r="N312" i="1"/>
  <c r="N313" i="1"/>
  <c r="N314" i="1"/>
  <c r="N315" i="1"/>
  <c r="N316" i="1"/>
  <c r="N317" i="1"/>
  <c r="N318" i="1"/>
  <c r="N319" i="1"/>
  <c r="N320" i="1"/>
  <c r="N321" i="1"/>
  <c r="N322" i="1"/>
  <c r="N323" i="1"/>
  <c r="N324" i="1"/>
  <c r="N325" i="1"/>
  <c r="N326" i="1"/>
  <c r="N327" i="1"/>
  <c r="N328" i="1"/>
  <c r="N329" i="1"/>
  <c r="N330" i="1"/>
  <c r="N331" i="1"/>
  <c r="N332" i="1"/>
  <c r="N333" i="1"/>
  <c r="N334" i="1"/>
  <c r="N335" i="1"/>
  <c r="N336" i="1"/>
  <c r="N339" i="1"/>
  <c r="N340" i="1"/>
  <c r="N341" i="1"/>
  <c r="N342" i="1"/>
  <c r="N343" i="1"/>
  <c r="N344" i="1"/>
  <c r="N345" i="1"/>
  <c r="N347" i="1"/>
  <c r="N348" i="1"/>
  <c r="N349" i="1"/>
  <c r="N350" i="1"/>
  <c r="N351" i="1"/>
  <c r="N352" i="1"/>
  <c r="N353" i="1"/>
  <c r="N355" i="1"/>
  <c r="N356" i="1"/>
  <c r="N357" i="1"/>
  <c r="N358" i="1"/>
  <c r="N359" i="1"/>
  <c r="N360" i="1"/>
  <c r="N361" i="1"/>
  <c r="N362" i="1"/>
  <c r="N363" i="1"/>
  <c r="N364" i="1"/>
  <c r="N365" i="1"/>
  <c r="N366" i="1"/>
  <c r="N368" i="1"/>
  <c r="N369" i="1"/>
  <c r="N370" i="1"/>
  <c r="N371" i="1"/>
  <c r="N373" i="1"/>
  <c r="N374" i="1"/>
  <c r="N375" i="1"/>
  <c r="N376" i="1"/>
  <c r="N377" i="1"/>
  <c r="N378" i="1"/>
  <c r="N379" i="1"/>
  <c r="N380" i="1"/>
  <c r="N381" i="1"/>
  <c r="N7" i="1"/>
  <c r="E286" i="1"/>
  <c r="F286" i="1"/>
  <c r="G287" i="1"/>
  <c r="N387" i="1" l="1"/>
  <c r="N385" i="1"/>
  <c r="N386" i="1"/>
  <c r="N261" i="1"/>
  <c r="N256" i="1"/>
  <c r="N191" i="1"/>
  <c r="N388" i="1"/>
  <c r="G286" i="1"/>
  <c r="N384" i="1" l="1"/>
  <c r="N220" i="1"/>
  <c r="L389" i="1" l="1"/>
  <c r="N389" i="1" s="1"/>
  <c r="E15" i="1" l="1"/>
  <c r="E16" i="1"/>
  <c r="F16" i="1"/>
  <c r="G28" i="1"/>
  <c r="G29" i="1"/>
  <c r="G30" i="1"/>
  <c r="F60" i="1"/>
  <c r="G60" i="1" s="1"/>
  <c r="F61" i="1"/>
  <c r="G61" i="1" s="1"/>
  <c r="F64" i="1"/>
  <c r="G64" i="1" s="1"/>
  <c r="F65" i="1"/>
  <c r="G65" i="1" s="1"/>
  <c r="E71" i="1"/>
  <c r="F71" i="1"/>
  <c r="E73" i="1"/>
  <c r="F73" i="1"/>
  <c r="E75" i="1"/>
  <c r="F75" i="1"/>
  <c r="E77" i="1"/>
  <c r="F77" i="1"/>
  <c r="E87" i="1"/>
  <c r="F87" i="1"/>
  <c r="E88" i="1"/>
  <c r="F88" i="1"/>
  <c r="E90" i="1"/>
  <c r="G90" i="1" s="1"/>
  <c r="E91" i="1"/>
  <c r="G91" i="1" s="1"/>
  <c r="F93" i="1"/>
  <c r="F100" i="1"/>
  <c r="E104" i="1"/>
  <c r="F104" i="1"/>
  <c r="E106" i="1"/>
  <c r="F106" i="1"/>
  <c r="E122" i="1"/>
  <c r="F122" i="1"/>
  <c r="E125" i="1"/>
  <c r="F125" i="1"/>
  <c r="E154" i="1"/>
  <c r="F154" i="1"/>
  <c r="E155" i="1"/>
  <c r="F155" i="1"/>
  <c r="E156" i="1"/>
  <c r="F156" i="1"/>
  <c r="E161" i="1"/>
  <c r="F161" i="1"/>
  <c r="E162" i="1"/>
  <c r="F162" i="1"/>
  <c r="E204" i="1"/>
  <c r="F204" i="1"/>
  <c r="E205" i="1"/>
  <c r="F205" i="1"/>
  <c r="E215" i="1"/>
  <c r="F215" i="1"/>
  <c r="G231" i="1"/>
  <c r="G232" i="1"/>
  <c r="E244" i="1"/>
  <c r="F244" i="1"/>
  <c r="E251" i="1"/>
  <c r="F251" i="1"/>
  <c r="E252" i="1"/>
  <c r="F252" i="1"/>
  <c r="E253" i="1"/>
  <c r="F253" i="1"/>
  <c r="E254" i="1"/>
  <c r="F254" i="1"/>
  <c r="E255" i="1"/>
  <c r="F255" i="1"/>
  <c r="E259" i="1"/>
  <c r="F259" i="1"/>
  <c r="E260" i="1"/>
  <c r="F260" i="1"/>
  <c r="G281" i="1"/>
  <c r="G282" i="1"/>
  <c r="G298" i="1"/>
  <c r="E369" i="1"/>
  <c r="F369" i="1"/>
  <c r="E397" i="1"/>
  <c r="F397" i="1"/>
  <c r="G16" i="1" l="1"/>
  <c r="G253" i="1"/>
  <c r="G260" i="1"/>
  <c r="G255" i="1"/>
  <c r="G251" i="1"/>
  <c r="G397" i="1"/>
  <c r="G259" i="1"/>
  <c r="G161" i="1"/>
  <c r="G154" i="1"/>
  <c r="G122" i="1"/>
  <c r="G104" i="1"/>
  <c r="G88" i="1"/>
  <c r="G204" i="1"/>
  <c r="G156" i="1"/>
  <c r="G106" i="1"/>
  <c r="G77" i="1"/>
  <c r="G73" i="1"/>
  <c r="G254" i="1"/>
  <c r="G369" i="1"/>
  <c r="G252" i="1"/>
  <c r="G244" i="1"/>
  <c r="G215" i="1"/>
  <c r="G205" i="1"/>
  <c r="G125" i="1"/>
  <c r="G87" i="1"/>
  <c r="G75" i="1"/>
  <c r="G71" i="1"/>
  <c r="G162" i="1"/>
  <c r="G155" i="1"/>
  <c r="F191" i="1" l="1"/>
  <c r="E191" i="1"/>
  <c r="F187" i="1"/>
  <c r="F188" i="1"/>
  <c r="E188" i="1"/>
  <c r="E187" i="1"/>
  <c r="F182" i="1"/>
  <c r="E182" i="1"/>
  <c r="G182" i="1" l="1"/>
  <c r="G187" i="1"/>
  <c r="G191" i="1"/>
  <c r="G188" i="1"/>
  <c r="E176" i="1"/>
  <c r="F184" i="1"/>
  <c r="E168" i="1"/>
  <c r="F185" i="1"/>
  <c r="E184" i="1"/>
  <c r="E185" i="1"/>
  <c r="E178" i="1"/>
  <c r="F178" i="1"/>
  <c r="F176" i="1"/>
  <c r="F168" i="1"/>
  <c r="G176" i="1" l="1"/>
  <c r="G168" i="1"/>
  <c r="G178" i="1"/>
  <c r="G185" i="1"/>
  <c r="G184" i="1"/>
  <c r="F238" i="1"/>
  <c r="E249" i="1" l="1"/>
  <c r="E238" i="1"/>
  <c r="G238" i="1" s="1"/>
  <c r="E247" i="1"/>
  <c r="F247" i="1"/>
  <c r="F235" i="1"/>
  <c r="F230" i="1"/>
  <c r="F226" i="1"/>
  <c r="F227" i="1"/>
  <c r="E227" i="1"/>
  <c r="E228" i="1"/>
  <c r="F214" i="1"/>
  <c r="F213" i="1"/>
  <c r="E213" i="1"/>
  <c r="F202" i="1"/>
  <c r="E202" i="1"/>
  <c r="G247" i="1" l="1"/>
  <c r="F240" i="1"/>
  <c r="F242" i="1"/>
  <c r="E240" i="1"/>
  <c r="E242" i="1"/>
  <c r="G227" i="1"/>
  <c r="G213" i="1"/>
  <c r="E214" i="1"/>
  <c r="G214" i="1" s="1"/>
  <c r="G202" i="1"/>
  <c r="E196" i="1"/>
  <c r="E194" i="1"/>
  <c r="F195" i="1"/>
  <c r="F193" i="1"/>
  <c r="E195" i="1"/>
  <c r="F249" i="1"/>
  <c r="G249" i="1" s="1"/>
  <c r="F194" i="1"/>
  <c r="E235" i="1"/>
  <c r="G235" i="1" s="1"/>
  <c r="E230" i="1"/>
  <c r="G230" i="1" s="1"/>
  <c r="E226" i="1"/>
  <c r="G226" i="1" s="1"/>
  <c r="F228" i="1"/>
  <c r="G228" i="1" s="1"/>
  <c r="E212" i="1"/>
  <c r="F212" i="1"/>
  <c r="F137" i="1"/>
  <c r="E137" i="1"/>
  <c r="F132" i="1"/>
  <c r="F133" i="1"/>
  <c r="E133" i="1"/>
  <c r="E132" i="1"/>
  <c r="G240" i="1" l="1"/>
  <c r="G132" i="1"/>
  <c r="G242" i="1"/>
  <c r="G212" i="1"/>
  <c r="G194" i="1"/>
  <c r="G195" i="1"/>
  <c r="G133" i="1"/>
  <c r="G137" i="1"/>
  <c r="F196" i="1"/>
  <c r="G196" i="1" s="1"/>
  <c r="E193" i="1"/>
  <c r="G193" i="1" s="1"/>
  <c r="E131" i="1"/>
  <c r="F377" i="1"/>
  <c r="F302" i="1"/>
  <c r="E302" i="1"/>
  <c r="F273" i="1"/>
  <c r="E273" i="1"/>
  <c r="F266" i="1"/>
  <c r="E266" i="1"/>
  <c r="G302" i="1" l="1"/>
  <c r="G266" i="1"/>
  <c r="G273" i="1"/>
  <c r="E192" i="1"/>
  <c r="F192" i="1"/>
  <c r="E118" i="1"/>
  <c r="E117" i="1"/>
  <c r="F116" i="1"/>
  <c r="F118" i="1"/>
  <c r="F117" i="1"/>
  <c r="F131" i="1"/>
  <c r="G131" i="1" s="1"/>
  <c r="E301" i="1"/>
  <c r="F301" i="1"/>
  <c r="F272" i="1"/>
  <c r="E272" i="1"/>
  <c r="G118" i="1" l="1"/>
  <c r="G301" i="1"/>
  <c r="G117" i="1"/>
  <c r="G272" i="1"/>
  <c r="G192" i="1"/>
  <c r="E116" i="1"/>
  <c r="G116" i="1" s="1"/>
  <c r="F115" i="1"/>
  <c r="E263" i="1"/>
  <c r="F263" i="1"/>
  <c r="E304" i="1"/>
  <c r="F304" i="1"/>
  <c r="E267" i="1"/>
  <c r="E386" i="1"/>
  <c r="F386" i="1"/>
  <c r="E384" i="1"/>
  <c r="F384" i="1"/>
  <c r="F375" i="1"/>
  <c r="F371" i="1"/>
  <c r="F373" i="1"/>
  <c r="E373" i="1"/>
  <c r="E371" i="1"/>
  <c r="F368" i="1"/>
  <c r="E368" i="1"/>
  <c r="G386" i="1" l="1"/>
  <c r="G371" i="1"/>
  <c r="G304" i="1"/>
  <c r="G373" i="1"/>
  <c r="G384" i="1"/>
  <c r="G368" i="1"/>
  <c r="G263" i="1"/>
  <c r="E365" i="1"/>
  <c r="F366" i="1"/>
  <c r="E366" i="1"/>
  <c r="F365" i="1"/>
  <c r="E115" i="1"/>
  <c r="G115" i="1" s="1"/>
  <c r="E377" i="1"/>
  <c r="G377" i="1" s="1"/>
  <c r="F267" i="1"/>
  <c r="G267" i="1" s="1"/>
  <c r="E385" i="1"/>
  <c r="F385" i="1"/>
  <c r="E375" i="1"/>
  <c r="G375" i="1" s="1"/>
  <c r="F370" i="1"/>
  <c r="E370" i="1"/>
  <c r="G370" i="1" l="1"/>
  <c r="G366" i="1"/>
  <c r="G365" i="1"/>
  <c r="G385" i="1"/>
  <c r="E362" i="1"/>
  <c r="F374" i="1"/>
  <c r="E374" i="1"/>
  <c r="E364" i="1"/>
  <c r="E363" i="1"/>
  <c r="F362" i="1"/>
  <c r="F364" i="1"/>
  <c r="F363" i="1"/>
  <c r="F151" i="1"/>
  <c r="G363" i="1" l="1"/>
  <c r="G364" i="1"/>
  <c r="G362" i="1"/>
  <c r="G374" i="1"/>
  <c r="F149" i="1"/>
  <c r="E151" i="1"/>
  <c r="G151" i="1" s="1"/>
  <c r="F359" i="1"/>
  <c r="E359" i="1"/>
  <c r="G359" i="1" l="1"/>
  <c r="E149" i="1"/>
  <c r="G149" i="1" s="1"/>
  <c r="F148" i="1" l="1"/>
  <c r="E148" i="1"/>
  <c r="G148" i="1" l="1"/>
  <c r="E406" i="1" l="1"/>
  <c r="F407" i="1"/>
  <c r="E405" i="1" l="1"/>
  <c r="F406" i="1"/>
  <c r="G406" i="1" s="1"/>
  <c r="E407" i="1"/>
  <c r="G407" i="1" s="1"/>
  <c r="F405" i="1"/>
  <c r="F404" i="1"/>
  <c r="E404" i="1"/>
  <c r="G404" i="1" l="1"/>
  <c r="G405" i="1"/>
  <c r="E207" i="1" l="1"/>
  <c r="G207" i="1" s="1"/>
  <c r="F189" i="1"/>
  <c r="E189" i="1"/>
  <c r="F186" i="1"/>
  <c r="E186" i="1"/>
  <c r="F183" i="1"/>
  <c r="E183" i="1"/>
  <c r="F177" i="1"/>
  <c r="E177" i="1"/>
  <c r="F181" i="1"/>
  <c r="E181" i="1"/>
  <c r="F167" i="1"/>
  <c r="E167" i="1"/>
  <c r="G167" i="1" l="1"/>
  <c r="G183" i="1"/>
  <c r="G189" i="1"/>
  <c r="E180" i="1"/>
  <c r="F166" i="1"/>
  <c r="G181" i="1"/>
  <c r="G186" i="1"/>
  <c r="E206" i="1"/>
  <c r="G206" i="1" s="1"/>
  <c r="E166" i="1"/>
  <c r="F164" i="1"/>
  <c r="E164" i="1"/>
  <c r="F163" i="1"/>
  <c r="G177" i="1"/>
  <c r="F180" i="1"/>
  <c r="E163" i="1"/>
  <c r="E179" i="1"/>
  <c r="F179" i="1"/>
  <c r="G163" i="1" l="1"/>
  <c r="G164" i="1"/>
  <c r="G179" i="1"/>
  <c r="G166" i="1"/>
  <c r="G180" i="1"/>
  <c r="F200" i="1"/>
  <c r="E197" i="1"/>
  <c r="F199" i="1"/>
  <c r="E200" i="1"/>
  <c r="F197" i="1"/>
  <c r="E199" i="1"/>
  <c r="F243" i="1"/>
  <c r="E243" i="1"/>
  <c r="G200" i="1" l="1"/>
  <c r="G243" i="1"/>
  <c r="E239" i="1"/>
  <c r="E241" i="1"/>
  <c r="G199" i="1"/>
  <c r="F241" i="1"/>
  <c r="F239" i="1"/>
  <c r="G197" i="1"/>
  <c r="E250" i="1"/>
  <c r="F250" i="1"/>
  <c r="F229" i="1"/>
  <c r="E229" i="1"/>
  <c r="F225" i="1"/>
  <c r="E225" i="1"/>
  <c r="E216" i="1"/>
  <c r="G216" i="1" s="1"/>
  <c r="G239" i="1" l="1"/>
  <c r="G229" i="1"/>
  <c r="G225" i="1"/>
  <c r="G250" i="1"/>
  <c r="G241" i="1"/>
  <c r="F248" i="1"/>
  <c r="E248" i="1"/>
  <c r="F136" i="1"/>
  <c r="E136" i="1"/>
  <c r="G248" i="1" l="1"/>
  <c r="G136" i="1"/>
  <c r="E129" i="1"/>
  <c r="F129" i="1"/>
  <c r="F120" i="1"/>
  <c r="F124" i="1"/>
  <c r="E124" i="1"/>
  <c r="F121" i="1"/>
  <c r="E121" i="1"/>
  <c r="F261" i="1"/>
  <c r="F262" i="1"/>
  <c r="E261" i="1"/>
  <c r="E262" i="1"/>
  <c r="F303" i="1"/>
  <c r="E303" i="1"/>
  <c r="F285" i="1"/>
  <c r="E285" i="1"/>
  <c r="F274" i="1"/>
  <c r="F275" i="1"/>
  <c r="E274" i="1"/>
  <c r="E275" i="1"/>
  <c r="G275" i="1" l="1"/>
  <c r="G262" i="1"/>
  <c r="G129" i="1"/>
  <c r="G285" i="1"/>
  <c r="F269" i="1"/>
  <c r="G274" i="1"/>
  <c r="E269" i="1"/>
  <c r="G303" i="1"/>
  <c r="G261" i="1"/>
  <c r="G124" i="1"/>
  <c r="G121" i="1"/>
  <c r="F128" i="1"/>
  <c r="F119" i="1"/>
  <c r="E120" i="1"/>
  <c r="G120" i="1" s="1"/>
  <c r="E280" i="1"/>
  <c r="E268" i="1"/>
  <c r="F268" i="1"/>
  <c r="F403" i="1"/>
  <c r="E403" i="1"/>
  <c r="F399" i="1"/>
  <c r="E399" i="1"/>
  <c r="G268" i="1" l="1"/>
  <c r="G399" i="1"/>
  <c r="G403" i="1"/>
  <c r="E391" i="1"/>
  <c r="E395" i="1" s="1"/>
  <c r="E401" i="1"/>
  <c r="F390" i="1"/>
  <c r="F400" i="1"/>
  <c r="G269" i="1"/>
  <c r="E392" i="1"/>
  <c r="E396" i="1" s="1"/>
  <c r="E402" i="1"/>
  <c r="F391" i="1"/>
  <c r="F401" i="1"/>
  <c r="E390" i="1"/>
  <c r="E394" i="1" s="1"/>
  <c r="E400" i="1"/>
  <c r="F392" i="1"/>
  <c r="F402" i="1"/>
  <c r="E119" i="1"/>
  <c r="G119" i="1" s="1"/>
  <c r="E128" i="1"/>
  <c r="G128" i="1" s="1"/>
  <c r="E264" i="1"/>
  <c r="F264" i="1"/>
  <c r="E279" i="1"/>
  <c r="F280" i="1"/>
  <c r="G280" i="1" s="1"/>
  <c r="E389" i="1"/>
  <c r="E393" i="1" s="1"/>
  <c r="F389" i="1"/>
  <c r="F398" i="1"/>
  <c r="E398" i="1"/>
  <c r="F361" i="1"/>
  <c r="E361" i="1"/>
  <c r="E360" i="1"/>
  <c r="G361" i="1" l="1"/>
  <c r="G400" i="1"/>
  <c r="E388" i="1"/>
  <c r="F360" i="1"/>
  <c r="G360" i="1" s="1"/>
  <c r="F396" i="1"/>
  <c r="G396" i="1" s="1"/>
  <c r="G392" i="1"/>
  <c r="F395" i="1"/>
  <c r="G395" i="1" s="1"/>
  <c r="G391" i="1"/>
  <c r="G398" i="1"/>
  <c r="G390" i="1"/>
  <c r="F394" i="1"/>
  <c r="G394" i="1" s="1"/>
  <c r="F393" i="1"/>
  <c r="G393" i="1" s="1"/>
  <c r="G389" i="1"/>
  <c r="F388" i="1"/>
  <c r="G264" i="1"/>
  <c r="G402" i="1"/>
  <c r="G401" i="1"/>
  <c r="F279" i="1"/>
  <c r="G279" i="1" s="1"/>
  <c r="E387" i="1"/>
  <c r="F387" i="1"/>
  <c r="F150" i="1"/>
  <c r="E150" i="1"/>
  <c r="G388" i="1" l="1"/>
  <c r="G150" i="1"/>
  <c r="E153" i="1"/>
  <c r="F153" i="1"/>
  <c r="G387" i="1"/>
  <c r="E152" i="1"/>
  <c r="F152" i="1"/>
  <c r="E69" i="1"/>
  <c r="F74" i="1"/>
  <c r="E74" i="1"/>
  <c r="F70" i="1"/>
  <c r="E70" i="1"/>
  <c r="F72" i="1"/>
  <c r="E72" i="1"/>
  <c r="F76" i="1"/>
  <c r="E76" i="1"/>
  <c r="F67" i="1"/>
  <c r="F62" i="1"/>
  <c r="G62" i="1" s="1"/>
  <c r="F63" i="1"/>
  <c r="G63" i="1" s="1"/>
  <c r="E67" i="1"/>
  <c r="G153" i="1" l="1"/>
  <c r="G76" i="1"/>
  <c r="G70" i="1"/>
  <c r="G152" i="1"/>
  <c r="G67" i="1"/>
  <c r="G72" i="1"/>
  <c r="G74" i="1"/>
  <c r="F69" i="1"/>
  <c r="G69" i="1" s="1"/>
  <c r="E66" i="1"/>
  <c r="F59" i="1"/>
  <c r="E59" i="1"/>
  <c r="F379" i="1"/>
  <c r="E379" i="1"/>
  <c r="F376" i="1"/>
  <c r="E376" i="1"/>
  <c r="F265" i="1"/>
  <c r="E265" i="1"/>
  <c r="G265" i="1" l="1"/>
  <c r="G379" i="1"/>
  <c r="G376" i="1"/>
  <c r="G59" i="1"/>
  <c r="F66" i="1"/>
  <c r="G66" i="1" s="1"/>
  <c r="F57" i="1"/>
  <c r="E68" i="1"/>
  <c r="F68" i="1"/>
  <c r="E57" i="1"/>
  <c r="E58" i="1"/>
  <c r="F58" i="1"/>
  <c r="E378" i="1"/>
  <c r="F378" i="1"/>
  <c r="F256" i="1"/>
  <c r="F257" i="1"/>
  <c r="G378" i="1" l="1"/>
  <c r="E257" i="1"/>
  <c r="G257" i="1" s="1"/>
  <c r="E256" i="1"/>
  <c r="G256" i="1" s="1"/>
  <c r="G68" i="1"/>
  <c r="G58" i="1"/>
  <c r="G57" i="1"/>
  <c r="E55" i="1"/>
  <c r="F56" i="1"/>
  <c r="E56" i="1"/>
  <c r="F114" i="1"/>
  <c r="E114" i="1"/>
  <c r="F112" i="1"/>
  <c r="E112" i="1"/>
  <c r="E107" i="1"/>
  <c r="G107" i="1" s="1"/>
  <c r="F105" i="1"/>
  <c r="E105" i="1"/>
  <c r="F103" i="1"/>
  <c r="E103" i="1"/>
  <c r="G114" i="1" l="1"/>
  <c r="G112" i="1"/>
  <c r="G105" i="1"/>
  <c r="G103" i="1"/>
  <c r="G56" i="1"/>
  <c r="F55" i="1"/>
  <c r="G55" i="1" s="1"/>
  <c r="E54" i="1"/>
  <c r="F54" i="1"/>
  <c r="F113" i="1"/>
  <c r="F110" i="1"/>
  <c r="E102" i="1"/>
  <c r="F102" i="1"/>
  <c r="F99" i="1"/>
  <c r="E97" i="1"/>
  <c r="G97" i="1" s="1"/>
  <c r="G54" i="1" l="1"/>
  <c r="G102" i="1"/>
  <c r="E110" i="1"/>
  <c r="E113" i="1"/>
  <c r="G113" i="1" s="1"/>
  <c r="E101" i="1"/>
  <c r="F101" i="1"/>
  <c r="F85" i="1"/>
  <c r="E85" i="1"/>
  <c r="F83" i="1"/>
  <c r="E83" i="1"/>
  <c r="E82" i="1"/>
  <c r="F92" i="1"/>
  <c r="E89" i="1"/>
  <c r="G89" i="1" s="1"/>
  <c r="F86" i="1"/>
  <c r="E86" i="1"/>
  <c r="G101" i="1" l="1"/>
  <c r="G110" i="1"/>
  <c r="G85" i="1"/>
  <c r="E96" i="1"/>
  <c r="E94" i="1"/>
  <c r="F94" i="1"/>
  <c r="F96" i="1"/>
  <c r="G86" i="1"/>
  <c r="G83" i="1"/>
  <c r="F82" i="1"/>
  <c r="G82" i="1" s="1"/>
  <c r="E79" i="1"/>
  <c r="E95" i="1"/>
  <c r="E84" i="1"/>
  <c r="F84" i="1"/>
  <c r="F160" i="1"/>
  <c r="E160" i="1"/>
  <c r="G84" i="1" l="1"/>
  <c r="G160" i="1"/>
  <c r="F159" i="1"/>
  <c r="E159" i="1"/>
  <c r="G96" i="1"/>
  <c r="G94" i="1"/>
  <c r="E80" i="1"/>
  <c r="F79" i="1"/>
  <c r="G79" i="1" s="1"/>
  <c r="F81" i="1"/>
  <c r="F95" i="1"/>
  <c r="F80" i="1"/>
  <c r="E81" i="1"/>
  <c r="G80" i="1" l="1"/>
  <c r="G95" i="1"/>
  <c r="G159" i="1"/>
  <c r="G81" i="1"/>
  <c r="F78" i="1"/>
  <c r="E78" i="1" l="1"/>
  <c r="G78" i="1" s="1"/>
  <c r="F157" i="1"/>
  <c r="E157" i="1"/>
  <c r="G157" i="1" l="1"/>
  <c r="F52" i="1"/>
  <c r="F53" i="1"/>
  <c r="E53" i="1"/>
  <c r="E50" i="1"/>
  <c r="F47" i="1"/>
  <c r="F48" i="1"/>
  <c r="E48" i="1"/>
  <c r="E47" i="1"/>
  <c r="G47" i="1" l="1"/>
  <c r="G53" i="1"/>
  <c r="G48" i="1"/>
  <c r="E52" i="1"/>
  <c r="G52" i="1" s="1"/>
  <c r="F51" i="1"/>
  <c r="E49" i="1"/>
  <c r="F50" i="1"/>
  <c r="G50" i="1" s="1"/>
  <c r="F46" i="1"/>
  <c r="E46" i="1"/>
  <c r="G46" i="1" l="1"/>
  <c r="E51" i="1"/>
  <c r="G51" i="1" s="1"/>
  <c r="F49" i="1"/>
  <c r="G49" i="1" s="1"/>
  <c r="E45" i="1"/>
  <c r="F42" i="1"/>
  <c r="E42" i="1"/>
  <c r="E41" i="1"/>
  <c r="E34" i="1"/>
  <c r="E36" i="1" s="1"/>
  <c r="G36" i="1" s="1"/>
  <c r="E26" i="1"/>
  <c r="G42" i="1" l="1"/>
  <c r="F44" i="1"/>
  <c r="F45" i="1"/>
  <c r="G45" i="1" s="1"/>
  <c r="E44" i="1"/>
  <c r="E40" i="1"/>
  <c r="F41" i="1"/>
  <c r="E33" i="1"/>
  <c r="E35" i="1" s="1"/>
  <c r="G35" i="1" s="1"/>
  <c r="F34" i="1"/>
  <c r="E27" i="1"/>
  <c r="F27" i="1"/>
  <c r="F26" i="1"/>
  <c r="G26" i="1" s="1"/>
  <c r="E18" i="1"/>
  <c r="G18" i="1" s="1"/>
  <c r="F15" i="1"/>
  <c r="G15" i="1" s="1"/>
  <c r="G41" i="1" l="1"/>
  <c r="G44" i="1"/>
  <c r="G34" i="1"/>
  <c r="F38" i="1"/>
  <c r="G27" i="1"/>
  <c r="F40" i="1"/>
  <c r="E25" i="1"/>
  <c r="F43" i="1"/>
  <c r="E43" i="1"/>
  <c r="F33" i="1"/>
  <c r="F25" i="1"/>
  <c r="E17" i="1"/>
  <c r="G17" i="1" s="1"/>
  <c r="F12" i="1"/>
  <c r="E12" i="1"/>
  <c r="G25" i="1" l="1"/>
  <c r="G40" i="1"/>
  <c r="G12" i="1"/>
  <c r="G43" i="1"/>
  <c r="G33" i="1"/>
  <c r="F37" i="1"/>
  <c r="F8" i="1"/>
  <c r="E8" i="1"/>
  <c r="E9" i="1"/>
  <c r="F9" i="1"/>
  <c r="F11" i="1"/>
  <c r="E11" i="1"/>
  <c r="G8" i="1" l="1"/>
  <c r="G11" i="1"/>
  <c r="G9" i="1"/>
  <c r="F7" i="1"/>
  <c r="E7" i="1" l="1"/>
  <c r="G7" i="1" s="1"/>
</calcChain>
</file>

<file path=xl/sharedStrings.xml><?xml version="1.0" encoding="utf-8"?>
<sst xmlns="http://schemas.openxmlformats.org/spreadsheetml/2006/main" count="1203" uniqueCount="336">
  <si>
    <t>ВБ</t>
  </si>
  <si>
    <t>ФБ</t>
  </si>
  <si>
    <t>ОБ</t>
  </si>
  <si>
    <t>МБ</t>
  </si>
  <si>
    <t>Всего, в т.ч.:</t>
  </si>
  <si>
    <t>Итого по МП</t>
  </si>
  <si>
    <t>КРГХ</t>
  </si>
  <si>
    <t>КК</t>
  </si>
  <si>
    <t>Подпрограмма «Обеспечение комплексного благоустройства территорий муниципального  образования город Мурманск« на 2018-2022 годы</t>
  </si>
  <si>
    <t>14.1</t>
  </si>
  <si>
    <t>МП «Формирование современной городской среды на территории муниципального образования города Мурманск« на 2018-2024 годы</t>
  </si>
  <si>
    <t>14</t>
  </si>
  <si>
    <t>АГМ</t>
  </si>
  <si>
    <t>АВЦП «Обеспечение деятельности администрации города Мурманска«  на 2018-2024 годы</t>
  </si>
  <si>
    <t>13.6</t>
  </si>
  <si>
    <t>Итого по МП:</t>
  </si>
  <si>
    <t>КСПВООДМ</t>
  </si>
  <si>
    <t>Подпрограмма «Поддержка общественных и гражданских инициатив в городе Мурманске« на 2018-2024 годы</t>
  </si>
  <si>
    <t>13.4</t>
  </si>
  <si>
    <t>Подпрограмма «Обслуживание деятельности органов местного самоуправления муниципального образования город Мурманск, учреждений в области молодежной политики, физической культуры и спорта« на 2018-2024 годы</t>
  </si>
  <si>
    <t>13.3</t>
  </si>
  <si>
    <t>Подпрограмма «Информирование населения о деятельности органов местного самоуправления муниципального образования город Мурманск« на 2018-2024 годы</t>
  </si>
  <si>
    <t>13.2</t>
  </si>
  <si>
    <t>СД</t>
  </si>
  <si>
    <t>14.1.</t>
  </si>
  <si>
    <t>Подпрограмма «Информатизация органов управления муниципального образования город Мурманск« на 2018-2024 годы</t>
  </si>
  <si>
    <t>13.1</t>
  </si>
  <si>
    <t>14.</t>
  </si>
  <si>
    <t>МП «Развитие муниципального самоуправления и гражданского общества« на 2018-2024 годы</t>
  </si>
  <si>
    <t>13</t>
  </si>
  <si>
    <t>АВЦП «Обеспечение деятельности администрации города Мурманска»  на 2018-2024 годы</t>
  </si>
  <si>
    <t>13.6.</t>
  </si>
  <si>
    <t>УФ</t>
  </si>
  <si>
    <t>13.5.</t>
  </si>
  <si>
    <t>КС</t>
  </si>
  <si>
    <t>13.4.</t>
  </si>
  <si>
    <t>КЖП</t>
  </si>
  <si>
    <t>13.3.</t>
  </si>
  <si>
    <t>КЭР</t>
  </si>
  <si>
    <t>13.2.</t>
  </si>
  <si>
    <t>КГТР</t>
  </si>
  <si>
    <t>КСП</t>
  </si>
  <si>
    <t>13.1.</t>
  </si>
  <si>
    <t>КО</t>
  </si>
  <si>
    <t>КФиС</t>
  </si>
  <si>
    <t>МП «Развитие муниципального самоуправления и гражданского общества» на 2018-2024 годы</t>
  </si>
  <si>
    <t>13.</t>
  </si>
  <si>
    <t>АВЦП «Обеспечение эффективного управления муниципальными финансами» на 2018-2024 годы</t>
  </si>
  <si>
    <t>КОЗ</t>
  </si>
  <si>
    <t>КИО</t>
  </si>
  <si>
    <t>12.1.</t>
  </si>
  <si>
    <t xml:space="preserve">МП «Управление муниципальными финансами» на 2018-2024 годы </t>
  </si>
  <si>
    <t>12.</t>
  </si>
  <si>
    <t>Подпрограмма «Представление интересов муниципального образования город Мурманск как собственника жилых помещений« на 2018-2024 годы</t>
  </si>
  <si>
    <t>10.6</t>
  </si>
  <si>
    <t>11.5.</t>
  </si>
  <si>
    <t>Подпрограмма «Стимулирование и поддержка инициатив граждан по управлению многоквартирными домами на территории муниципального образования город Мурманск«  на 2018-2024 годы</t>
  </si>
  <si>
    <t>10.5</t>
  </si>
  <si>
    <t>-</t>
  </si>
  <si>
    <t>11.4.</t>
  </si>
  <si>
    <t xml:space="preserve">КО </t>
  </si>
  <si>
    <t>11.3.</t>
  </si>
  <si>
    <t>Подпрограмма «Капитальный и текущий ремонт объектов муниципальной собственности города Мурманска« на 2018-2024 годы</t>
  </si>
  <si>
    <t>10.4</t>
  </si>
  <si>
    <t>Подпрограмма «Расширение городского кладбища на 7-8 км автодороги Кола-Мурмаши» на 2018-2024 годы</t>
  </si>
  <si>
    <t>11.2.</t>
  </si>
  <si>
    <t>11.1.</t>
  </si>
  <si>
    <t>МП «Обеспечение безопасности проживания и охрана окружающей среды» на 2018-2024 годы</t>
  </si>
  <si>
    <t>11.</t>
  </si>
  <si>
    <t>Подпрограмма «Подготовка объектов жилищно-коммунального хозяйства муниципального образования город Мурманск к работе в осенне-зимний период« на 2018-2024 годы</t>
  </si>
  <si>
    <t>10.3</t>
  </si>
  <si>
    <t>АВЦП «Обеспечение деятельности комитета по жилищной политике администрации города Мурманска»  на 2018-2024 годы</t>
  </si>
  <si>
    <t>10.7.</t>
  </si>
  <si>
    <t>10.6.</t>
  </si>
  <si>
    <t>10.5.</t>
  </si>
  <si>
    <t>Подпрограмма «Энергосбережение и повышение энергетической эффективности на территории муниципального образования город Мурманск«  на 2018-2024 годы</t>
  </si>
  <si>
    <t>10.2</t>
  </si>
  <si>
    <t>10.4.</t>
  </si>
  <si>
    <t>Подпрограмма «Ремонт элементов благоустройства города Мурманска«  на 2018-2024 годы</t>
  </si>
  <si>
    <t>10.1</t>
  </si>
  <si>
    <t>10.3.</t>
  </si>
  <si>
    <t>МП «Жилищно-коммунальное хозяйство« на 2018-2024 годы</t>
  </si>
  <si>
    <t>10</t>
  </si>
  <si>
    <t>АВЦП «Обеспечение деятельности комитета градостроительства и территориального развития администрации города Мурманска« на 2018-2024 годв</t>
  </si>
  <si>
    <t>9.3</t>
  </si>
  <si>
    <t>10.2.</t>
  </si>
  <si>
    <t>Подпрограмма «Наружная реклама города Мурманска« на 2018-2024 годы</t>
  </si>
  <si>
    <t>9.2</t>
  </si>
  <si>
    <t>Подпрограмма «Ремонт элементов благоустройства города Мурманска»  на 2018-2024 годы</t>
  </si>
  <si>
    <t>10.1.</t>
  </si>
  <si>
    <t>Подпрограмма «Поддержка и стимулирование строительства на территории муниципального образования город Мурманск« на 2018-2024 годы</t>
  </si>
  <si>
    <t>9.1</t>
  </si>
  <si>
    <t>МП «Градостроительная политика« на 2018-2024 годы</t>
  </si>
  <si>
    <t>9</t>
  </si>
  <si>
    <t>10.</t>
  </si>
  <si>
    <t>АВЦП «Обеспечение деятельности комитета имущественных отношений города Мурманска« на 2018-2024 годы</t>
  </si>
  <si>
    <t>8.8</t>
  </si>
  <si>
    <t>АВЦП «Обеспечение деятельности комитета градостроительства и территориального развития администрации города Мурманска» на 2018-2024 годы</t>
  </si>
  <si>
    <t>9.3.</t>
  </si>
  <si>
    <t>Подпрограмма «Реформирование и регулирование земельных и имущественных отношений на территории муниципального образования город Мурманск« на 2018-2024 годы</t>
  </si>
  <si>
    <t>8.7</t>
  </si>
  <si>
    <t>9.2.</t>
  </si>
  <si>
    <t>9.1.</t>
  </si>
  <si>
    <t>МП «Градостроительная политика» на 2018-2024 годы</t>
  </si>
  <si>
    <t>9.</t>
  </si>
  <si>
    <t>Подпрограмма «Создание условий для эффективного использования муниципального имущества города Мурманска« на 2018-2024 годы</t>
  </si>
  <si>
    <t>8.6</t>
  </si>
  <si>
    <t>8.8.</t>
  </si>
  <si>
    <t>Подпрограмма «Улучшение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найма« на 2018-2024 годы</t>
  </si>
  <si>
    <t>8.5</t>
  </si>
  <si>
    <t>8.7.</t>
  </si>
  <si>
    <t>Подпрограмма «Переустройство и (или) перепланировка пустующих муниципальных нежилых помещений для перевода их в муниципальные жилые помещения« на 2018-2024 годы</t>
  </si>
  <si>
    <t>8.4</t>
  </si>
  <si>
    <t>8.6.</t>
  </si>
  <si>
    <t>Подпрограмма «Улучшение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найма» на 2018-2024 годы</t>
  </si>
  <si>
    <t>8.5.</t>
  </si>
  <si>
    <t>Подпрограмма «Обеспечение жильем молодых и многодетных семей города Мурманска« на 2018-2024 годы</t>
  </si>
  <si>
    <t>8.3</t>
  </si>
  <si>
    <t>Подпрограмма «Переустройство и (или) перепланировка пустующих муниципальных нежилых помещений для перевода их в муниципальные жилые помещения» на 2018-2024 годы</t>
  </si>
  <si>
    <t>8.4.</t>
  </si>
  <si>
    <t>Подпрограмма «Обеспечение жильем молодых и многодетных семей города Мурманска» на 2018-2024 годы</t>
  </si>
  <si>
    <t>8.3.</t>
  </si>
  <si>
    <t>Подпрограмма «Обеспечение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благоустройства«  на 2018-2024 годы</t>
  </si>
  <si>
    <t>8.2</t>
  </si>
  <si>
    <t>8.2.</t>
  </si>
  <si>
    <t>Подпрограмма «Переселение граждан из многоквартирных домов, признанных аварийными до 01.01.2014« на 2018-2020 годы</t>
  </si>
  <si>
    <t>8.1</t>
  </si>
  <si>
    <t>8.1.</t>
  </si>
  <si>
    <t>МП «Управление имуществом и жилищная политика« на 2018-2024 годы</t>
  </si>
  <si>
    <t>8</t>
  </si>
  <si>
    <t>8.</t>
  </si>
  <si>
    <t>АВЦП «Обеспечение деятельности комитета по развитию городского хозяйства администрации города Мурманска«  на 2018-2024 годы</t>
  </si>
  <si>
    <t>7.5</t>
  </si>
  <si>
    <t>7.5.</t>
  </si>
  <si>
    <t>Подпрограмма «Транспортное обслуживание населения« на 2018-2024 годы</t>
  </si>
  <si>
    <t>7.4</t>
  </si>
  <si>
    <t>7.4.</t>
  </si>
  <si>
    <t>Подпрограмма «Содержание и ремонт улично-дорожной сети и объектов благоустройства« на 2018-2024 годы</t>
  </si>
  <si>
    <t>7.3</t>
  </si>
  <si>
    <t>7.3.</t>
  </si>
  <si>
    <t>Подпрограмма «Повышение безопасности дорожного движения и снижение дорожно-транспортного травматизма« на 2018-2024 годы</t>
  </si>
  <si>
    <t>7.2</t>
  </si>
  <si>
    <t>Подпрограмма «Повышение безопасности дорожного движения и снижение дорожно-транспортного травматизма» на 2018-2024 годы</t>
  </si>
  <si>
    <t>7.2.</t>
  </si>
  <si>
    <t>Подпрограмма «Развитие транспортной инфраструктуры« на 2018-2024 годы</t>
  </si>
  <si>
    <t>7.1</t>
  </si>
  <si>
    <t>Подпрограмма «Развитие транспортной инфраструктуры» на 2018-2024 годы</t>
  </si>
  <si>
    <t>7.1.</t>
  </si>
  <si>
    <t>МП «Развитие транспортной системы« на 2018-2024 годы</t>
  </si>
  <si>
    <t>7</t>
  </si>
  <si>
    <t>МП «Развитие транспортной системы» на 2018-2024 годы</t>
  </si>
  <si>
    <t>7.</t>
  </si>
  <si>
    <t>АВЦП «Обеспечение деятельности комитета по экономическому развитию администрации города Мурманска« на 2018-2024 годы</t>
  </si>
  <si>
    <t>6.3</t>
  </si>
  <si>
    <t xml:space="preserve">КЭР </t>
  </si>
  <si>
    <t>АВЦП «Обеспечение деятельности комитета по экономическому развитию администрации города Мурманска» на 2018-2024 годы</t>
  </si>
  <si>
    <t>6.3.</t>
  </si>
  <si>
    <t>6.2.</t>
  </si>
  <si>
    <t>Подпрограмма «Повышение инвестиционной и туристской  привлекательности города Мурманска« на 2018-2024 годы</t>
  </si>
  <si>
    <t>6.1</t>
  </si>
  <si>
    <t>6.1.</t>
  </si>
  <si>
    <t>МП «Развитие конкурентоспособной экономики« на 2018-2024 годы</t>
  </si>
  <si>
    <t>6</t>
  </si>
  <si>
    <t>6.</t>
  </si>
  <si>
    <t>АВЦП «Обеспечение деятельности комитета по физической культуре и спорту администрации города Мурманска« на 2018-2024 годы</t>
  </si>
  <si>
    <t>5.3</t>
  </si>
  <si>
    <t>АВЦП «Обеспечение деятельности комитета по физической культуре и спорту администрации города Мурманска» на 2018-2024 годы</t>
  </si>
  <si>
    <t>5.3.</t>
  </si>
  <si>
    <t>Подпрограмма «Развитие физической культуры и спорта в городе Мурманске« на 2018-2024 годы</t>
  </si>
  <si>
    <t>5.2</t>
  </si>
  <si>
    <t>Подпрограмма «Развитие физической культуры и спорта в городе Мурманске» на 2018-2024 годы</t>
  </si>
  <si>
    <t>5.2.</t>
  </si>
  <si>
    <t>МП «Развитие физической культуры и спорта« на 2018-2024 годы</t>
  </si>
  <si>
    <t>5</t>
  </si>
  <si>
    <t>5.1.</t>
  </si>
  <si>
    <t>АВЦП «Обеспечение деятельности комитета по культуре администрации города Мурманска« на 2018-2024 годы</t>
  </si>
  <si>
    <t>4.5</t>
  </si>
  <si>
    <t>5.</t>
  </si>
  <si>
    <t>Подпрограмма «Эффективное оказание муниципальных услуг и выполнение работ в сфере культуры и искусства« на 2018-2024 годы</t>
  </si>
  <si>
    <t>4.4</t>
  </si>
  <si>
    <t>4.5.</t>
  </si>
  <si>
    <t>Подпрограмма «Поддержка традиций и народного творчества, развитие творческого потенциала жителей города« на 2018-2024 годы</t>
  </si>
  <si>
    <t>4.3</t>
  </si>
  <si>
    <t>Подпрограмма «Строительство, благоустройство, ремонт и содержание общественных территорий города Мурманска«  на 2018-2024 годы</t>
  </si>
  <si>
    <t>4.2</t>
  </si>
  <si>
    <t>4.4.</t>
  </si>
  <si>
    <t>4.3.</t>
  </si>
  <si>
    <t>4.2.</t>
  </si>
  <si>
    <t>Подпрограмма «Развитие и модернизация муниципальных учреждений в сфере культуры и искусства«  на 2018-2024 годы</t>
  </si>
  <si>
    <t>4.1</t>
  </si>
  <si>
    <t>4.1.</t>
  </si>
  <si>
    <t>МП «Развитие культуры« на 2018-2024 годы</t>
  </si>
  <si>
    <t>4.</t>
  </si>
  <si>
    <t>АВЦП «Обеспечение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Мурманска«  на 2018-2024 годы</t>
  </si>
  <si>
    <t>3.5</t>
  </si>
  <si>
    <t>МП «Развитие культуры» на 2018-2024 годы</t>
  </si>
  <si>
    <t>Подпрограмма «Социальная поддержка отдельных категорий граждан жилого района Росляково« на 2018-2024 годы</t>
  </si>
  <si>
    <t>3.4</t>
  </si>
  <si>
    <t>АВЦП «Обеспечение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Мурманска»  на 2018-2024 годы</t>
  </si>
  <si>
    <t>3.5.</t>
  </si>
  <si>
    <t>3.4.</t>
  </si>
  <si>
    <t>Подпрограмма «Создание доступной среды для инвалидов и других маломобильных групп населения на территории города Мурманска« на 2018-2024 годы</t>
  </si>
  <si>
    <t>3.3</t>
  </si>
  <si>
    <t>3.3.</t>
  </si>
  <si>
    <t>Подпрограмма «Дополнительные меры социальной поддержки отдельных категорий граждан» на 2018-2024 годы</t>
  </si>
  <si>
    <t>3.2.</t>
  </si>
  <si>
    <t>Подпрограмма «Оказание мер социальной поддержки детям-сиротам и детям, оставшимся без попечения родителей, лицам из их числа« на 2018-2024 годы</t>
  </si>
  <si>
    <t>3.1</t>
  </si>
  <si>
    <t>МП «Социальная поддержка« на 2018-2024 годы</t>
  </si>
  <si>
    <t>3</t>
  </si>
  <si>
    <t>3.1.</t>
  </si>
  <si>
    <t>МП «Социальная поддержка» на 2018-2024 годы</t>
  </si>
  <si>
    <t>3.</t>
  </si>
  <si>
    <t>Подпрограмма «Комплексные меры по профилактике наркомании в городе Мурманске« на 2018-2024 годы</t>
  </si>
  <si>
    <t>2.4</t>
  </si>
  <si>
    <t>АВЦП «Обеспечение деятельности комитета по охране здоровья администрации города Мурманска« на 2018-2024 годы</t>
  </si>
  <si>
    <t>2.3</t>
  </si>
  <si>
    <t>2.4.</t>
  </si>
  <si>
    <t>АВЦП «Обеспечение деятельности комитета по охране здоровья администрации города Мурманска» на 2018-2024 годы</t>
  </si>
  <si>
    <t>2.3.</t>
  </si>
  <si>
    <t>Подпрограмма «Диспансеризация муниципальных служащих города Мурманска« на 2018-2024 годы</t>
  </si>
  <si>
    <t>2.2</t>
  </si>
  <si>
    <t>Подпрограмма «Формирование здорового образа жизни населения города Мурманска« на 2018-2024 годы</t>
  </si>
  <si>
    <t>2.1</t>
  </si>
  <si>
    <t>МП «Охрана здоровья населения города Мурманска« на 2018-2024</t>
  </si>
  <si>
    <t>2</t>
  </si>
  <si>
    <t>2.2.</t>
  </si>
  <si>
    <t>АВЦП «Развитие системы образования города Мурманска через эффективное выполнение муниципальных функций« на 2018-2024 годы</t>
  </si>
  <si>
    <t>1.8</t>
  </si>
  <si>
    <t>Подпрограмма «Формирование здорового образа жизни населения города Мурманска» на 2018-2024 годы</t>
  </si>
  <si>
    <t>2.1.</t>
  </si>
  <si>
    <t>Подпрограмма «Молодежь Мурманска« на 2018-2024 годы</t>
  </si>
  <si>
    <t>1.7</t>
  </si>
  <si>
    <t>МП «Охрана здоровья населения города Мурманска» на 2018-2024 годы</t>
  </si>
  <si>
    <t>2.</t>
  </si>
  <si>
    <t>Подпрограмма «Школьное питание« на 2018-2024 годы</t>
  </si>
  <si>
    <t>1.6</t>
  </si>
  <si>
    <t>1.8.</t>
  </si>
  <si>
    <t>1.7.</t>
  </si>
  <si>
    <t>Подпрограмма «Обеспечение предоставления муниципальных услуг (работ) в сфере общего и дополнительного образования«  на 2018-2024 годы</t>
  </si>
  <si>
    <t>1.5</t>
  </si>
  <si>
    <t>Подпрограмма «Школьное питание» на 2018-2024 годы</t>
  </si>
  <si>
    <t>1.6.</t>
  </si>
  <si>
    <t>Подпрограмма «Доступное и качественное дошкольное образование« на 2018-2024 годы</t>
  </si>
  <si>
    <t>1.4</t>
  </si>
  <si>
    <t>1.5.</t>
  </si>
  <si>
    <t>Подпрограмма «Доступное и качественное дошкольное образование» на 2018-2024 годы</t>
  </si>
  <si>
    <t>1.4.</t>
  </si>
  <si>
    <t>Подпрограмма «Создание современной инфраструктуры учреждений молодежной политики города Мурманска« на 2018-2024 годы</t>
  </si>
  <si>
    <t>1.3</t>
  </si>
  <si>
    <t>1.3.</t>
  </si>
  <si>
    <t>Подпрограмма «Организация отдыха, оздоровления и занятости детей и молодежи города Мурманска« на 2018-2024 годы</t>
  </si>
  <si>
    <t>1.2</t>
  </si>
  <si>
    <t>1.2.</t>
  </si>
  <si>
    <t>Подпрограмма «Модернизация образования в городе Мурманске» на 2018-2024 годы</t>
  </si>
  <si>
    <t>1.1.</t>
  </si>
  <si>
    <t>Подпрограмма «Модернизация образования в городе Мурманске« на 2018-2024 годы</t>
  </si>
  <si>
    <t>1.1</t>
  </si>
  <si>
    <t>1.</t>
  </si>
  <si>
    <t>МП «Развитие образования« на 2018-2024 годы</t>
  </si>
  <si>
    <t>Процент освоения, %</t>
  </si>
  <si>
    <t>Кассовый расход, тыс. рублей</t>
  </si>
  <si>
    <t>Уточненные бюджетные ассигнования, тыс. рублей</t>
  </si>
  <si>
    <t>Источники финанси-рования</t>
  </si>
  <si>
    <t>ГРБС</t>
  </si>
  <si>
    <t>Наименование программы</t>
  </si>
  <si>
    <t>№ п/п</t>
  </si>
  <si>
    <t xml:space="preserve">Информация о финансировании муниципальных программ города Мурманска 
за 6 месяцев 2018 года
</t>
  </si>
  <si>
    <t>Приложение № 2 к Отчету</t>
  </si>
  <si>
    <t>Подпрограмма «Совершенствова-ние организации деятельности органов местного самоуправления» на 2018-2024 годы</t>
  </si>
  <si>
    <t>10.8.</t>
  </si>
  <si>
    <t>МП «Формирование современной городской среды на территории муниципального образования город Мурманск» на 2018-2024 годы</t>
  </si>
  <si>
    <t xml:space="preserve">Информация о финансировании муниципальных программ города Мурманска 
за 2020 год
</t>
  </si>
  <si>
    <t>,</t>
  </si>
  <si>
    <t>ВСЕГО</t>
  </si>
  <si>
    <t>Всего:</t>
  </si>
  <si>
    <t>№</t>
  </si>
  <si>
    <t>Предусмотрено МП / подпрограммой*, тыс. рублей</t>
  </si>
  <si>
    <t>МП «Развитие образования»                             на 2018-2024 годы</t>
  </si>
  <si>
    <t>Подпрограмма «Организация отдыха, оздоровления и занятости детей и молодежи города Мурманска»                     на 2018-2024 годы</t>
  </si>
  <si>
    <t>Подпрограмма «Создание современной инфраструктуры учреждений молодежной политики города Мурманска»                     на 2018-2024 годы</t>
  </si>
  <si>
    <t>Подпрограмма «Молодежь Мурманска»                   на 2018-2024 годы</t>
  </si>
  <si>
    <t>АВЦП «Развитие системы образования города Мурманска через эффективное выполнение муниципальных функций»                        на 2018-2024 годы</t>
  </si>
  <si>
    <t>Подпрограмма «Диспансеризация муниципальных служащих города Мурманска»                    на 2018-2024 годы</t>
  </si>
  <si>
    <t>Подпрограмма «Оказание мер социальной поддержки детям-сиротам и детям, оставшимся без попечения родителей, лицам из их числа»                      на 2018-2024 годы</t>
  </si>
  <si>
    <t>Подпрограмма «Создание доступной среды для инвалидов и других маломобильных групп населения на территории города Мурманска»                   на 2018-2024 годы</t>
  </si>
  <si>
    <t>Подпрограмма «Строительство, благоустройство, ремонт и содержание общественных территорий города Мурманска»                   на 2018-2024 годы</t>
  </si>
  <si>
    <t>Подпрограмма «Развитие и модернизация муниципальных учреждений в сфере культуры и искусства»                       на 2018-2024 годы</t>
  </si>
  <si>
    <t>Подпрограмма «Поддержка традиций и народного творчества, развитие творческого потенциала жителей города»                          на 2018-2024 годы</t>
  </si>
  <si>
    <t>Подпрограмма «Развитие материально-технической базы спорта города Мурманска»                     на 2018-2024 годы</t>
  </si>
  <si>
    <t>Подпрограмма «Переселение граждан из многоквартирных домов, признанных аварийными до 01.01.2014»                 на 2018-2020 годы</t>
  </si>
  <si>
    <t>Подпрограмма «Создание условий для эффективного использования муниципального имущества города Мурманска»                    на 2018-2024 годы</t>
  </si>
  <si>
    <t>АВЦП «Обеспечение деятельности комитета имущественных отношений города Мурманска»                   на 2018-2024 годы</t>
  </si>
  <si>
    <t>Подпрограмма «Поддержка и стимулирование строительства на территории муниципального образования город Мурманск»                                    на 2018-2024 годы</t>
  </si>
  <si>
    <t>Подпрограмма «Подготовка объектов жилищно-коммунального хозяйства муниципального образования город Мурманск к работе в осенне-зимний период»                             на 2018-2024 годы</t>
  </si>
  <si>
    <t>Подпрограмма «Стимулирование и поддержка инициатив граждан по управлению многоквартирными домами на территории муниципального образования город Мурманск»                       на 2018-2024 годы</t>
  </si>
  <si>
    <t>Подпрограмма «Представление интересов муниципального образования город Мурманск как собственника жилых помещений»                    на 2018-2024 годы</t>
  </si>
  <si>
    <t>Подпрограмма «Охрана окружающей среды в городе Мурманске»                   на 2018-2024 годы</t>
  </si>
  <si>
    <t>Подпрограмма «Сокращение численности безнадзорных животных»                    на 2018-2024 годы</t>
  </si>
  <si>
    <t>Подпрограмма «Реализация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характера»                         на 2018-2024 годы</t>
  </si>
  <si>
    <t>Подпрограмма «Информатизация органов управления муниципального образования город Мурманск»                    на 2018-2024 годы</t>
  </si>
  <si>
    <t>Подпрограмма «Поддержка общественных и гражданских инициатив в городе Мурманске»                    на 2018-2024 годы</t>
  </si>
  <si>
    <t>Подпрограмма «Обеспечение комплексного благоустройства территорий муниципального  образования город Мурманск»                       на 2018-2024 годы</t>
  </si>
  <si>
    <t>МП «Развитие физической культуры и спорта»                                                      на 2018-2024 годы</t>
  </si>
  <si>
    <t>Подпрограмма «Содержание и ремонт улично-дорожной сети и объектов благоустройства»            на 2018-2024 годы</t>
  </si>
  <si>
    <t>МП «Управление имуществом и жилищная политика»                           на 2018-2024 годы</t>
  </si>
  <si>
    <t>Подпрограмма «Транспортное обслуживание населения»                 на 2018-2024 годы</t>
  </si>
  <si>
    <t>Подпрограмма «Профилактика правонарушений, экстремизма, терроризма и межнациональных (межэтнических) конфликтов»                    на 2019-2024 годы</t>
  </si>
  <si>
    <t xml:space="preserve">Подпрограмма </t>
  </si>
  <si>
    <t>«Социальная поддержка отдельных категорий граждан жилого района Росляково»               на 2018-2024 годы</t>
  </si>
  <si>
    <t>«Повышение инвестиционной и туристской  привлекательности города Мурманска» на 2018-2024 годы</t>
  </si>
  <si>
    <t xml:space="preserve">Подпрограмма «Капитальный и текущий ремонт объектов муниципальной собственности города Мурманска» на 2018-2024 годы </t>
  </si>
  <si>
    <t xml:space="preserve">            Приложение № 2  </t>
  </si>
  <si>
    <t xml:space="preserve">Подпрограмма «Эффективное оказание муниципальных услуг и выполнение работ в сфере культуры и искусства»                      на 2018-2024 годы </t>
  </si>
  <si>
    <t xml:space="preserve">МП «Жилищно-коммунальное хозяйство» на 2018-2024 годы </t>
  </si>
  <si>
    <t xml:space="preserve">Подпрограмма «Противодействие коррупции в муниципальном образовании город Мурманск»                     на 2018-2024 годы </t>
  </si>
  <si>
    <t xml:space="preserve">Подпрограмма «Развитие и поддержка малого и среднего предприниматель-ства в городе Мурманске» на 2018-2024 годы  </t>
  </si>
  <si>
    <t>АВЦП «Обеспечение деятельности комитета по развитию  городского хозяйства администрации города Мурманска»  на 2018-2024 годы</t>
  </si>
  <si>
    <t xml:space="preserve">Подпрограмма «Обеспечение предоставления муниципальных услуг (работ) в сфере общего и дополнительного образования» на 2018-2024 годы </t>
  </si>
  <si>
    <t>Подпрограмма «Комплексные меры по профилактике наркомании в  городе Мурманске»                   на 2018-2024 годы</t>
  </si>
  <si>
    <t xml:space="preserve">АВЦП «Обеспечение деятельности комитета по культуре администрации города Мурманска» на 2018-2024 годы </t>
  </si>
  <si>
    <t xml:space="preserve">Подпрограмма «Обеспечение благоустроенным жильем жителей города Мурманска, проживающих </t>
  </si>
  <si>
    <t>в многоквартирных домах пониженной капитальности, имеющих не все виды благоустройства»               на 2018-2024 годы</t>
  </si>
  <si>
    <t xml:space="preserve">Подпрограмма «Наружная реклама города Мурманска» на 2018-2024 годы </t>
  </si>
  <si>
    <t>Подпрограмма «Обслуживание деятельности органов местного самоуправления муниципального образования город Мурманск, учреждений в области  молодежной политики, физической культуры и спорта» на 2018-2024 годы</t>
  </si>
  <si>
    <t xml:space="preserve"> муниципального образования город Мурманск»                на 2018-2024 годы</t>
  </si>
  <si>
    <t xml:space="preserve">Подпрограмма «Реформирование и регулирование земельных и имущественных отношений на территории </t>
  </si>
  <si>
    <t xml:space="preserve"> Мурманск»                       на 2018-2024 годы</t>
  </si>
  <si>
    <t>Подпрограмма «Энергосбережение и повышение энергетической эффективности на территории муниципального образования город</t>
  </si>
  <si>
    <t>строительству администрации города Мурманска» на 2019-2024 годы</t>
  </si>
  <si>
    <t xml:space="preserve">АВЦП «Обеспечение деятельности комитета по  </t>
  </si>
  <si>
    <t>«Информирование населения о деятельности органов местного самоуправления муниципального образования город Мурманск»                на 2018-2024 годы</t>
  </si>
  <si>
    <t>к Отчету</t>
  </si>
  <si>
    <t>12.2.</t>
  </si>
  <si>
    <t>________________________________</t>
  </si>
  <si>
    <t>* Превышение фактического объема финансирования мероприятий программы над плановым по ряду МП / подпрограмм обусловлено тем, что в декабре 2020 года главным распорядителям бюджетных средств в соответствии со сводной бюджетной росписью доведены дополнительные бюджетные ассигнования, которые не были отражены в решении Совета депутатов города Мурманска от 13.12.2019 № 6-82 «О бюджете муниципального образования город Мурманск на 2020 год и на плановый период 2021 и 2022 годов» в связи с завершением финансового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</si>
</sst>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"/>
    <numFmt numFmtId="166" formatCode="#,##0.0_р_.;[Red]\-#,##0.0_р_."/>
    <numFmt numFmtId="167" formatCode="0.0"/>
  </numFmts>
  <fonts count="9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3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6" fillId="0" borderId="0"/>
    <xf numFmtId="0" fontId="4" fillId="0" borderId="0"/>
    <xf numFmtId="0" fontId="4" fillId="0" borderId="0"/>
    <xf numFmtId="164" fontId="4" fillId="0" borderId="0" applyFont="0" applyFill="0" applyBorder="0" applyAlignment="0" applyProtection="0"/>
  </cellStyleXfs>
  <cellXfs count="124">
    <xf numFmtId="0" fontId="0" fillId="0" borderId="0" xfId="0"/>
    <xf numFmtId="0" fontId="1" fillId="0" borderId="0" xfId="0" applyFont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49" fontId="1" fillId="0" borderId="27" xfId="0" applyNumberFormat="1" applyFont="1" applyBorder="1" applyAlignment="1">
      <alignment horizontal="center" vertical="center" wrapText="1"/>
    </xf>
    <xf numFmtId="167" fontId="3" fillId="2" borderId="3" xfId="0" applyNumberFormat="1" applyFont="1" applyFill="1" applyBorder="1" applyAlignment="1">
      <alignment horizontal="center" vertical="center" wrapText="1"/>
    </xf>
    <xf numFmtId="165" fontId="1" fillId="0" borderId="3" xfId="1" applyNumberFormat="1" applyFont="1" applyBorder="1" applyAlignment="1">
      <alignment horizontal="right" vertical="top" wrapText="1"/>
    </xf>
    <xf numFmtId="0" fontId="5" fillId="0" borderId="3" xfId="1" applyFont="1" applyBorder="1" applyAlignment="1">
      <alignment vertical="top"/>
    </xf>
    <xf numFmtId="165" fontId="5" fillId="0" borderId="3" xfId="4" applyNumberFormat="1" applyFont="1" applyFill="1" applyBorder="1" applyAlignment="1">
      <alignment horizontal="center" wrapText="1"/>
    </xf>
    <xf numFmtId="4" fontId="0" fillId="0" borderId="0" xfId="0" applyNumberFormat="1"/>
    <xf numFmtId="4" fontId="7" fillId="0" borderId="28" xfId="0" applyNumberFormat="1" applyFont="1" applyBorder="1" applyAlignment="1">
      <alignment horizontal="center" vertical="center" wrapText="1"/>
    </xf>
    <xf numFmtId="4" fontId="7" fillId="0" borderId="29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0" fontId="7" fillId="0" borderId="31" xfId="0" applyFont="1" applyBorder="1" applyAlignment="1">
      <alignment horizontal="center" vertical="center" wrapText="1"/>
    </xf>
    <xf numFmtId="2" fontId="0" fillId="0" borderId="0" xfId="0" applyNumberFormat="1"/>
    <xf numFmtId="0" fontId="2" fillId="0" borderId="0" xfId="0" applyFont="1" applyAlignment="1">
      <alignment horizontal="center" vertical="center" wrapText="1"/>
    </xf>
    <xf numFmtId="165" fontId="1" fillId="0" borderId="19" xfId="0" applyNumberFormat="1" applyFont="1" applyBorder="1" applyAlignment="1">
      <alignment horizontal="center" vertical="center" wrapText="1"/>
    </xf>
    <xf numFmtId="1" fontId="1" fillId="0" borderId="24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 wrapText="1"/>
    </xf>
    <xf numFmtId="1" fontId="1" fillId="0" borderId="19" xfId="0" applyNumberFormat="1" applyFont="1" applyBorder="1" applyAlignment="1">
      <alignment horizontal="center" vertical="center" wrapText="1"/>
    </xf>
    <xf numFmtId="165" fontId="1" fillId="0" borderId="19" xfId="0" applyNumberFormat="1" applyFont="1" applyBorder="1" applyAlignment="1">
      <alignment vertical="center"/>
    </xf>
    <xf numFmtId="165" fontId="1" fillId="0" borderId="4" xfId="0" applyNumberFormat="1" applyFont="1" applyBorder="1" applyAlignment="1">
      <alignment vertical="center"/>
    </xf>
    <xf numFmtId="0" fontId="1" fillId="0" borderId="19" xfId="0" applyFont="1" applyBorder="1" applyAlignment="1">
      <alignment horizontal="center" vertical="center" wrapText="1"/>
    </xf>
    <xf numFmtId="165" fontId="1" fillId="0" borderId="21" xfId="0" applyNumberFormat="1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7" fontId="1" fillId="0" borderId="0" xfId="0" applyNumberFormat="1" applyFont="1" applyAlignment="1">
      <alignment horizontal="center" vertical="center" wrapText="1"/>
    </xf>
    <xf numFmtId="165" fontId="1" fillId="0" borderId="5" xfId="0" applyNumberFormat="1" applyFont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  <xf numFmtId="165" fontId="2" fillId="0" borderId="4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166" fontId="1" fillId="0" borderId="3" xfId="0" applyNumberFormat="1" applyFont="1" applyBorder="1" applyAlignment="1">
      <alignment horizontal="center" vertical="center"/>
    </xf>
    <xf numFmtId="165" fontId="1" fillId="0" borderId="3" xfId="0" applyNumberFormat="1" applyFont="1" applyBorder="1" applyAlignment="1">
      <alignment horizontal="center" vertical="top" wrapText="1"/>
    </xf>
    <xf numFmtId="165" fontId="1" fillId="0" borderId="3" xfId="1" applyNumberFormat="1" applyFont="1" applyBorder="1" applyAlignment="1">
      <alignment horizontal="center" vertical="top" wrapText="1"/>
    </xf>
    <xf numFmtId="165" fontId="5" fillId="0" borderId="3" xfId="1" applyNumberFormat="1" applyFont="1" applyBorder="1" applyAlignment="1">
      <alignment horizontal="center" vertical="top"/>
    </xf>
    <xf numFmtId="167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165" fontId="1" fillId="0" borderId="15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165" fontId="2" fillId="0" borderId="3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165" fontId="1" fillId="0" borderId="20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" fillId="0" borderId="20" xfId="0" applyFont="1" applyBorder="1" applyAlignment="1">
      <alignment horizontal="center" vertical="top" wrapText="1"/>
    </xf>
    <xf numFmtId="165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49" fontId="1" fillId="0" borderId="3" xfId="0" applyNumberFormat="1" applyFont="1" applyBorder="1" applyAlignment="1">
      <alignment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15" xfId="0" applyFont="1" applyBorder="1" applyAlignment="1">
      <alignment horizontal="center" wrapText="1"/>
    </xf>
    <xf numFmtId="49" fontId="1" fillId="0" borderId="17" xfId="0" applyNumberFormat="1" applyFont="1" applyBorder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49" fontId="1" fillId="0" borderId="23" xfId="0" applyNumberFormat="1" applyFont="1" applyBorder="1" applyAlignment="1">
      <alignment vertical="center" wrapText="1"/>
    </xf>
    <xf numFmtId="49" fontId="1" fillId="0" borderId="7" xfId="0" applyNumberFormat="1" applyFont="1" applyBorder="1" applyAlignment="1">
      <alignment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top" wrapText="1"/>
    </xf>
    <xf numFmtId="165" fontId="1" fillId="0" borderId="11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vertical="center" wrapText="1"/>
    </xf>
    <xf numFmtId="165" fontId="1" fillId="0" borderId="10" xfId="0" applyNumberFormat="1" applyFont="1" applyBorder="1" applyAlignment="1">
      <alignment horizontal="center" vertical="center" wrapText="1"/>
    </xf>
    <xf numFmtId="165" fontId="2" fillId="0" borderId="15" xfId="0" applyNumberFormat="1" applyFont="1" applyBorder="1" applyAlignment="1">
      <alignment horizontal="center" vertical="center" wrapText="1"/>
    </xf>
    <xf numFmtId="165" fontId="1" fillId="0" borderId="6" xfId="0" applyNumberFormat="1" applyFont="1" applyBorder="1" applyAlignment="1">
      <alignment horizontal="center" vertical="center" wrapText="1"/>
    </xf>
    <xf numFmtId="165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165" fontId="1" fillId="0" borderId="15" xfId="0" applyNumberFormat="1" applyFont="1" applyBorder="1" applyAlignment="1">
      <alignment horizontal="center" vertical="center" wrapText="1"/>
    </xf>
    <xf numFmtId="165" fontId="1" fillId="0" borderId="13" xfId="0" applyNumberFormat="1" applyFont="1" applyBorder="1" applyAlignment="1">
      <alignment horizontal="center" vertical="center" wrapText="1"/>
    </xf>
    <xf numFmtId="165" fontId="1" fillId="0" borderId="20" xfId="0" applyNumberFormat="1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49" fontId="1" fillId="0" borderId="15" xfId="0" applyNumberFormat="1" applyFont="1" applyBorder="1" applyAlignment="1">
      <alignment horizontal="center" vertical="center" wrapText="1"/>
    </xf>
    <xf numFmtId="49" fontId="1" fillId="0" borderId="20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5" fontId="1" fillId="0" borderId="26" xfId="0" applyNumberFormat="1" applyFont="1" applyBorder="1" applyAlignment="1">
      <alignment horizontal="center" vertical="center" wrapText="1"/>
    </xf>
    <xf numFmtId="165" fontId="1" fillId="0" borderId="25" xfId="0" applyNumberFormat="1" applyFont="1" applyBorder="1" applyAlignment="1">
      <alignment horizontal="center" vertical="center" wrapText="1"/>
    </xf>
    <xf numFmtId="49" fontId="1" fillId="0" borderId="24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1" fillId="0" borderId="16" xfId="0" applyNumberFormat="1" applyFont="1" applyBorder="1" applyAlignment="1">
      <alignment horizontal="center" vertical="center" wrapText="1"/>
    </xf>
    <xf numFmtId="49" fontId="1" fillId="0" borderId="14" xfId="0" applyNumberFormat="1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22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8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wrapText="1"/>
    </xf>
    <xf numFmtId="49" fontId="1" fillId="0" borderId="3" xfId="0" applyNumberFormat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49" fontId="1" fillId="0" borderId="13" xfId="0" applyNumberFormat="1" applyFont="1" applyBorder="1" applyAlignment="1">
      <alignment horizontal="center" vertical="center" wrapText="1"/>
    </xf>
    <xf numFmtId="165" fontId="8" fillId="0" borderId="0" xfId="0" applyNumberFormat="1" applyFont="1" applyAlignment="1">
      <alignment horizontal="right" vertical="center" wrapText="1"/>
    </xf>
    <xf numFmtId="0" fontId="1" fillId="0" borderId="15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165" fontId="1" fillId="0" borderId="0" xfId="0" applyNumberFormat="1" applyFont="1" applyAlignment="1">
      <alignment horizontal="center" vertical="center" wrapText="1"/>
    </xf>
    <xf numFmtId="165" fontId="1" fillId="0" borderId="0" xfId="0" applyNumberFormat="1" applyFont="1" applyAlignment="1">
      <alignment horizontal="justify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4" fontId="7" fillId="0" borderId="30" xfId="0" applyNumberFormat="1" applyFont="1" applyBorder="1" applyAlignment="1">
      <alignment horizontal="center" vertical="center" wrapText="1"/>
    </xf>
  </cellXfs>
  <cellStyles count="5">
    <cellStyle name="Обычный" xfId="0" builtinId="0"/>
    <cellStyle name="Обычный 11 2 2" xfId="3" xr:uid="{00000000-0005-0000-0000-000001000000}"/>
    <cellStyle name="Обычный 11 2 4" xfId="2" xr:uid="{00000000-0005-0000-0000-000002000000}"/>
    <cellStyle name="Обычный 2" xfId="1" xr:uid="{00000000-0005-0000-0000-000003000000}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itymurmansk.local\Public\&#1050;&#1069;&#1056;\1%20&#1052;&#1091;&#1085;&#1080;&#1094;&#1080;&#1087;&#1072;&#1083;&#1100;&#1085;&#1099;&#1077;%20&#1087;&#1088;&#1086;&#1075;&#1088;&#1072;&#1084;&#1084;&#1099;\&#1054;&#1090;&#1095;&#1077;&#1090;&#1099;%20&#1079;&#1072;%202018%20&#1075;&#1086;&#1076;\&#1048;&#1090;&#1086;&#1075;&#1086;&#1074;&#1072;&#1103;%20&#1076;&#1077;&#1090;&#1072;&#1083;&#1080;&#1079;&#1072;&#1094;&#1080;&#1103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Общий"/>
      <sheetName val="Оценка эффективности"/>
      <sheetName val="Первая таблица отчета"/>
      <sheetName val="Лист1"/>
      <sheetName val="Лист2"/>
    </sheetNames>
    <sheetDataSet>
      <sheetData sheetId="0">
        <row r="32">
          <cell r="F32">
            <v>61406.9</v>
          </cell>
        </row>
        <row r="33">
          <cell r="E33">
            <v>318112.2</v>
          </cell>
          <cell r="F33">
            <v>61406.9</v>
          </cell>
        </row>
        <row r="43">
          <cell r="E43">
            <v>7698.3</v>
          </cell>
        </row>
        <row r="44">
          <cell r="E44">
            <v>7698.3</v>
          </cell>
        </row>
        <row r="50">
          <cell r="E50">
            <v>23162.9</v>
          </cell>
        </row>
        <row r="51">
          <cell r="E51">
            <v>23162.9</v>
          </cell>
        </row>
        <row r="61">
          <cell r="E61">
            <v>39787.399999999994</v>
          </cell>
        </row>
        <row r="62">
          <cell r="E62">
            <v>39787.399999999994</v>
          </cell>
        </row>
        <row r="101">
          <cell r="E101">
            <v>388760.80000000005</v>
          </cell>
          <cell r="F101">
            <v>70758.600000000006</v>
          </cell>
        </row>
        <row r="102">
          <cell r="E102">
            <v>388760.80000000005</v>
          </cell>
          <cell r="F102">
            <v>70758.600000000006</v>
          </cell>
        </row>
        <row r="146">
          <cell r="E146">
            <v>34543.200000000004</v>
          </cell>
          <cell r="F146">
            <v>15269.199999999999</v>
          </cell>
        </row>
        <row r="147">
          <cell r="E147">
            <v>27621.800000000003</v>
          </cell>
          <cell r="F147">
            <v>9668.2999999999993</v>
          </cell>
        </row>
        <row r="148">
          <cell r="E148">
            <v>6921.4</v>
          </cell>
          <cell r="F148">
            <v>5600.9</v>
          </cell>
        </row>
        <row r="182">
          <cell r="E182">
            <v>5599.5</v>
          </cell>
          <cell r="F182">
            <v>585.79999999999995</v>
          </cell>
        </row>
        <row r="183">
          <cell r="E183">
            <v>5599.5</v>
          </cell>
          <cell r="F183">
            <v>585.79999999999995</v>
          </cell>
        </row>
        <row r="243">
          <cell r="E243">
            <v>2902997.3</v>
          </cell>
          <cell r="F243">
            <v>1722542.1</v>
          </cell>
        </row>
        <row r="244">
          <cell r="E244">
            <v>1131125</v>
          </cell>
          <cell r="F244">
            <v>659339.6</v>
          </cell>
        </row>
        <row r="245">
          <cell r="E245">
            <v>1771872.3</v>
          </cell>
          <cell r="F245">
            <v>1063202.5</v>
          </cell>
        </row>
        <row r="328">
          <cell r="E328">
            <v>3479007.6999999997</v>
          </cell>
          <cell r="F328">
            <v>2066554.9</v>
          </cell>
        </row>
        <row r="329">
          <cell r="E329">
            <v>1418723.2999999998</v>
          </cell>
          <cell r="F329">
            <v>782924</v>
          </cell>
        </row>
        <row r="330">
          <cell r="E330">
            <v>2060284.4</v>
          </cell>
          <cell r="F330">
            <v>1283630.8999999999</v>
          </cell>
        </row>
        <row r="362">
          <cell r="E362">
            <v>190094.30000000002</v>
          </cell>
          <cell r="F362">
            <v>111751.5</v>
          </cell>
        </row>
        <row r="363">
          <cell r="E363">
            <v>22767.599999999999</v>
          </cell>
          <cell r="F363">
            <v>8079.5</v>
          </cell>
        </row>
        <row r="364">
          <cell r="E364">
            <v>167326.70000000001</v>
          </cell>
          <cell r="F364">
            <v>103672</v>
          </cell>
        </row>
        <row r="403">
          <cell r="E403">
            <v>70098.400000000009</v>
          </cell>
          <cell r="F403">
            <v>37194.700000000004</v>
          </cell>
        </row>
        <row r="404">
          <cell r="E404">
            <v>70098.400000000009</v>
          </cell>
          <cell r="F404">
            <v>37194.700000000004</v>
          </cell>
        </row>
        <row r="437">
          <cell r="E437">
            <v>56498.1</v>
          </cell>
          <cell r="F437">
            <v>28154.800000000003</v>
          </cell>
        </row>
        <row r="438">
          <cell r="E438">
            <v>31858.3</v>
          </cell>
          <cell r="F438">
            <v>17545.900000000001</v>
          </cell>
        </row>
        <row r="439">
          <cell r="E439">
            <v>24639.8</v>
          </cell>
          <cell r="F439">
            <v>10608.900000000001</v>
          </cell>
        </row>
        <row r="443">
          <cell r="E443">
            <v>7127599.2999999989</v>
          </cell>
          <cell r="F443">
            <v>4052811.5999999996</v>
          </cell>
        </row>
        <row r="444">
          <cell r="E444">
            <v>3096554.6999999993</v>
          </cell>
          <cell r="F444">
            <v>1586096.4000000001</v>
          </cell>
        </row>
        <row r="445">
          <cell r="E445">
            <v>4031044.6</v>
          </cell>
          <cell r="F445">
            <v>2466715.1999999997</v>
          </cell>
        </row>
        <row r="508">
          <cell r="E508">
            <v>25</v>
          </cell>
          <cell r="F508">
            <v>25</v>
          </cell>
        </row>
        <row r="509">
          <cell r="E509">
            <v>25</v>
          </cell>
          <cell r="F509">
            <v>25</v>
          </cell>
        </row>
        <row r="536">
          <cell r="E536">
            <v>3568</v>
          </cell>
          <cell r="F536">
            <v>0</v>
          </cell>
        </row>
        <row r="537">
          <cell r="E537">
            <v>3568</v>
          </cell>
          <cell r="F537">
            <v>0</v>
          </cell>
        </row>
        <row r="546">
          <cell r="F546">
            <v>0</v>
          </cell>
        </row>
        <row r="547">
          <cell r="F547">
            <v>0</v>
          </cell>
        </row>
        <row r="559">
          <cell r="E559">
            <v>5720.1</v>
          </cell>
          <cell r="F559">
            <v>1988.6</v>
          </cell>
        </row>
        <row r="560">
          <cell r="E560">
            <v>5720.1</v>
          </cell>
          <cell r="F560">
            <v>1988.6</v>
          </cell>
        </row>
        <row r="573">
          <cell r="E573">
            <v>366.1</v>
          </cell>
          <cell r="F573">
            <v>246.5</v>
          </cell>
        </row>
        <row r="574">
          <cell r="E574">
            <v>366.1</v>
          </cell>
          <cell r="F574">
            <v>246.5</v>
          </cell>
        </row>
        <row r="578">
          <cell r="E578">
            <v>104.7</v>
          </cell>
          <cell r="F578">
            <v>104.7</v>
          </cell>
        </row>
        <row r="579">
          <cell r="E579">
            <v>104.7</v>
          </cell>
          <cell r="F579">
            <v>104.7</v>
          </cell>
        </row>
        <row r="583">
          <cell r="E583">
            <v>76</v>
          </cell>
          <cell r="F583">
            <v>19.8</v>
          </cell>
        </row>
        <row r="584">
          <cell r="E584">
            <v>76</v>
          </cell>
          <cell r="F584">
            <v>19.8</v>
          </cell>
        </row>
        <row r="588">
          <cell r="E588">
            <v>138.6</v>
          </cell>
          <cell r="F588">
            <v>0</v>
          </cell>
        </row>
        <row r="589">
          <cell r="E589">
            <v>138.6</v>
          </cell>
          <cell r="F589">
            <v>0</v>
          </cell>
        </row>
        <row r="598">
          <cell r="E598">
            <v>685.4</v>
          </cell>
          <cell r="F598">
            <v>371</v>
          </cell>
        </row>
        <row r="599">
          <cell r="E599">
            <v>685.4</v>
          </cell>
          <cell r="F599">
            <v>371</v>
          </cell>
        </row>
        <row r="604">
          <cell r="E604">
            <v>9998.5</v>
          </cell>
          <cell r="F604">
            <v>2384.6</v>
          </cell>
        </row>
        <row r="605">
          <cell r="E605">
            <v>9998.5</v>
          </cell>
          <cell r="F605">
            <v>2384.6</v>
          </cell>
        </row>
        <row r="615">
          <cell r="E615">
            <v>217552</v>
          </cell>
          <cell r="F615">
            <v>114743.8</v>
          </cell>
        </row>
        <row r="617">
          <cell r="E617">
            <v>217552</v>
          </cell>
          <cell r="F617">
            <v>114743.8</v>
          </cell>
        </row>
        <row r="635">
          <cell r="E635">
            <v>1965.9</v>
          </cell>
          <cell r="F635">
            <v>970.8</v>
          </cell>
        </row>
        <row r="637">
          <cell r="E637">
            <v>1965.9</v>
          </cell>
          <cell r="F637">
            <v>970.8</v>
          </cell>
        </row>
        <row r="640">
          <cell r="E640">
            <v>16674.2</v>
          </cell>
          <cell r="F640">
            <v>9604.6</v>
          </cell>
        </row>
        <row r="642">
          <cell r="E642">
            <v>16674.2</v>
          </cell>
          <cell r="F642">
            <v>9604.6</v>
          </cell>
        </row>
        <row r="645">
          <cell r="E645">
            <v>128343.29999999999</v>
          </cell>
          <cell r="F645">
            <v>67304.399999999994</v>
          </cell>
        </row>
        <row r="647">
          <cell r="E647">
            <v>121777.4</v>
          </cell>
          <cell r="F647">
            <v>60738.5</v>
          </cell>
        </row>
        <row r="648">
          <cell r="E648">
            <v>6565.9</v>
          </cell>
          <cell r="F648">
            <v>6565.9</v>
          </cell>
        </row>
        <row r="650">
          <cell r="E650">
            <v>507.5</v>
          </cell>
          <cell r="F650">
            <v>151.30000000000001</v>
          </cell>
        </row>
        <row r="651">
          <cell r="E651">
            <v>507.5</v>
          </cell>
          <cell r="F651">
            <v>151.30000000000001</v>
          </cell>
        </row>
        <row r="655">
          <cell r="E655">
            <v>2302.9</v>
          </cell>
          <cell r="F655">
            <v>0</v>
          </cell>
        </row>
        <row r="657">
          <cell r="E657">
            <v>2302.9</v>
          </cell>
        </row>
        <row r="660">
          <cell r="E660">
            <v>367345.80000000005</v>
          </cell>
          <cell r="F660">
            <v>192774.9</v>
          </cell>
        </row>
        <row r="661">
          <cell r="E661">
            <v>507.5</v>
          </cell>
          <cell r="F661">
            <v>151.30000000000001</v>
          </cell>
        </row>
        <row r="663">
          <cell r="E663">
            <v>6565.9</v>
          </cell>
          <cell r="F663">
            <v>6565.9</v>
          </cell>
        </row>
        <row r="685">
          <cell r="E685">
            <v>390</v>
          </cell>
          <cell r="F685">
            <v>344.5</v>
          </cell>
        </row>
        <row r="686">
          <cell r="E686">
            <v>390</v>
          </cell>
          <cell r="F686">
            <v>344.5</v>
          </cell>
        </row>
        <row r="690">
          <cell r="F690">
            <v>15213.09</v>
          </cell>
        </row>
        <row r="691">
          <cell r="F691">
            <v>15213.09</v>
          </cell>
        </row>
        <row r="757">
          <cell r="E757">
            <v>39922.699999999997</v>
          </cell>
          <cell r="F757">
            <v>22049.45</v>
          </cell>
        </row>
        <row r="758">
          <cell r="E758">
            <v>39922.699999999997</v>
          </cell>
          <cell r="F758">
            <v>22049.45</v>
          </cell>
        </row>
        <row r="786">
          <cell r="E786">
            <v>300</v>
          </cell>
          <cell r="F786">
            <v>300</v>
          </cell>
        </row>
        <row r="787">
          <cell r="E787">
            <v>300</v>
          </cell>
          <cell r="F787">
            <v>300</v>
          </cell>
        </row>
        <row r="791">
          <cell r="E791">
            <v>1000</v>
          </cell>
          <cell r="F791">
            <v>0</v>
          </cell>
        </row>
        <row r="792">
          <cell r="E792">
            <v>1000</v>
          </cell>
          <cell r="F792">
            <v>0</v>
          </cell>
        </row>
        <row r="801">
          <cell r="E801">
            <v>5000</v>
          </cell>
        </row>
        <row r="812">
          <cell r="E812">
            <v>7768</v>
          </cell>
          <cell r="F812">
            <v>1432.4</v>
          </cell>
        </row>
        <row r="813">
          <cell r="E813">
            <v>7768</v>
          </cell>
          <cell r="F813">
            <v>1432.4</v>
          </cell>
        </row>
        <row r="835">
          <cell r="E835">
            <v>5530.2</v>
          </cell>
          <cell r="F835">
            <v>2521.6999999999998</v>
          </cell>
        </row>
        <row r="837">
          <cell r="E837">
            <v>5530.2</v>
          </cell>
          <cell r="F837">
            <v>2521.6999999999998</v>
          </cell>
        </row>
        <row r="863">
          <cell r="E863">
            <v>26113.300000000003</v>
          </cell>
          <cell r="F863">
            <v>12532.17</v>
          </cell>
        </row>
        <row r="864">
          <cell r="E864">
            <v>22344.100000000002</v>
          </cell>
          <cell r="F864">
            <v>10772.07</v>
          </cell>
        </row>
        <row r="869">
          <cell r="E869">
            <v>446680.00000000006</v>
          </cell>
          <cell r="F869">
            <v>231310.62</v>
          </cell>
        </row>
        <row r="870">
          <cell r="E870">
            <v>70542.3</v>
          </cell>
          <cell r="F870">
            <v>34405.22</v>
          </cell>
        </row>
        <row r="871">
          <cell r="E871">
            <v>369571.80000000005</v>
          </cell>
          <cell r="F871">
            <v>190339.5</v>
          </cell>
        </row>
        <row r="886">
          <cell r="E886">
            <v>13268</v>
          </cell>
          <cell r="F886">
            <v>7352.6</v>
          </cell>
        </row>
        <row r="887">
          <cell r="E887">
            <v>13268</v>
          </cell>
          <cell r="F887">
            <v>7352.6</v>
          </cell>
        </row>
        <row r="891">
          <cell r="E891">
            <v>253.3</v>
          </cell>
          <cell r="F891">
            <v>0</v>
          </cell>
        </row>
        <row r="892">
          <cell r="E892">
            <v>253.3</v>
          </cell>
          <cell r="F892">
            <v>0</v>
          </cell>
        </row>
        <row r="901">
          <cell r="E901">
            <v>13521.3</v>
          </cell>
          <cell r="F901">
            <v>7352.6</v>
          </cell>
        </row>
        <row r="902">
          <cell r="E902">
            <v>13521.3</v>
          </cell>
          <cell r="F902">
            <v>7352.6</v>
          </cell>
        </row>
        <row r="929">
          <cell r="E929">
            <v>183991.9</v>
          </cell>
          <cell r="F929">
            <v>90409.3</v>
          </cell>
        </row>
        <row r="969">
          <cell r="E969">
            <v>52053</v>
          </cell>
          <cell r="F969">
            <v>30156.1</v>
          </cell>
        </row>
        <row r="1028">
          <cell r="E1028">
            <v>7909.7</v>
          </cell>
          <cell r="F1028">
            <v>3791.3</v>
          </cell>
        </row>
        <row r="1029">
          <cell r="E1029">
            <v>7909.7</v>
          </cell>
          <cell r="F1029">
            <v>3791.3</v>
          </cell>
        </row>
        <row r="1034">
          <cell r="E1034">
            <v>72.099999999999994</v>
          </cell>
          <cell r="F1034">
            <v>72</v>
          </cell>
        </row>
        <row r="1134">
          <cell r="E1134">
            <v>9980.4</v>
          </cell>
          <cell r="F1134">
            <v>5106.8999999999996</v>
          </cell>
        </row>
        <row r="1135">
          <cell r="E1135">
            <v>9980.4</v>
          </cell>
          <cell r="F1135">
            <v>5106.8999999999996</v>
          </cell>
        </row>
        <row r="1157">
          <cell r="E1157">
            <v>10270.4</v>
          </cell>
          <cell r="F1157">
            <v>4526.5</v>
          </cell>
        </row>
        <row r="1158">
          <cell r="E1158">
            <v>10270.4</v>
          </cell>
          <cell r="F1158">
            <v>4526.5</v>
          </cell>
        </row>
        <row r="1163">
          <cell r="E1163">
            <v>10169.4</v>
          </cell>
          <cell r="F1163">
            <v>4526.5</v>
          </cell>
        </row>
        <row r="1197">
          <cell r="E1197">
            <v>650</v>
          </cell>
          <cell r="F1197">
            <v>167.28</v>
          </cell>
        </row>
        <row r="1225">
          <cell r="E1225">
            <v>0</v>
          </cell>
          <cell r="F1225">
            <v>0</v>
          </cell>
        </row>
        <row r="1258">
          <cell r="E1258">
            <v>721</v>
          </cell>
          <cell r="F1258">
            <v>92.5</v>
          </cell>
        </row>
        <row r="1259">
          <cell r="E1259">
            <v>721</v>
          </cell>
          <cell r="F1259">
            <v>92.5</v>
          </cell>
        </row>
        <row r="1265">
          <cell r="E1265">
            <v>393.1</v>
          </cell>
          <cell r="F1265">
            <v>90.1</v>
          </cell>
        </row>
        <row r="1349">
          <cell r="E1349">
            <v>118721.60000000001</v>
          </cell>
          <cell r="F1349">
            <v>151.80000000000001</v>
          </cell>
        </row>
        <row r="1350">
          <cell r="E1350">
            <v>118721.60000000001</v>
          </cell>
          <cell r="F1350">
            <v>151.80000000000001</v>
          </cell>
        </row>
        <row r="1382">
          <cell r="E1382">
            <v>440</v>
          </cell>
          <cell r="F1382">
            <v>0</v>
          </cell>
        </row>
        <row r="1383">
          <cell r="E1383">
            <v>440</v>
          </cell>
          <cell r="F1383">
            <v>0</v>
          </cell>
        </row>
        <row r="1403">
          <cell r="E1403">
            <v>44814.2</v>
          </cell>
          <cell r="F1403">
            <v>2700</v>
          </cell>
        </row>
        <row r="1404">
          <cell r="E1404">
            <v>44814.2</v>
          </cell>
          <cell r="F1404">
            <v>2700</v>
          </cell>
        </row>
        <row r="1408">
          <cell r="E1408">
            <v>44814.2</v>
          </cell>
          <cell r="F1408">
            <v>2700</v>
          </cell>
        </row>
        <row r="1409">
          <cell r="E1409">
            <v>44814.2</v>
          </cell>
          <cell r="F1409">
            <v>2700</v>
          </cell>
        </row>
        <row r="1493">
          <cell r="E1493">
            <v>17203.7</v>
          </cell>
          <cell r="F1493">
            <v>0</v>
          </cell>
        </row>
        <row r="1495">
          <cell r="E1495">
            <v>17203.7</v>
          </cell>
          <cell r="F1495">
            <v>0</v>
          </cell>
        </row>
        <row r="1531">
          <cell r="E1531">
            <v>97363.8</v>
          </cell>
          <cell r="F1531">
            <v>58501.3</v>
          </cell>
        </row>
        <row r="1532">
          <cell r="E1532">
            <v>97363.8</v>
          </cell>
          <cell r="F1532">
            <v>58501.3</v>
          </cell>
        </row>
        <row r="1565">
          <cell r="E1565">
            <v>0</v>
          </cell>
          <cell r="F1565">
            <v>0</v>
          </cell>
        </row>
        <row r="1571">
          <cell r="E1571">
            <v>46351.8</v>
          </cell>
          <cell r="F1571">
            <v>21271.800000000003</v>
          </cell>
        </row>
        <row r="1572">
          <cell r="E1572">
            <v>18</v>
          </cell>
          <cell r="F1572">
            <v>18</v>
          </cell>
        </row>
        <row r="1573">
          <cell r="E1573">
            <v>0</v>
          </cell>
          <cell r="F1573">
            <v>0</v>
          </cell>
        </row>
        <row r="1598">
          <cell r="E1598">
            <v>0</v>
          </cell>
        </row>
        <row r="1599">
          <cell r="E1599">
            <v>0</v>
          </cell>
        </row>
        <row r="1603">
          <cell r="E1603">
            <v>403493.69999999995</v>
          </cell>
          <cell r="F1603">
            <v>115290.40000000001</v>
          </cell>
        </row>
        <row r="1604">
          <cell r="E1604">
            <v>0</v>
          </cell>
          <cell r="F1604">
            <v>0</v>
          </cell>
        </row>
        <row r="1605">
          <cell r="E1605">
            <v>0</v>
          </cell>
          <cell r="F1605">
            <v>0</v>
          </cell>
        </row>
        <row r="1620">
          <cell r="E1620">
            <v>50087.3</v>
          </cell>
          <cell r="F1620">
            <v>31469.8</v>
          </cell>
        </row>
        <row r="1637">
          <cell r="E1637">
            <v>0</v>
          </cell>
        </row>
        <row r="1666">
          <cell r="E1666">
            <v>350.9</v>
          </cell>
          <cell r="F1666">
            <v>350.9</v>
          </cell>
        </row>
        <row r="1667">
          <cell r="E1667">
            <v>350.9</v>
          </cell>
          <cell r="F1667">
            <v>350.9</v>
          </cell>
        </row>
        <row r="1691">
          <cell r="E1691">
            <v>75</v>
          </cell>
          <cell r="F1691">
            <v>75</v>
          </cell>
        </row>
        <row r="1692">
          <cell r="E1692">
            <v>75</v>
          </cell>
          <cell r="F1692">
            <v>75</v>
          </cell>
        </row>
        <row r="1768">
          <cell r="E1768">
            <v>5309.3</v>
          </cell>
          <cell r="F1768">
            <v>983.9</v>
          </cell>
        </row>
        <row r="1769">
          <cell r="E1769">
            <v>5309.3</v>
          </cell>
          <cell r="F1769">
            <v>983.9</v>
          </cell>
        </row>
        <row r="1793">
          <cell r="E1793">
            <v>45000</v>
          </cell>
          <cell r="F1793">
            <v>23027.8</v>
          </cell>
        </row>
        <row r="1794">
          <cell r="E1794">
            <v>45000</v>
          </cell>
          <cell r="F1794">
            <v>23027.8</v>
          </cell>
        </row>
        <row r="1823">
          <cell r="E1823">
            <v>149839.20000000001</v>
          </cell>
          <cell r="F1823">
            <v>58020.100000000006</v>
          </cell>
        </row>
        <row r="1854">
          <cell r="E1854">
            <v>429</v>
          </cell>
          <cell r="F1854">
            <v>50</v>
          </cell>
        </row>
        <row r="1956">
          <cell r="E1956">
            <v>4200</v>
          </cell>
          <cell r="F1956">
            <v>0</v>
          </cell>
        </row>
        <row r="1957">
          <cell r="E1957">
            <v>0</v>
          </cell>
          <cell r="F1957">
            <v>0</v>
          </cell>
        </row>
        <row r="2006">
          <cell r="E2006">
            <v>601</v>
          </cell>
          <cell r="F2006">
            <v>243.4</v>
          </cell>
        </row>
        <row r="2007">
          <cell r="E2007">
            <v>601</v>
          </cell>
          <cell r="F2007">
            <v>243.4</v>
          </cell>
        </row>
        <row r="2070">
          <cell r="E2070">
            <v>0</v>
          </cell>
          <cell r="F2070">
            <v>0</v>
          </cell>
        </row>
        <row r="2071">
          <cell r="E2071">
            <v>0</v>
          </cell>
          <cell r="F2071">
            <v>0</v>
          </cell>
        </row>
        <row r="2077">
          <cell r="E2077">
            <v>59008.2</v>
          </cell>
          <cell r="F2077">
            <v>12884.800000000001</v>
          </cell>
        </row>
        <row r="2080">
          <cell r="E2080">
            <v>0</v>
          </cell>
          <cell r="F2080">
            <v>0</v>
          </cell>
        </row>
        <row r="2113">
          <cell r="E2113">
            <v>59848.2</v>
          </cell>
          <cell r="F2113">
            <v>12884.800000000001</v>
          </cell>
        </row>
        <row r="2114">
          <cell r="E2114">
            <v>9848.1999999999989</v>
          </cell>
          <cell r="F2114">
            <v>98.7</v>
          </cell>
        </row>
        <row r="2153">
          <cell r="E2153">
            <v>0</v>
          </cell>
          <cell r="F2153">
            <v>0</v>
          </cell>
        </row>
        <row r="2154">
          <cell r="E2154">
            <v>0</v>
          </cell>
          <cell r="F2154">
            <v>0</v>
          </cell>
        </row>
        <row r="2176">
          <cell r="E2176">
            <v>79246.8</v>
          </cell>
          <cell r="F2176">
            <v>46413</v>
          </cell>
        </row>
        <row r="2229">
          <cell r="E2229">
            <v>65784.899999999994</v>
          </cell>
          <cell r="F2229">
            <v>29115</v>
          </cell>
        </row>
        <row r="2230">
          <cell r="E2230">
            <v>65784.899999999994</v>
          </cell>
          <cell r="F2230">
            <v>29115</v>
          </cell>
        </row>
        <row r="2263">
          <cell r="E2263">
            <v>0</v>
          </cell>
          <cell r="F2263">
            <v>0</v>
          </cell>
        </row>
        <row r="2264">
          <cell r="E2264">
            <v>0</v>
          </cell>
          <cell r="F2264">
            <v>0</v>
          </cell>
        </row>
        <row r="2267">
          <cell r="E2267">
            <v>135698.19999999998</v>
          </cell>
          <cell r="F2267">
            <v>65815.899999999994</v>
          </cell>
        </row>
        <row r="2601">
          <cell r="E2601">
            <v>947.9</v>
          </cell>
          <cell r="F2601">
            <v>240.9</v>
          </cell>
        </row>
        <row r="2602">
          <cell r="E2602">
            <v>947.9</v>
          </cell>
          <cell r="F2602">
            <v>240.9</v>
          </cell>
        </row>
        <row r="2637">
          <cell r="E2637">
            <v>224582.2</v>
          </cell>
          <cell r="F2637">
            <v>78509.100000000006</v>
          </cell>
        </row>
        <row r="2638">
          <cell r="E2638">
            <v>224582.2</v>
          </cell>
          <cell r="F2638">
            <v>78509.100000000006</v>
          </cell>
        </row>
        <row r="2741">
          <cell r="E2741">
            <v>3314.7</v>
          </cell>
          <cell r="F2741">
            <v>2321.3000000000002</v>
          </cell>
        </row>
        <row r="2742">
          <cell r="E2742">
            <v>3314.7</v>
          </cell>
          <cell r="F2742">
            <v>2321.3000000000002</v>
          </cell>
        </row>
        <row r="2745">
          <cell r="E2745">
            <v>0</v>
          </cell>
          <cell r="F2745">
            <v>0</v>
          </cell>
        </row>
        <row r="2746">
          <cell r="E2746">
            <v>800</v>
          </cell>
          <cell r="F2746">
            <v>581.20000000000005</v>
          </cell>
        </row>
        <row r="2747">
          <cell r="E2747">
            <v>800</v>
          </cell>
          <cell r="F2747">
            <v>581.20000000000005</v>
          </cell>
        </row>
        <row r="2756">
          <cell r="E2756">
            <v>883.2</v>
          </cell>
          <cell r="F2756">
            <v>163</v>
          </cell>
        </row>
        <row r="2775">
          <cell r="E2775">
            <v>90</v>
          </cell>
          <cell r="F2775">
            <v>0</v>
          </cell>
        </row>
        <row r="2776">
          <cell r="E2776">
            <v>0</v>
          </cell>
          <cell r="F2776">
            <v>0</v>
          </cell>
        </row>
        <row r="2777">
          <cell r="E2777">
            <v>0</v>
          </cell>
          <cell r="F2777">
            <v>0</v>
          </cell>
        </row>
        <row r="2778">
          <cell r="E2778">
            <v>0</v>
          </cell>
          <cell r="F2778">
            <v>0</v>
          </cell>
        </row>
        <row r="2790">
          <cell r="E2790">
            <v>90</v>
          </cell>
          <cell r="F2790">
            <v>0</v>
          </cell>
        </row>
        <row r="2791">
          <cell r="E2791">
            <v>0</v>
          </cell>
          <cell r="F2791">
            <v>0</v>
          </cell>
        </row>
        <row r="2792">
          <cell r="E2792">
            <v>0</v>
          </cell>
          <cell r="F2792">
            <v>0</v>
          </cell>
        </row>
        <row r="2793">
          <cell r="E2793">
            <v>0</v>
          </cell>
          <cell r="F2793">
            <v>0</v>
          </cell>
        </row>
        <row r="2803">
          <cell r="E2803">
            <v>3773.1</v>
          </cell>
          <cell r="F2803">
            <v>1341.8</v>
          </cell>
        </row>
        <row r="2804">
          <cell r="E2804">
            <v>3773.1</v>
          </cell>
          <cell r="F2804">
            <v>1341.8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1:T407"/>
  <sheetViews>
    <sheetView tabSelected="1" view="pageBreakPreview" topLeftCell="H182" zoomScale="70" zoomScaleNormal="115" zoomScaleSheetLayoutView="70" workbookViewId="0">
      <selection activeCell="L276" sqref="L276"/>
    </sheetView>
  </sheetViews>
  <sheetFormatPr defaultColWidth="8.7109375" defaultRowHeight="17.649999999999999" customHeight="1" x14ac:dyDescent="0.25"/>
  <cols>
    <col min="1" max="1" width="6.42578125" style="4" hidden="1" customWidth="1"/>
    <col min="2" max="2" width="20.7109375" style="1" hidden="1" customWidth="1"/>
    <col min="3" max="3" width="13.42578125" style="1" hidden="1" customWidth="1"/>
    <col min="4" max="4" width="11.28515625" style="1" hidden="1" customWidth="1"/>
    <col min="5" max="6" width="14.28515625" style="2" hidden="1" customWidth="1"/>
    <col min="7" max="7" width="10.42578125" style="3" hidden="1" customWidth="1"/>
    <col min="8" max="8" width="7.28515625" style="2" bestFit="1" customWidth="1"/>
    <col min="9" max="9" width="20.28515625" style="1" customWidth="1"/>
    <col min="10" max="10" width="14.28515625" style="1" bestFit="1" customWidth="1"/>
    <col min="11" max="11" width="15.28515625" style="1" bestFit="1" customWidth="1"/>
    <col min="12" max="12" width="20" style="2" customWidth="1"/>
    <col min="13" max="13" width="19.5703125" style="2" bestFit="1" customWidth="1"/>
    <col min="14" max="14" width="19.85546875" style="2" customWidth="1"/>
    <col min="15" max="15" width="13.42578125" style="1" bestFit="1" customWidth="1"/>
    <col min="16" max="16" width="19.28515625" style="1" customWidth="1"/>
    <col min="17" max="17" width="12.42578125" style="1" bestFit="1" customWidth="1"/>
    <col min="18" max="18" width="8.7109375" style="1"/>
    <col min="19" max="19" width="11.28515625" style="1" bestFit="1" customWidth="1"/>
    <col min="20" max="20" width="12.42578125" style="1" bestFit="1" customWidth="1"/>
    <col min="21" max="16384" width="8.7109375" style="1"/>
  </cols>
  <sheetData>
    <row r="1" spans="1:15" ht="17.649999999999999" customHeight="1" x14ac:dyDescent="0.25">
      <c r="A1" s="6"/>
      <c r="B1" s="5"/>
      <c r="C1" s="5"/>
      <c r="D1" s="5"/>
      <c r="E1" s="91" t="s">
        <v>268</v>
      </c>
      <c r="F1" s="91"/>
      <c r="G1" s="92"/>
      <c r="H1" s="60"/>
      <c r="I1" s="61"/>
      <c r="J1" s="61"/>
      <c r="K1" s="61"/>
      <c r="L1" s="1"/>
      <c r="M1" s="117" t="s">
        <v>312</v>
      </c>
      <c r="N1" s="117"/>
    </row>
    <row r="2" spans="1:15" ht="17.649999999999999" customHeight="1" x14ac:dyDescent="0.25">
      <c r="H2" s="60"/>
      <c r="I2" s="61"/>
      <c r="J2" s="61"/>
      <c r="K2" s="61"/>
      <c r="L2" s="1"/>
      <c r="N2" s="60" t="s">
        <v>332</v>
      </c>
    </row>
    <row r="3" spans="1:15" ht="17.649999999999999" customHeight="1" x14ac:dyDescent="0.25">
      <c r="H3" s="60"/>
      <c r="I3" s="61"/>
      <c r="J3" s="61"/>
      <c r="K3" s="61"/>
      <c r="L3" s="60"/>
      <c r="M3" s="60"/>
      <c r="N3" s="60"/>
    </row>
    <row r="4" spans="1:15" ht="49.9" customHeight="1" x14ac:dyDescent="0.25">
      <c r="A4" s="89" t="s">
        <v>267</v>
      </c>
      <c r="B4" s="90"/>
      <c r="C4" s="90"/>
      <c r="D4" s="90"/>
      <c r="E4" s="90"/>
      <c r="F4" s="90"/>
      <c r="G4" s="90"/>
      <c r="H4" s="94" t="s">
        <v>272</v>
      </c>
      <c r="I4" s="94"/>
      <c r="J4" s="94"/>
      <c r="K4" s="94"/>
      <c r="L4" s="94"/>
      <c r="M4" s="94"/>
      <c r="N4" s="94"/>
      <c r="O4" s="19"/>
    </row>
    <row r="5" spans="1:15" ht="78.75" x14ac:dyDescent="0.25">
      <c r="A5" s="48" t="s">
        <v>266</v>
      </c>
      <c r="B5" s="42" t="s">
        <v>265</v>
      </c>
      <c r="C5" s="42" t="s">
        <v>264</v>
      </c>
      <c r="D5" s="42" t="s">
        <v>263</v>
      </c>
      <c r="E5" s="43" t="s">
        <v>262</v>
      </c>
      <c r="F5" s="43" t="s">
        <v>261</v>
      </c>
      <c r="G5" s="20" t="s">
        <v>260</v>
      </c>
      <c r="H5" s="35" t="s">
        <v>266</v>
      </c>
      <c r="I5" s="42" t="s">
        <v>265</v>
      </c>
      <c r="J5" s="42" t="s">
        <v>264</v>
      </c>
      <c r="K5" s="42" t="s">
        <v>263</v>
      </c>
      <c r="L5" s="43" t="s">
        <v>277</v>
      </c>
      <c r="M5" s="43" t="s">
        <v>261</v>
      </c>
      <c r="N5" s="43" t="s">
        <v>260</v>
      </c>
    </row>
    <row r="6" spans="1:15" ht="17.649999999999999" customHeight="1" x14ac:dyDescent="0.25">
      <c r="A6" s="21">
        <v>1</v>
      </c>
      <c r="B6" s="22">
        <v>2</v>
      </c>
      <c r="C6" s="22">
        <v>3</v>
      </c>
      <c r="D6" s="22">
        <v>4</v>
      </c>
      <c r="E6" s="22">
        <v>5</v>
      </c>
      <c r="F6" s="22">
        <v>6</v>
      </c>
      <c r="G6" s="23">
        <v>7</v>
      </c>
      <c r="H6" s="22">
        <v>1</v>
      </c>
      <c r="I6" s="22">
        <v>2</v>
      </c>
      <c r="J6" s="22">
        <v>3</v>
      </c>
      <c r="K6" s="22">
        <v>4</v>
      </c>
      <c r="L6" s="36">
        <v>5</v>
      </c>
      <c r="M6" s="36">
        <v>6</v>
      </c>
      <c r="N6" s="36">
        <v>7</v>
      </c>
    </row>
    <row r="7" spans="1:15" ht="17.649999999999999" customHeight="1" x14ac:dyDescent="0.25">
      <c r="A7" s="93">
        <v>1</v>
      </c>
      <c r="B7" s="80" t="s">
        <v>259</v>
      </c>
      <c r="C7" s="80"/>
      <c r="D7" s="42" t="s">
        <v>4</v>
      </c>
      <c r="E7" s="43">
        <f>[1]Общий!E443</f>
        <v>7127599.2999999989</v>
      </c>
      <c r="F7" s="43">
        <f>[1]Общий!F443</f>
        <v>4052811.5999999996</v>
      </c>
      <c r="G7" s="20">
        <f t="shared" ref="G7:G18" si="0">F7/E7*100</f>
        <v>56.860822689625664</v>
      </c>
      <c r="H7" s="79" t="s">
        <v>258</v>
      </c>
      <c r="I7" s="80" t="s">
        <v>278</v>
      </c>
      <c r="J7" s="80"/>
      <c r="K7" s="42" t="s">
        <v>4</v>
      </c>
      <c r="L7" s="37">
        <v>8933486.6999999993</v>
      </c>
      <c r="M7" s="37">
        <v>8857350.3000000007</v>
      </c>
      <c r="N7" s="43">
        <f>M7/L7*100</f>
        <v>99.147741497169321</v>
      </c>
      <c r="O7" s="1">
        <f>M7/M389*100</f>
        <v>54.097667536665931</v>
      </c>
    </row>
    <row r="8" spans="1:15" ht="17.649999999999999" customHeight="1" x14ac:dyDescent="0.25">
      <c r="A8" s="93"/>
      <c r="B8" s="80"/>
      <c r="C8" s="80"/>
      <c r="D8" s="42" t="s">
        <v>3</v>
      </c>
      <c r="E8" s="43">
        <f>[1]Общий!E444</f>
        <v>3096554.6999999993</v>
      </c>
      <c r="F8" s="43">
        <f>[1]Общий!F444</f>
        <v>1586096.4000000001</v>
      </c>
      <c r="G8" s="20">
        <f t="shared" si="0"/>
        <v>51.221326721598061</v>
      </c>
      <c r="H8" s="79"/>
      <c r="I8" s="80"/>
      <c r="J8" s="80"/>
      <c r="K8" s="42" t="s">
        <v>3</v>
      </c>
      <c r="L8" s="38">
        <v>3779448.3</v>
      </c>
      <c r="M8" s="37">
        <v>3682164.8</v>
      </c>
      <c r="N8" s="43">
        <f t="shared" ref="N8:N72" si="1">M8/L8*100</f>
        <v>97.425986750500073</v>
      </c>
    </row>
    <row r="9" spans="1:15" ht="17.649999999999999" customHeight="1" x14ac:dyDescent="0.25">
      <c r="A9" s="93"/>
      <c r="B9" s="80"/>
      <c r="C9" s="80"/>
      <c r="D9" s="42" t="s">
        <v>2</v>
      </c>
      <c r="E9" s="43">
        <f>[1]Общий!E445</f>
        <v>4031044.6</v>
      </c>
      <c r="F9" s="43">
        <f>[1]Общий!F445</f>
        <v>2466715.1999999997</v>
      </c>
      <c r="G9" s="20">
        <f t="shared" si="0"/>
        <v>61.192952318116248</v>
      </c>
      <c r="H9" s="79"/>
      <c r="I9" s="80"/>
      <c r="J9" s="80"/>
      <c r="K9" s="42" t="s">
        <v>2</v>
      </c>
      <c r="L9" s="38">
        <v>4957149.2</v>
      </c>
      <c r="M9" s="37">
        <v>5035646.5999999996</v>
      </c>
      <c r="N9" s="43">
        <f t="shared" si="1"/>
        <v>101.58351901128979</v>
      </c>
    </row>
    <row r="10" spans="1:15" ht="17.649999999999999" customHeight="1" x14ac:dyDescent="0.25">
      <c r="A10" s="48"/>
      <c r="B10" s="42"/>
      <c r="C10" s="42"/>
      <c r="D10" s="42"/>
      <c r="E10" s="43"/>
      <c r="F10" s="43"/>
      <c r="G10" s="20"/>
      <c r="H10" s="79"/>
      <c r="I10" s="80"/>
      <c r="J10" s="80"/>
      <c r="K10" s="42" t="s">
        <v>1</v>
      </c>
      <c r="L10" s="38">
        <v>196889.2</v>
      </c>
      <c r="M10" s="37">
        <v>139538.9</v>
      </c>
      <c r="N10" s="43">
        <f t="shared" si="1"/>
        <v>70.871789818842274</v>
      </c>
    </row>
    <row r="11" spans="1:15" ht="17.649999999999999" customHeight="1" x14ac:dyDescent="0.25">
      <c r="A11" s="93" t="s">
        <v>257</v>
      </c>
      <c r="B11" s="80" t="s">
        <v>256</v>
      </c>
      <c r="C11" s="80"/>
      <c r="D11" s="42" t="s">
        <v>4</v>
      </c>
      <c r="E11" s="43">
        <f>[1]Общий!E101</f>
        <v>388760.80000000005</v>
      </c>
      <c r="F11" s="43">
        <f>[1]Общий!F101</f>
        <v>70758.600000000006</v>
      </c>
      <c r="G11" s="20">
        <f t="shared" si="0"/>
        <v>18.20106348170906</v>
      </c>
      <c r="H11" s="79" t="s">
        <v>255</v>
      </c>
      <c r="I11" s="80" t="s">
        <v>254</v>
      </c>
      <c r="J11" s="80"/>
      <c r="K11" s="43" t="s">
        <v>4</v>
      </c>
      <c r="L11" s="43">
        <v>770433.9</v>
      </c>
      <c r="M11" s="43">
        <v>564739.69999999995</v>
      </c>
      <c r="N11" s="43">
        <f>M11/L11*100</f>
        <v>73.301512303651222</v>
      </c>
    </row>
    <row r="12" spans="1:15" ht="17.649999999999999" customHeight="1" x14ac:dyDescent="0.25">
      <c r="A12" s="93"/>
      <c r="B12" s="80"/>
      <c r="C12" s="80"/>
      <c r="D12" s="42" t="s">
        <v>3</v>
      </c>
      <c r="E12" s="43">
        <f>[1]Общий!E102</f>
        <v>388760.80000000005</v>
      </c>
      <c r="F12" s="43">
        <f>[1]Общий!F102</f>
        <v>70758.600000000006</v>
      </c>
      <c r="G12" s="20">
        <f t="shared" si="0"/>
        <v>18.20106348170906</v>
      </c>
      <c r="H12" s="79"/>
      <c r="I12" s="80"/>
      <c r="J12" s="80"/>
      <c r="K12" s="43" t="s">
        <v>3</v>
      </c>
      <c r="L12" s="43">
        <v>586502.69999999995</v>
      </c>
      <c r="M12" s="43">
        <v>491012.2</v>
      </c>
      <c r="N12" s="43">
        <f t="shared" si="1"/>
        <v>83.718659777695834</v>
      </c>
    </row>
    <row r="13" spans="1:15" ht="17.649999999999999" customHeight="1" x14ac:dyDescent="0.25">
      <c r="A13" s="93"/>
      <c r="B13" s="80"/>
      <c r="C13" s="42"/>
      <c r="D13" s="42"/>
      <c r="E13" s="43"/>
      <c r="F13" s="43"/>
      <c r="G13" s="20"/>
      <c r="H13" s="79"/>
      <c r="I13" s="80"/>
      <c r="J13" s="80"/>
      <c r="K13" s="43" t="s">
        <v>2</v>
      </c>
      <c r="L13" s="43">
        <v>57735.4</v>
      </c>
      <c r="M13" s="43">
        <v>4423.7</v>
      </c>
      <c r="N13" s="43">
        <f t="shared" si="1"/>
        <v>7.6620236458048261</v>
      </c>
    </row>
    <row r="14" spans="1:15" ht="17.649999999999999" customHeight="1" x14ac:dyDescent="0.25">
      <c r="A14" s="93"/>
      <c r="B14" s="80"/>
      <c r="C14" s="42"/>
      <c r="D14" s="42"/>
      <c r="E14" s="43"/>
      <c r="F14" s="43"/>
      <c r="G14" s="20"/>
      <c r="H14" s="79"/>
      <c r="I14" s="80"/>
      <c r="J14" s="80"/>
      <c r="K14" s="43" t="s">
        <v>1</v>
      </c>
      <c r="L14" s="43">
        <v>126195.8</v>
      </c>
      <c r="M14" s="43">
        <v>69303.8</v>
      </c>
      <c r="N14" s="43">
        <f t="shared" si="1"/>
        <v>54.917675548631571</v>
      </c>
    </row>
    <row r="15" spans="1:15" ht="17.649999999999999" customHeight="1" x14ac:dyDescent="0.25">
      <c r="A15" s="93"/>
      <c r="B15" s="80"/>
      <c r="C15" s="80" t="s">
        <v>43</v>
      </c>
      <c r="D15" s="42" t="s">
        <v>4</v>
      </c>
      <c r="E15" s="43">
        <f>[1]Общий!E33</f>
        <v>318112.2</v>
      </c>
      <c r="F15" s="43">
        <f>[1]Общий!F32</f>
        <v>61406.9</v>
      </c>
      <c r="G15" s="20">
        <f t="shared" si="0"/>
        <v>19.303535042038629</v>
      </c>
      <c r="H15" s="79"/>
      <c r="I15" s="80"/>
      <c r="J15" s="80" t="s">
        <v>43</v>
      </c>
      <c r="K15" s="43" t="s">
        <v>4</v>
      </c>
      <c r="L15" s="43">
        <v>336449.7</v>
      </c>
      <c r="M15" s="43">
        <v>336449.7</v>
      </c>
      <c r="N15" s="43">
        <f t="shared" si="1"/>
        <v>100</v>
      </c>
    </row>
    <row r="16" spans="1:15" ht="17.649999999999999" customHeight="1" x14ac:dyDescent="0.25">
      <c r="A16" s="93"/>
      <c r="B16" s="80"/>
      <c r="C16" s="80"/>
      <c r="D16" s="42" t="s">
        <v>3</v>
      </c>
      <c r="E16" s="43">
        <f>[1]Общий!E33</f>
        <v>318112.2</v>
      </c>
      <c r="F16" s="43">
        <f>[1]Общий!F33</f>
        <v>61406.9</v>
      </c>
      <c r="G16" s="20">
        <f t="shared" si="0"/>
        <v>19.303535042038629</v>
      </c>
      <c r="H16" s="79"/>
      <c r="I16" s="80"/>
      <c r="J16" s="80"/>
      <c r="K16" s="43" t="s">
        <v>3</v>
      </c>
      <c r="L16" s="43">
        <v>336449.7</v>
      </c>
      <c r="M16" s="43">
        <v>336449.7</v>
      </c>
      <c r="N16" s="43">
        <f t="shared" si="1"/>
        <v>100</v>
      </c>
    </row>
    <row r="17" spans="1:14" ht="17.649999999999999" customHeight="1" x14ac:dyDescent="0.25">
      <c r="A17" s="93"/>
      <c r="B17" s="80"/>
      <c r="C17" s="80" t="s">
        <v>40</v>
      </c>
      <c r="D17" s="42" t="s">
        <v>4</v>
      </c>
      <c r="E17" s="43">
        <f>[1]Общий!E61+[1]Общий!E43+[1]Общий!E50</f>
        <v>70648.600000000006</v>
      </c>
      <c r="F17" s="43">
        <v>0</v>
      </c>
      <c r="G17" s="20">
        <f t="shared" si="0"/>
        <v>0</v>
      </c>
      <c r="H17" s="79"/>
      <c r="I17" s="80"/>
      <c r="J17" s="80" t="s">
        <v>34</v>
      </c>
      <c r="K17" s="43" t="s">
        <v>4</v>
      </c>
      <c r="L17" s="43">
        <v>369777.2</v>
      </c>
      <c r="M17" s="43">
        <v>174510.5</v>
      </c>
      <c r="N17" s="43">
        <f t="shared" si="1"/>
        <v>47.193418090677305</v>
      </c>
    </row>
    <row r="18" spans="1:14" ht="17.649999999999999" customHeight="1" x14ac:dyDescent="0.25">
      <c r="A18" s="93"/>
      <c r="B18" s="80"/>
      <c r="C18" s="80"/>
      <c r="D18" s="42" t="s">
        <v>3</v>
      </c>
      <c r="E18" s="43">
        <f>[1]Общий!E62+[1]Общий!E44+[1]Общий!E51</f>
        <v>70648.600000000006</v>
      </c>
      <c r="F18" s="43">
        <v>0</v>
      </c>
      <c r="G18" s="20">
        <f t="shared" si="0"/>
        <v>0</v>
      </c>
      <c r="H18" s="79"/>
      <c r="I18" s="80"/>
      <c r="J18" s="80"/>
      <c r="K18" s="43" t="s">
        <v>3</v>
      </c>
      <c r="L18" s="43">
        <v>185846</v>
      </c>
      <c r="M18" s="43">
        <v>100782.99999999999</v>
      </c>
      <c r="N18" s="43">
        <f t="shared" si="1"/>
        <v>54.22930813684448</v>
      </c>
    </row>
    <row r="19" spans="1:14" ht="17.649999999999999" customHeight="1" x14ac:dyDescent="0.25">
      <c r="A19" s="93"/>
      <c r="B19" s="80"/>
      <c r="C19" s="42"/>
      <c r="D19" s="42"/>
      <c r="E19" s="43"/>
      <c r="F19" s="43"/>
      <c r="G19" s="20"/>
      <c r="H19" s="79"/>
      <c r="I19" s="80"/>
      <c r="J19" s="80"/>
      <c r="K19" s="43" t="s">
        <v>2</v>
      </c>
      <c r="L19" s="43">
        <v>57735.4</v>
      </c>
      <c r="M19" s="43">
        <v>4423.7</v>
      </c>
      <c r="N19" s="43">
        <f t="shared" si="1"/>
        <v>7.6620236458048261</v>
      </c>
    </row>
    <row r="20" spans="1:14" ht="17.649999999999999" customHeight="1" x14ac:dyDescent="0.25">
      <c r="A20" s="93"/>
      <c r="B20" s="80"/>
      <c r="C20" s="42"/>
      <c r="D20" s="42"/>
      <c r="E20" s="43"/>
      <c r="F20" s="43"/>
      <c r="G20" s="20"/>
      <c r="H20" s="79"/>
      <c r="I20" s="80"/>
      <c r="J20" s="80"/>
      <c r="K20" s="43" t="s">
        <v>1</v>
      </c>
      <c r="L20" s="43">
        <v>126195.8</v>
      </c>
      <c r="M20" s="43">
        <v>69303.8</v>
      </c>
      <c r="N20" s="43">
        <f t="shared" si="1"/>
        <v>54.917675548631571</v>
      </c>
    </row>
    <row r="21" spans="1:14" ht="17.649999999999999" customHeight="1" x14ac:dyDescent="0.25">
      <c r="A21" s="93"/>
      <c r="B21" s="80"/>
      <c r="C21" s="42"/>
      <c r="D21" s="42"/>
      <c r="E21" s="43"/>
      <c r="F21" s="43"/>
      <c r="G21" s="20"/>
      <c r="H21" s="79"/>
      <c r="I21" s="80"/>
      <c r="J21" s="80" t="s">
        <v>49</v>
      </c>
      <c r="K21" s="43" t="s">
        <v>4</v>
      </c>
      <c r="L21" s="43">
        <v>64207</v>
      </c>
      <c r="M21" s="43">
        <v>53779.5</v>
      </c>
      <c r="N21" s="43">
        <f t="shared" si="1"/>
        <v>83.759558926596782</v>
      </c>
    </row>
    <row r="22" spans="1:14" ht="17.649999999999999" customHeight="1" x14ac:dyDescent="0.25">
      <c r="A22" s="93"/>
      <c r="B22" s="80"/>
      <c r="C22" s="42"/>
      <c r="D22" s="42"/>
      <c r="E22" s="43"/>
      <c r="F22" s="43"/>
      <c r="G22" s="20"/>
      <c r="H22" s="79"/>
      <c r="I22" s="80"/>
      <c r="J22" s="80"/>
      <c r="K22" s="43" t="s">
        <v>3</v>
      </c>
      <c r="L22" s="43">
        <v>64207</v>
      </c>
      <c r="M22" s="43">
        <v>53779.5</v>
      </c>
      <c r="N22" s="43">
        <f t="shared" si="1"/>
        <v>83.759558926596782</v>
      </c>
    </row>
    <row r="23" spans="1:14" ht="17.649999999999999" customHeight="1" x14ac:dyDescent="0.25">
      <c r="A23" s="93"/>
      <c r="B23" s="80"/>
      <c r="C23" s="80" t="s">
        <v>34</v>
      </c>
      <c r="D23" s="42" t="s">
        <v>4</v>
      </c>
      <c r="E23" s="43">
        <v>0</v>
      </c>
      <c r="F23" s="43">
        <v>9351.7000000000007</v>
      </c>
      <c r="G23" s="20" t="s">
        <v>58</v>
      </c>
      <c r="H23" s="79" t="s">
        <v>253</v>
      </c>
      <c r="I23" s="80" t="s">
        <v>279</v>
      </c>
      <c r="J23" s="80"/>
      <c r="K23" s="43" t="s">
        <v>4</v>
      </c>
      <c r="L23" s="43">
        <v>15317.2</v>
      </c>
      <c r="M23" s="43">
        <v>8456.9</v>
      </c>
      <c r="N23" s="43">
        <f t="shared" si="1"/>
        <v>55.21178805525814</v>
      </c>
    </row>
    <row r="24" spans="1:14" ht="17.649999999999999" customHeight="1" x14ac:dyDescent="0.25">
      <c r="A24" s="93"/>
      <c r="B24" s="80"/>
      <c r="C24" s="80"/>
      <c r="D24" s="42" t="s">
        <v>3</v>
      </c>
      <c r="E24" s="43">
        <v>0</v>
      </c>
      <c r="F24" s="43">
        <v>9351.7000000000007</v>
      </c>
      <c r="G24" s="20" t="s">
        <v>58</v>
      </c>
      <c r="H24" s="79"/>
      <c r="I24" s="80"/>
      <c r="J24" s="80"/>
      <c r="K24" s="43" t="s">
        <v>3</v>
      </c>
      <c r="L24" s="43">
        <v>8456.9</v>
      </c>
      <c r="M24" s="43">
        <v>8456.9</v>
      </c>
      <c r="N24" s="43">
        <f t="shared" si="1"/>
        <v>100</v>
      </c>
    </row>
    <row r="25" spans="1:14" ht="17.649999999999999" customHeight="1" x14ac:dyDescent="0.25">
      <c r="A25" s="93" t="s">
        <v>252</v>
      </c>
      <c r="B25" s="80" t="s">
        <v>251</v>
      </c>
      <c r="C25" s="80"/>
      <c r="D25" s="42" t="s">
        <v>4</v>
      </c>
      <c r="E25" s="43">
        <f>[1]Общий!E146</f>
        <v>34543.200000000004</v>
      </c>
      <c r="F25" s="43">
        <f>[1]Общий!F146</f>
        <v>15269.199999999999</v>
      </c>
      <c r="G25" s="20">
        <f t="shared" ref="G25:G30" si="2">F25/E25*100</f>
        <v>44.203200629935843</v>
      </c>
      <c r="H25" s="79"/>
      <c r="I25" s="80"/>
      <c r="J25" s="80"/>
      <c r="K25" s="43" t="s">
        <v>2</v>
      </c>
      <c r="L25" s="43">
        <v>6860.3</v>
      </c>
      <c r="M25" s="43">
        <v>0</v>
      </c>
      <c r="N25" s="43">
        <f t="shared" si="1"/>
        <v>0</v>
      </c>
    </row>
    <row r="26" spans="1:14" ht="17.649999999999999" customHeight="1" x14ac:dyDescent="0.25">
      <c r="A26" s="93"/>
      <c r="B26" s="80"/>
      <c r="C26" s="80"/>
      <c r="D26" s="42" t="s">
        <v>3</v>
      </c>
      <c r="E26" s="43">
        <f>[1]Общий!E147</f>
        <v>27621.800000000003</v>
      </c>
      <c r="F26" s="43">
        <f>[1]Общий!F147</f>
        <v>9668.2999999999993</v>
      </c>
      <c r="G26" s="20">
        <f t="shared" si="2"/>
        <v>35.002425620343345</v>
      </c>
      <c r="H26" s="79"/>
      <c r="I26" s="80"/>
      <c r="J26" s="80" t="s">
        <v>43</v>
      </c>
      <c r="K26" s="43" t="s">
        <v>4</v>
      </c>
      <c r="L26" s="43">
        <v>14120.6</v>
      </c>
      <c r="M26" s="43">
        <v>7260.3</v>
      </c>
      <c r="N26" s="43">
        <f t="shared" si="1"/>
        <v>51.416370409189419</v>
      </c>
    </row>
    <row r="27" spans="1:14" ht="17.649999999999999" customHeight="1" x14ac:dyDescent="0.25">
      <c r="A27" s="93"/>
      <c r="B27" s="80"/>
      <c r="C27" s="80"/>
      <c r="D27" s="42" t="s">
        <v>2</v>
      </c>
      <c r="E27" s="43">
        <f>[1]Общий!E148</f>
        <v>6921.4</v>
      </c>
      <c r="F27" s="43">
        <f>[1]Общий!F148</f>
        <v>5600.9</v>
      </c>
      <c r="G27" s="20">
        <f t="shared" si="2"/>
        <v>80.921489871991213</v>
      </c>
      <c r="H27" s="79"/>
      <c r="I27" s="80"/>
      <c r="J27" s="80"/>
      <c r="K27" s="43" t="s">
        <v>3</v>
      </c>
      <c r="L27" s="43">
        <v>7260.3</v>
      </c>
      <c r="M27" s="43">
        <v>7260.3</v>
      </c>
      <c r="N27" s="43">
        <f t="shared" si="1"/>
        <v>100</v>
      </c>
    </row>
    <row r="28" spans="1:14" ht="17.649999999999999" customHeight="1" x14ac:dyDescent="0.25">
      <c r="A28" s="93"/>
      <c r="B28" s="80"/>
      <c r="C28" s="80" t="s">
        <v>43</v>
      </c>
      <c r="D28" s="42" t="s">
        <v>4</v>
      </c>
      <c r="E28" s="43">
        <v>33380.400000000001</v>
      </c>
      <c r="F28" s="43">
        <v>14589.1</v>
      </c>
      <c r="G28" s="20">
        <f t="shared" si="2"/>
        <v>43.705587710153267</v>
      </c>
      <c r="H28" s="79"/>
      <c r="I28" s="80"/>
      <c r="J28" s="80"/>
      <c r="K28" s="43" t="s">
        <v>2</v>
      </c>
      <c r="L28" s="43">
        <v>6860.3</v>
      </c>
      <c r="M28" s="43">
        <v>0</v>
      </c>
      <c r="N28" s="43">
        <f t="shared" si="1"/>
        <v>0</v>
      </c>
    </row>
    <row r="29" spans="1:14" ht="17.649999999999999" customHeight="1" x14ac:dyDescent="0.25">
      <c r="A29" s="93"/>
      <c r="B29" s="80"/>
      <c r="C29" s="80"/>
      <c r="D29" s="42" t="s">
        <v>3</v>
      </c>
      <c r="E29" s="43">
        <v>26459</v>
      </c>
      <c r="F29" s="43">
        <v>8988.2000000000007</v>
      </c>
      <c r="G29" s="20">
        <f t="shared" si="2"/>
        <v>33.970293661891986</v>
      </c>
      <c r="H29" s="79"/>
      <c r="I29" s="80"/>
      <c r="J29" s="80" t="s">
        <v>16</v>
      </c>
      <c r="K29" s="43" t="s">
        <v>4</v>
      </c>
      <c r="L29" s="43">
        <v>1196.5999999999999</v>
      </c>
      <c r="M29" s="43">
        <v>1196.5999999999999</v>
      </c>
      <c r="N29" s="43">
        <f t="shared" si="1"/>
        <v>100</v>
      </c>
    </row>
    <row r="30" spans="1:14" ht="17.649999999999999" customHeight="1" x14ac:dyDescent="0.25">
      <c r="A30" s="93"/>
      <c r="B30" s="80"/>
      <c r="C30" s="80"/>
      <c r="D30" s="42" t="s">
        <v>2</v>
      </c>
      <c r="E30" s="43">
        <v>6921.4</v>
      </c>
      <c r="F30" s="43">
        <v>5600.9</v>
      </c>
      <c r="G30" s="20">
        <f t="shared" si="2"/>
        <v>80.921489871991213</v>
      </c>
      <c r="H30" s="79"/>
      <c r="I30" s="80"/>
      <c r="J30" s="80"/>
      <c r="K30" s="43" t="s">
        <v>3</v>
      </c>
      <c r="L30" s="43">
        <v>1196.5999999999999</v>
      </c>
      <c r="M30" s="43">
        <v>1196.5999999999999</v>
      </c>
      <c r="N30" s="43">
        <f t="shared" si="1"/>
        <v>100</v>
      </c>
    </row>
    <row r="31" spans="1:14" ht="17.649999999999999" customHeight="1" x14ac:dyDescent="0.25">
      <c r="A31" s="93"/>
      <c r="B31" s="80"/>
      <c r="C31" s="42"/>
      <c r="D31" s="42"/>
      <c r="E31" s="43"/>
      <c r="F31" s="43"/>
      <c r="G31" s="20"/>
      <c r="H31" s="79" t="s">
        <v>250</v>
      </c>
      <c r="I31" s="80" t="s">
        <v>280</v>
      </c>
      <c r="J31" s="80" t="s">
        <v>34</v>
      </c>
      <c r="K31" s="43" t="s">
        <v>4</v>
      </c>
      <c r="L31" s="43">
        <v>316.89999999999998</v>
      </c>
      <c r="M31" s="43">
        <v>230.4</v>
      </c>
      <c r="N31" s="43">
        <f t="shared" si="1"/>
        <v>72.704323130325037</v>
      </c>
    </row>
    <row r="32" spans="1:14" ht="126.6" customHeight="1" x14ac:dyDescent="0.25">
      <c r="A32" s="93"/>
      <c r="B32" s="80"/>
      <c r="C32" s="42"/>
      <c r="D32" s="42"/>
      <c r="E32" s="43"/>
      <c r="F32" s="43"/>
      <c r="G32" s="20"/>
      <c r="H32" s="79"/>
      <c r="I32" s="80"/>
      <c r="J32" s="80"/>
      <c r="K32" s="42" t="s">
        <v>3</v>
      </c>
      <c r="L32" s="43">
        <v>316.89999999999998</v>
      </c>
      <c r="M32" s="43">
        <v>230.4</v>
      </c>
      <c r="N32" s="43">
        <f t="shared" si="1"/>
        <v>72.704323130325037</v>
      </c>
    </row>
    <row r="33" spans="1:15" ht="17.649999999999999" customHeight="1" x14ac:dyDescent="0.25">
      <c r="A33" s="93" t="s">
        <v>249</v>
      </c>
      <c r="B33" s="80" t="s">
        <v>248</v>
      </c>
      <c r="C33" s="80"/>
      <c r="D33" s="42" t="s">
        <v>4</v>
      </c>
      <c r="E33" s="43">
        <f>[1]Общий!E182</f>
        <v>5599.5</v>
      </c>
      <c r="F33" s="43">
        <f>[1]Общий!F182</f>
        <v>585.79999999999995</v>
      </c>
      <c r="G33" s="20">
        <f>F33/E33*100</f>
        <v>10.461648361460844</v>
      </c>
      <c r="H33" s="79" t="s">
        <v>247</v>
      </c>
      <c r="I33" s="80" t="s">
        <v>246</v>
      </c>
      <c r="J33" s="80" t="s">
        <v>43</v>
      </c>
      <c r="K33" s="42" t="s">
        <v>4</v>
      </c>
      <c r="L33" s="43">
        <v>3629541.7</v>
      </c>
      <c r="M33" s="43">
        <v>3731308.4</v>
      </c>
      <c r="N33" s="43">
        <f t="shared" si="1"/>
        <v>102.80384435313141</v>
      </c>
    </row>
    <row r="34" spans="1:15" ht="17.649999999999999" customHeight="1" x14ac:dyDescent="0.25">
      <c r="A34" s="93"/>
      <c r="B34" s="80"/>
      <c r="C34" s="80"/>
      <c r="D34" s="42" t="s">
        <v>3</v>
      </c>
      <c r="E34" s="43">
        <f>[1]Общий!E183</f>
        <v>5599.5</v>
      </c>
      <c r="F34" s="43">
        <f>[1]Общий!F183</f>
        <v>585.79999999999995</v>
      </c>
      <c r="G34" s="20">
        <f>F34/E34*100</f>
        <v>10.461648361460844</v>
      </c>
      <c r="H34" s="79"/>
      <c r="I34" s="80"/>
      <c r="J34" s="80"/>
      <c r="K34" s="42" t="s">
        <v>3</v>
      </c>
      <c r="L34" s="43">
        <v>1328612.2000000002</v>
      </c>
      <c r="M34" s="43">
        <v>1328612.1999999997</v>
      </c>
      <c r="N34" s="43">
        <f t="shared" si="1"/>
        <v>99.999999999999972</v>
      </c>
    </row>
    <row r="35" spans="1:15" ht="60" customHeight="1" x14ac:dyDescent="0.25">
      <c r="A35" s="93"/>
      <c r="B35" s="80"/>
      <c r="C35" s="80" t="s">
        <v>40</v>
      </c>
      <c r="D35" s="42" t="s">
        <v>4</v>
      </c>
      <c r="E35" s="43">
        <f>E33</f>
        <v>5599.5</v>
      </c>
      <c r="F35" s="43">
        <v>0</v>
      </c>
      <c r="G35" s="20">
        <f>F35/E35*100</f>
        <v>0</v>
      </c>
      <c r="H35" s="79"/>
      <c r="I35" s="80"/>
      <c r="J35" s="80"/>
      <c r="K35" s="42" t="s">
        <v>2</v>
      </c>
      <c r="L35" s="43">
        <v>2300929.5</v>
      </c>
      <c r="M35" s="43">
        <v>2402696.2000000002</v>
      </c>
      <c r="N35" s="43">
        <f t="shared" si="1"/>
        <v>104.42285172144562</v>
      </c>
    </row>
    <row r="36" spans="1:15" ht="17.649999999999999" customHeight="1" x14ac:dyDescent="0.25">
      <c r="A36" s="93"/>
      <c r="B36" s="80"/>
      <c r="C36" s="80"/>
      <c r="D36" s="42" t="s">
        <v>3</v>
      </c>
      <c r="E36" s="43">
        <f>E34</f>
        <v>5599.5</v>
      </c>
      <c r="F36" s="43">
        <v>0</v>
      </c>
      <c r="G36" s="20">
        <f>F36/E36*100</f>
        <v>0</v>
      </c>
      <c r="H36" s="79" t="s">
        <v>245</v>
      </c>
      <c r="I36" s="80" t="s">
        <v>318</v>
      </c>
      <c r="J36" s="80" t="s">
        <v>43</v>
      </c>
      <c r="K36" s="42" t="s">
        <v>4</v>
      </c>
      <c r="L36" s="43">
        <v>4016286.4</v>
      </c>
      <c r="M36" s="43">
        <v>4068715.5</v>
      </c>
      <c r="N36" s="43">
        <f t="shared" si="1"/>
        <v>101.30541238294161</v>
      </c>
    </row>
    <row r="37" spans="1:15" ht="17.649999999999999" customHeight="1" x14ac:dyDescent="0.25">
      <c r="A37" s="93"/>
      <c r="B37" s="80"/>
      <c r="C37" s="80" t="s">
        <v>34</v>
      </c>
      <c r="D37" s="42" t="s">
        <v>4</v>
      </c>
      <c r="E37" s="43">
        <v>0</v>
      </c>
      <c r="F37" s="43">
        <f>F33</f>
        <v>585.79999999999995</v>
      </c>
      <c r="G37" s="20" t="s">
        <v>58</v>
      </c>
      <c r="H37" s="79"/>
      <c r="I37" s="80"/>
      <c r="J37" s="80"/>
      <c r="K37" s="42" t="s">
        <v>3</v>
      </c>
      <c r="L37" s="43">
        <v>1645955.2999999998</v>
      </c>
      <c r="M37" s="43">
        <v>1645955.1999999997</v>
      </c>
      <c r="N37" s="43">
        <f t="shared" si="1"/>
        <v>99.999993924500856</v>
      </c>
    </row>
    <row r="38" spans="1:15" ht="21" customHeight="1" x14ac:dyDescent="0.25">
      <c r="A38" s="93"/>
      <c r="B38" s="80"/>
      <c r="C38" s="80"/>
      <c r="D38" s="42" t="s">
        <v>3</v>
      </c>
      <c r="E38" s="43">
        <v>0</v>
      </c>
      <c r="F38" s="43">
        <f>F34</f>
        <v>585.79999999999995</v>
      </c>
      <c r="G38" s="20" t="s">
        <v>58</v>
      </c>
      <c r="H38" s="79"/>
      <c r="I38" s="80"/>
      <c r="J38" s="80"/>
      <c r="K38" s="42" t="s">
        <v>2</v>
      </c>
      <c r="L38" s="43">
        <v>2299637.7000000002</v>
      </c>
      <c r="M38" s="43">
        <v>2352525.2000000002</v>
      </c>
      <c r="N38" s="43">
        <f t="shared" si="1"/>
        <v>102.29981879319512</v>
      </c>
    </row>
    <row r="39" spans="1:15" ht="87.6" customHeight="1" x14ac:dyDescent="0.25">
      <c r="A39" s="49"/>
      <c r="B39" s="46"/>
      <c r="C39" s="46"/>
      <c r="D39" s="42"/>
      <c r="E39" s="43"/>
      <c r="F39" s="43"/>
      <c r="G39" s="20"/>
      <c r="H39" s="79"/>
      <c r="I39" s="80"/>
      <c r="J39" s="80"/>
      <c r="K39" s="42" t="s">
        <v>1</v>
      </c>
      <c r="L39" s="43">
        <v>70693.399999999994</v>
      </c>
      <c r="M39" s="43">
        <v>70235.100000000006</v>
      </c>
      <c r="N39" s="43">
        <f>M39/L39*100</f>
        <v>99.351707514421449</v>
      </c>
    </row>
    <row r="40" spans="1:15" ht="17.649999999999999" customHeight="1" x14ac:dyDescent="0.25">
      <c r="A40" s="95" t="s">
        <v>244</v>
      </c>
      <c r="B40" s="84" t="s">
        <v>243</v>
      </c>
      <c r="C40" s="84" t="s">
        <v>43</v>
      </c>
      <c r="D40" s="42" t="s">
        <v>4</v>
      </c>
      <c r="E40" s="43">
        <f>[1]Общий!E243</f>
        <v>2902997.3</v>
      </c>
      <c r="F40" s="43">
        <f>[1]Общий!F243</f>
        <v>1722542.1</v>
      </c>
      <c r="G40" s="20">
        <f t="shared" ref="G40:G71" si="3">F40/E40*100</f>
        <v>59.336675924569413</v>
      </c>
      <c r="H40" s="79" t="s">
        <v>242</v>
      </c>
      <c r="I40" s="80" t="s">
        <v>241</v>
      </c>
      <c r="J40" s="80" t="s">
        <v>43</v>
      </c>
      <c r="K40" s="42" t="s">
        <v>4</v>
      </c>
      <c r="L40" s="43">
        <v>336271.69999999995</v>
      </c>
      <c r="M40" s="43">
        <v>320714</v>
      </c>
      <c r="N40" s="43">
        <f t="shared" si="1"/>
        <v>95.373473295552387</v>
      </c>
    </row>
    <row r="41" spans="1:15" ht="17.649999999999999" customHeight="1" x14ac:dyDescent="0.25">
      <c r="A41" s="96"/>
      <c r="B41" s="85"/>
      <c r="C41" s="85"/>
      <c r="D41" s="42" t="s">
        <v>3</v>
      </c>
      <c r="E41" s="43">
        <f>[1]Общий!E244</f>
        <v>1131125</v>
      </c>
      <c r="F41" s="43">
        <f>[1]Общий!F244</f>
        <v>659339.6</v>
      </c>
      <c r="G41" s="20">
        <f t="shared" si="3"/>
        <v>58.290604486683606</v>
      </c>
      <c r="H41" s="79"/>
      <c r="I41" s="80"/>
      <c r="J41" s="80"/>
      <c r="K41" s="42" t="s">
        <v>3</v>
      </c>
      <c r="L41" s="43">
        <v>71045.099999999977</v>
      </c>
      <c r="M41" s="43">
        <v>71045.100000000006</v>
      </c>
      <c r="N41" s="43">
        <f t="shared" si="1"/>
        <v>100.00000000000004</v>
      </c>
    </row>
    <row r="42" spans="1:15" ht="17.649999999999999" customHeight="1" x14ac:dyDescent="0.25">
      <c r="A42" s="96"/>
      <c r="B42" s="85"/>
      <c r="C42" s="85"/>
      <c r="D42" s="42" t="s">
        <v>2</v>
      </c>
      <c r="E42" s="43">
        <f>[1]Общий!E245</f>
        <v>1771872.3</v>
      </c>
      <c r="F42" s="43">
        <f>[1]Общий!F245</f>
        <v>1063202.5</v>
      </c>
      <c r="G42" s="20">
        <f t="shared" si="3"/>
        <v>60.004465333082976</v>
      </c>
      <c r="H42" s="79"/>
      <c r="I42" s="80"/>
      <c r="J42" s="80"/>
      <c r="K42" s="42" t="s">
        <v>2</v>
      </c>
      <c r="L42" s="43">
        <v>265226.59999999998</v>
      </c>
      <c r="M42" s="43">
        <v>249668.9</v>
      </c>
      <c r="N42" s="43">
        <f t="shared" si="1"/>
        <v>94.134185635980714</v>
      </c>
    </row>
    <row r="43" spans="1:15" ht="17.649999999999999" customHeight="1" x14ac:dyDescent="0.25">
      <c r="A43" s="95" t="s">
        <v>240</v>
      </c>
      <c r="B43" s="84" t="s">
        <v>239</v>
      </c>
      <c r="C43" s="84" t="s">
        <v>43</v>
      </c>
      <c r="D43" s="42" t="s">
        <v>4</v>
      </c>
      <c r="E43" s="43">
        <f>[1]Общий!E328</f>
        <v>3479007.6999999997</v>
      </c>
      <c r="F43" s="43">
        <f>[1]Общий!F328</f>
        <v>2066554.9</v>
      </c>
      <c r="G43" s="20">
        <f t="shared" si="3"/>
        <v>59.400699228116117</v>
      </c>
      <c r="H43" s="79" t="s">
        <v>238</v>
      </c>
      <c r="I43" s="80" t="s">
        <v>281</v>
      </c>
      <c r="J43" s="80" t="s">
        <v>16</v>
      </c>
      <c r="K43" s="42" t="s">
        <v>4</v>
      </c>
      <c r="L43" s="43">
        <v>88523</v>
      </c>
      <c r="M43" s="43">
        <v>88373.8</v>
      </c>
      <c r="N43" s="43">
        <f t="shared" si="1"/>
        <v>99.831456231713801</v>
      </c>
    </row>
    <row r="44" spans="1:15" ht="46.15" customHeight="1" x14ac:dyDescent="0.25">
      <c r="A44" s="96"/>
      <c r="B44" s="85"/>
      <c r="C44" s="85"/>
      <c r="D44" s="42" t="s">
        <v>3</v>
      </c>
      <c r="E44" s="43">
        <f>[1]Общий!E329</f>
        <v>1418723.2999999998</v>
      </c>
      <c r="F44" s="43">
        <f>[1]Общий!F329</f>
        <v>782924</v>
      </c>
      <c r="G44" s="20">
        <f t="shared" si="3"/>
        <v>55.185109034298662</v>
      </c>
      <c r="H44" s="79"/>
      <c r="I44" s="80"/>
      <c r="J44" s="80"/>
      <c r="K44" s="42" t="s">
        <v>3</v>
      </c>
      <c r="L44" s="43">
        <v>88523</v>
      </c>
      <c r="M44" s="43">
        <v>88373.8</v>
      </c>
      <c r="N44" s="43">
        <f t="shared" si="1"/>
        <v>99.831456231713801</v>
      </c>
    </row>
    <row r="45" spans="1:15" ht="17.649999999999999" customHeight="1" x14ac:dyDescent="0.25">
      <c r="A45" s="96"/>
      <c r="B45" s="85"/>
      <c r="C45" s="85"/>
      <c r="D45" s="42" t="s">
        <v>2</v>
      </c>
      <c r="E45" s="43">
        <f>[1]Общий!E330</f>
        <v>2060284.4</v>
      </c>
      <c r="F45" s="43">
        <f>[1]Общий!F330</f>
        <v>1283630.8999999999</v>
      </c>
      <c r="G45" s="20">
        <f t="shared" si="3"/>
        <v>62.303578088539624</v>
      </c>
      <c r="H45" s="79" t="s">
        <v>237</v>
      </c>
      <c r="I45" s="80" t="s">
        <v>282</v>
      </c>
      <c r="J45" s="80" t="s">
        <v>43</v>
      </c>
      <c r="K45" s="42" t="s">
        <v>4</v>
      </c>
      <c r="L45" s="43">
        <v>76795.899999999994</v>
      </c>
      <c r="M45" s="43">
        <v>74811.600000000006</v>
      </c>
      <c r="N45" s="43">
        <f t="shared" si="1"/>
        <v>97.416138101122598</v>
      </c>
    </row>
    <row r="46" spans="1:15" ht="17.649999999999999" customHeight="1" x14ac:dyDescent="0.25">
      <c r="A46" s="95" t="s">
        <v>236</v>
      </c>
      <c r="B46" s="84" t="s">
        <v>235</v>
      </c>
      <c r="C46" s="84" t="s">
        <v>43</v>
      </c>
      <c r="D46" s="42" t="s">
        <v>4</v>
      </c>
      <c r="E46" s="43">
        <f>[1]Общий!E362</f>
        <v>190094.30000000002</v>
      </c>
      <c r="F46" s="43">
        <f>[1]Общий!F362</f>
        <v>111751.5</v>
      </c>
      <c r="G46" s="20">
        <f t="shared" si="3"/>
        <v>58.787401831617245</v>
      </c>
      <c r="H46" s="79"/>
      <c r="I46" s="80"/>
      <c r="J46" s="80"/>
      <c r="K46" s="42" t="s">
        <v>3</v>
      </c>
      <c r="L46" s="43">
        <v>50036.2</v>
      </c>
      <c r="M46" s="43">
        <v>48479.000000000007</v>
      </c>
      <c r="N46" s="43">
        <f t="shared" si="1"/>
        <v>96.887853194287359</v>
      </c>
    </row>
    <row r="47" spans="1:15" ht="109.15" customHeight="1" x14ac:dyDescent="0.25">
      <c r="A47" s="96"/>
      <c r="B47" s="85"/>
      <c r="C47" s="85"/>
      <c r="D47" s="42" t="s">
        <v>3</v>
      </c>
      <c r="E47" s="43">
        <f>[1]Общий!E363</f>
        <v>22767.599999999999</v>
      </c>
      <c r="F47" s="43">
        <f>[1]Общий!F363</f>
        <v>8079.5</v>
      </c>
      <c r="G47" s="20">
        <f t="shared" si="3"/>
        <v>35.486832165006419</v>
      </c>
      <c r="H47" s="79"/>
      <c r="I47" s="80"/>
      <c r="J47" s="80"/>
      <c r="K47" s="42" t="s">
        <v>2</v>
      </c>
      <c r="L47" s="43">
        <v>26759.7</v>
      </c>
      <c r="M47" s="43">
        <v>26332.6</v>
      </c>
      <c r="N47" s="43">
        <f t="shared" si="1"/>
        <v>98.403943243010943</v>
      </c>
    </row>
    <row r="48" spans="1:15" ht="17.649999999999999" customHeight="1" x14ac:dyDescent="0.25">
      <c r="A48" s="96"/>
      <c r="B48" s="85"/>
      <c r="C48" s="85"/>
      <c r="D48" s="42" t="s">
        <v>2</v>
      </c>
      <c r="E48" s="43">
        <f>[1]Общий!E364</f>
        <v>167326.70000000001</v>
      </c>
      <c r="F48" s="43">
        <f>[1]Общий!F364</f>
        <v>103672</v>
      </c>
      <c r="G48" s="20">
        <f t="shared" si="3"/>
        <v>61.957834583482487</v>
      </c>
      <c r="H48" s="79" t="s">
        <v>234</v>
      </c>
      <c r="I48" s="80" t="s">
        <v>233</v>
      </c>
      <c r="J48" s="80"/>
      <c r="K48" s="42" t="s">
        <v>4</v>
      </c>
      <c r="L48" s="43">
        <v>9569.7999999999993</v>
      </c>
      <c r="M48" s="43">
        <v>9464.9999999999982</v>
      </c>
      <c r="N48" s="43">
        <f t="shared" si="1"/>
        <v>98.9048882944262</v>
      </c>
      <c r="O48" s="1">
        <f>M48/M389*100</f>
        <v>5.7808984164772495E-2</v>
      </c>
    </row>
    <row r="49" spans="1:14" ht="30.6" customHeight="1" x14ac:dyDescent="0.25">
      <c r="A49" s="95" t="s">
        <v>232</v>
      </c>
      <c r="B49" s="84" t="s">
        <v>231</v>
      </c>
      <c r="C49" s="84" t="s">
        <v>16</v>
      </c>
      <c r="D49" s="42" t="s">
        <v>4</v>
      </c>
      <c r="E49" s="43">
        <f>[1]Общий!E403</f>
        <v>70098.400000000009</v>
      </c>
      <c r="F49" s="43">
        <f>[1]Общий!F403</f>
        <v>37194.700000000004</v>
      </c>
      <c r="G49" s="20">
        <f t="shared" si="3"/>
        <v>53.060697533752553</v>
      </c>
      <c r="H49" s="79"/>
      <c r="I49" s="80"/>
      <c r="J49" s="80"/>
      <c r="K49" s="42" t="s">
        <v>3</v>
      </c>
      <c r="L49" s="43">
        <v>9569.7999999999993</v>
      </c>
      <c r="M49" s="43">
        <v>9464.9999999999982</v>
      </c>
      <c r="N49" s="43">
        <f t="shared" si="1"/>
        <v>98.9048882944262</v>
      </c>
    </row>
    <row r="50" spans="1:14" ht="17.649999999999999" customHeight="1" x14ac:dyDescent="0.25">
      <c r="A50" s="96"/>
      <c r="B50" s="85"/>
      <c r="C50" s="85"/>
      <c r="D50" s="42" t="s">
        <v>3</v>
      </c>
      <c r="E50" s="43">
        <f>[1]Общий!E404</f>
        <v>70098.400000000009</v>
      </c>
      <c r="F50" s="43">
        <f>[1]Общий!F404</f>
        <v>37194.700000000004</v>
      </c>
      <c r="G50" s="20">
        <f t="shared" si="3"/>
        <v>53.060697533752553</v>
      </c>
      <c r="H50" s="79" t="s">
        <v>230</v>
      </c>
      <c r="I50" s="80" t="s">
        <v>229</v>
      </c>
      <c r="J50" s="80" t="s">
        <v>48</v>
      </c>
      <c r="K50" s="42" t="s">
        <v>4</v>
      </c>
      <c r="L50" s="43">
        <v>25</v>
      </c>
      <c r="M50" s="43">
        <v>25</v>
      </c>
      <c r="N50" s="43">
        <f t="shared" si="1"/>
        <v>100</v>
      </c>
    </row>
    <row r="51" spans="1:14" ht="78" customHeight="1" x14ac:dyDescent="0.25">
      <c r="A51" s="95" t="s">
        <v>228</v>
      </c>
      <c r="B51" s="84" t="s">
        <v>227</v>
      </c>
      <c r="C51" s="84" t="s">
        <v>43</v>
      </c>
      <c r="D51" s="42" t="s">
        <v>4</v>
      </c>
      <c r="E51" s="43">
        <f>[1]Общий!E437</f>
        <v>56498.1</v>
      </c>
      <c r="F51" s="43">
        <f>[1]Общий!F437</f>
        <v>28154.800000000003</v>
      </c>
      <c r="G51" s="20">
        <f t="shared" si="3"/>
        <v>49.833180230839631</v>
      </c>
      <c r="H51" s="79"/>
      <c r="I51" s="80"/>
      <c r="J51" s="80"/>
      <c r="K51" s="42" t="s">
        <v>3</v>
      </c>
      <c r="L51" s="43">
        <v>25</v>
      </c>
      <c r="M51" s="43">
        <v>25</v>
      </c>
      <c r="N51" s="43">
        <f t="shared" si="1"/>
        <v>100</v>
      </c>
    </row>
    <row r="52" spans="1:14" ht="17.649999999999999" customHeight="1" x14ac:dyDescent="0.25">
      <c r="A52" s="96"/>
      <c r="B52" s="85"/>
      <c r="C52" s="85"/>
      <c r="D52" s="42" t="s">
        <v>3</v>
      </c>
      <c r="E52" s="43">
        <f>[1]Общий!E438</f>
        <v>31858.3</v>
      </c>
      <c r="F52" s="43">
        <f>[1]Общий!F438</f>
        <v>17545.900000000001</v>
      </c>
      <c r="G52" s="20">
        <f t="shared" si="3"/>
        <v>55.074815668130448</v>
      </c>
      <c r="H52" s="79" t="s">
        <v>226</v>
      </c>
      <c r="I52" s="80" t="s">
        <v>283</v>
      </c>
      <c r="J52" s="80"/>
      <c r="K52" s="42" t="s">
        <v>4</v>
      </c>
      <c r="L52" s="43">
        <v>3301.6</v>
      </c>
      <c r="M52" s="43">
        <v>3197.7999999999997</v>
      </c>
      <c r="N52" s="43">
        <f t="shared" si="1"/>
        <v>96.856069784346971</v>
      </c>
    </row>
    <row r="53" spans="1:14" ht="17.649999999999999" customHeight="1" x14ac:dyDescent="0.25">
      <c r="A53" s="96"/>
      <c r="B53" s="85"/>
      <c r="C53" s="85"/>
      <c r="D53" s="42" t="s">
        <v>2</v>
      </c>
      <c r="E53" s="43">
        <f>[1]Общий!E439</f>
        <v>24639.8</v>
      </c>
      <c r="F53" s="43">
        <f>[1]Общий!F439</f>
        <v>10608.900000000001</v>
      </c>
      <c r="G53" s="20">
        <f t="shared" si="3"/>
        <v>43.055950129465344</v>
      </c>
      <c r="H53" s="79"/>
      <c r="I53" s="80"/>
      <c r="J53" s="80"/>
      <c r="K53" s="42" t="s">
        <v>3</v>
      </c>
      <c r="L53" s="43">
        <v>3301.6</v>
      </c>
      <c r="M53" s="43">
        <v>3197.7999999999997</v>
      </c>
      <c r="N53" s="43">
        <f t="shared" si="1"/>
        <v>96.856069784346971</v>
      </c>
    </row>
    <row r="54" spans="1:14" ht="17.649999999999999" customHeight="1" x14ac:dyDescent="0.25">
      <c r="A54" s="95" t="s">
        <v>225</v>
      </c>
      <c r="B54" s="97" t="s">
        <v>224</v>
      </c>
      <c r="C54" s="98"/>
      <c r="D54" s="42" t="s">
        <v>4</v>
      </c>
      <c r="E54" s="43">
        <f>[1]Общий!E604</f>
        <v>9998.5</v>
      </c>
      <c r="F54" s="43">
        <f>[1]Общий!F604</f>
        <v>2384.6</v>
      </c>
      <c r="G54" s="20">
        <f t="shared" si="3"/>
        <v>23.84957743661549</v>
      </c>
      <c r="H54" s="79"/>
      <c r="I54" s="80"/>
      <c r="J54" s="80" t="s">
        <v>48</v>
      </c>
      <c r="K54" s="42" t="s">
        <v>4</v>
      </c>
      <c r="L54" s="43">
        <v>3040.9</v>
      </c>
      <c r="M54" s="43">
        <v>2937.1</v>
      </c>
      <c r="N54" s="43">
        <f t="shared" si="1"/>
        <v>96.586536880528783</v>
      </c>
    </row>
    <row r="55" spans="1:14" ht="17.649999999999999" customHeight="1" x14ac:dyDescent="0.25">
      <c r="A55" s="96"/>
      <c r="B55" s="99"/>
      <c r="C55" s="100"/>
      <c r="D55" s="42" t="s">
        <v>3</v>
      </c>
      <c r="E55" s="43">
        <f>[1]Общий!E605</f>
        <v>9998.5</v>
      </c>
      <c r="F55" s="43">
        <f>[1]Общий!F605</f>
        <v>2384.6</v>
      </c>
      <c r="G55" s="20">
        <f t="shared" si="3"/>
        <v>23.84957743661549</v>
      </c>
      <c r="H55" s="79"/>
      <c r="I55" s="80"/>
      <c r="J55" s="80"/>
      <c r="K55" s="42" t="s">
        <v>3</v>
      </c>
      <c r="L55" s="43">
        <v>3040.9</v>
      </c>
      <c r="M55" s="43">
        <v>2937.1</v>
      </c>
      <c r="N55" s="43">
        <f t="shared" si="1"/>
        <v>96.586536880528783</v>
      </c>
    </row>
    <row r="56" spans="1:14" ht="17.649999999999999" customHeight="1" x14ac:dyDescent="0.25">
      <c r="A56" s="95" t="s">
        <v>223</v>
      </c>
      <c r="B56" s="84" t="s">
        <v>222</v>
      </c>
      <c r="C56" s="84" t="s">
        <v>48</v>
      </c>
      <c r="D56" s="42" t="s">
        <v>4</v>
      </c>
      <c r="E56" s="43">
        <f>[1]Общий!E508</f>
        <v>25</v>
      </c>
      <c r="F56" s="43">
        <f>[1]Общий!F508</f>
        <v>25</v>
      </c>
      <c r="G56" s="20">
        <f t="shared" si="3"/>
        <v>100</v>
      </c>
      <c r="H56" s="79"/>
      <c r="I56" s="80"/>
      <c r="J56" s="80" t="s">
        <v>23</v>
      </c>
      <c r="K56" s="42" t="s">
        <v>4</v>
      </c>
      <c r="L56" s="43">
        <v>119.1</v>
      </c>
      <c r="M56" s="43">
        <v>119.1</v>
      </c>
      <c r="N56" s="43">
        <f t="shared" si="1"/>
        <v>100</v>
      </c>
    </row>
    <row r="57" spans="1:14" ht="17.649999999999999" customHeight="1" x14ac:dyDescent="0.25">
      <c r="A57" s="96"/>
      <c r="B57" s="85"/>
      <c r="C57" s="85"/>
      <c r="D57" s="42" t="s">
        <v>3</v>
      </c>
      <c r="E57" s="43">
        <f>[1]Общий!E509</f>
        <v>25</v>
      </c>
      <c r="F57" s="43">
        <f>[1]Общий!F509</f>
        <v>25</v>
      </c>
      <c r="G57" s="20">
        <f t="shared" si="3"/>
        <v>100</v>
      </c>
      <c r="H57" s="79"/>
      <c r="I57" s="80"/>
      <c r="J57" s="80"/>
      <c r="K57" s="42" t="s">
        <v>3</v>
      </c>
      <c r="L57" s="43">
        <v>119.1</v>
      </c>
      <c r="M57" s="43">
        <v>119.1</v>
      </c>
      <c r="N57" s="43">
        <f t="shared" si="1"/>
        <v>100</v>
      </c>
    </row>
    <row r="58" spans="1:14" ht="17.649999999999999" customHeight="1" x14ac:dyDescent="0.25">
      <c r="A58" s="95" t="s">
        <v>221</v>
      </c>
      <c r="B58" s="84" t="s">
        <v>220</v>
      </c>
      <c r="C58" s="84"/>
      <c r="D58" s="42" t="s">
        <v>4</v>
      </c>
      <c r="E58" s="43">
        <f>[1]Общий!E536</f>
        <v>3568</v>
      </c>
      <c r="F58" s="43">
        <f>[1]Общий!F536</f>
        <v>0</v>
      </c>
      <c r="G58" s="20">
        <f t="shared" si="3"/>
        <v>0</v>
      </c>
      <c r="H58" s="79"/>
      <c r="I58" s="80"/>
      <c r="J58" s="80" t="s">
        <v>41</v>
      </c>
      <c r="K58" s="42" t="s">
        <v>4</v>
      </c>
      <c r="L58" s="43">
        <v>141.6</v>
      </c>
      <c r="M58" s="43">
        <v>141.6</v>
      </c>
      <c r="N58" s="43">
        <f t="shared" si="1"/>
        <v>100</v>
      </c>
    </row>
    <row r="59" spans="1:14" ht="17.649999999999999" customHeight="1" x14ac:dyDescent="0.25">
      <c r="A59" s="96"/>
      <c r="B59" s="85"/>
      <c r="C59" s="85"/>
      <c r="D59" s="42" t="s">
        <v>3</v>
      </c>
      <c r="E59" s="43">
        <f>[1]Общий!E537</f>
        <v>3568</v>
      </c>
      <c r="F59" s="43">
        <f>[1]Общий!F537</f>
        <v>0</v>
      </c>
      <c r="G59" s="20">
        <f t="shared" si="3"/>
        <v>0</v>
      </c>
      <c r="H59" s="79"/>
      <c r="I59" s="80"/>
      <c r="J59" s="80"/>
      <c r="K59" s="42" t="s">
        <v>3</v>
      </c>
      <c r="L59" s="43">
        <v>141.6</v>
      </c>
      <c r="M59" s="43">
        <v>141.6</v>
      </c>
      <c r="N59" s="43">
        <f t="shared" si="1"/>
        <v>100</v>
      </c>
    </row>
    <row r="60" spans="1:14" ht="17.649999999999999" customHeight="1" x14ac:dyDescent="0.25">
      <c r="A60" s="96"/>
      <c r="B60" s="85"/>
      <c r="C60" s="84" t="s">
        <v>48</v>
      </c>
      <c r="D60" s="42" t="s">
        <v>4</v>
      </c>
      <c r="E60" s="43">
        <v>3294</v>
      </c>
      <c r="F60" s="43">
        <f>[1]Общий!F541</f>
        <v>0</v>
      </c>
      <c r="G60" s="20">
        <f t="shared" si="3"/>
        <v>0</v>
      </c>
      <c r="H60" s="79" t="s">
        <v>219</v>
      </c>
      <c r="I60" s="80" t="s">
        <v>218</v>
      </c>
      <c r="J60" s="80" t="s">
        <v>48</v>
      </c>
      <c r="K60" s="42" t="s">
        <v>4</v>
      </c>
      <c r="L60" s="43">
        <v>5696.4</v>
      </c>
      <c r="M60" s="43">
        <v>5695.4</v>
      </c>
      <c r="N60" s="43">
        <f t="shared" si="1"/>
        <v>99.982445053015951</v>
      </c>
    </row>
    <row r="61" spans="1:14" ht="94.9" customHeight="1" x14ac:dyDescent="0.25">
      <c r="A61" s="96"/>
      <c r="B61" s="85"/>
      <c r="C61" s="85"/>
      <c r="D61" s="42" t="s">
        <v>3</v>
      </c>
      <c r="E61" s="43">
        <v>3294</v>
      </c>
      <c r="F61" s="43">
        <f>[1]Общий!F542</f>
        <v>0</v>
      </c>
      <c r="G61" s="20">
        <f t="shared" si="3"/>
        <v>0</v>
      </c>
      <c r="H61" s="79"/>
      <c r="I61" s="80"/>
      <c r="J61" s="80"/>
      <c r="K61" s="42" t="s">
        <v>3</v>
      </c>
      <c r="L61" s="43">
        <v>5696.4</v>
      </c>
      <c r="M61" s="43">
        <v>5695.4</v>
      </c>
      <c r="N61" s="43">
        <f t="shared" si="1"/>
        <v>99.982445053015951</v>
      </c>
    </row>
    <row r="62" spans="1:14" ht="17.649999999999999" customHeight="1" x14ac:dyDescent="0.25">
      <c r="A62" s="96"/>
      <c r="B62" s="85"/>
      <c r="C62" s="84" t="s">
        <v>41</v>
      </c>
      <c r="D62" s="42" t="s">
        <v>4</v>
      </c>
      <c r="E62" s="43">
        <v>130.80000000000001</v>
      </c>
      <c r="F62" s="43">
        <f>[1]Общий!F546</f>
        <v>0</v>
      </c>
      <c r="G62" s="20">
        <f t="shared" si="3"/>
        <v>0</v>
      </c>
      <c r="H62" s="81" t="s">
        <v>217</v>
      </c>
      <c r="I62" s="84" t="s">
        <v>319</v>
      </c>
      <c r="J62" s="84" t="s">
        <v>16</v>
      </c>
      <c r="K62" s="42" t="s">
        <v>4</v>
      </c>
      <c r="L62" s="43">
        <v>546.79999999999995</v>
      </c>
      <c r="M62" s="43">
        <v>546.79999999999995</v>
      </c>
      <c r="N62" s="43">
        <f t="shared" si="1"/>
        <v>100</v>
      </c>
    </row>
    <row r="63" spans="1:14" ht="17.649999999999999" customHeight="1" x14ac:dyDescent="0.25">
      <c r="A63" s="96"/>
      <c r="B63" s="85"/>
      <c r="C63" s="85"/>
      <c r="D63" s="42" t="s">
        <v>3</v>
      </c>
      <c r="E63" s="43">
        <v>130.80000000000001</v>
      </c>
      <c r="F63" s="43">
        <f>[1]Общий!F547</f>
        <v>0</v>
      </c>
      <c r="G63" s="20">
        <f t="shared" si="3"/>
        <v>0</v>
      </c>
      <c r="H63" s="82"/>
      <c r="I63" s="85"/>
      <c r="J63" s="85"/>
      <c r="K63" s="42" t="s">
        <v>3</v>
      </c>
      <c r="L63" s="43">
        <v>546.79999999999995</v>
      </c>
      <c r="M63" s="43">
        <v>546.79999999999995</v>
      </c>
      <c r="N63" s="43">
        <f t="shared" si="1"/>
        <v>100</v>
      </c>
    </row>
    <row r="64" spans="1:14" ht="17.649999999999999" customHeight="1" x14ac:dyDescent="0.25">
      <c r="A64" s="96"/>
      <c r="B64" s="85"/>
      <c r="C64" s="84" t="s">
        <v>23</v>
      </c>
      <c r="D64" s="42" t="s">
        <v>4</v>
      </c>
      <c r="E64" s="43">
        <v>143.19999999999999</v>
      </c>
      <c r="F64" s="43">
        <f>[1]Общий!F551</f>
        <v>0</v>
      </c>
      <c r="G64" s="20">
        <f t="shared" si="3"/>
        <v>0</v>
      </c>
      <c r="H64" s="82"/>
      <c r="I64" s="85"/>
      <c r="J64" s="85"/>
      <c r="K64" s="42" t="s">
        <v>4</v>
      </c>
      <c r="L64" s="43">
        <v>366.1</v>
      </c>
      <c r="M64" s="43">
        <v>366.1</v>
      </c>
      <c r="N64" s="43">
        <f t="shared" si="1"/>
        <v>100</v>
      </c>
    </row>
    <row r="65" spans="1:15" ht="17.649999999999999" customHeight="1" x14ac:dyDescent="0.25">
      <c r="A65" s="96"/>
      <c r="B65" s="85"/>
      <c r="C65" s="85"/>
      <c r="D65" s="42" t="s">
        <v>3</v>
      </c>
      <c r="E65" s="43">
        <v>143.19999999999999</v>
      </c>
      <c r="F65" s="43">
        <f>[1]Общий!F552</f>
        <v>0</v>
      </c>
      <c r="G65" s="20">
        <f t="shared" si="3"/>
        <v>0</v>
      </c>
      <c r="H65" s="82"/>
      <c r="I65" s="85"/>
      <c r="J65" s="86"/>
      <c r="K65" s="42" t="s">
        <v>3</v>
      </c>
      <c r="L65" s="43">
        <v>366.1</v>
      </c>
      <c r="M65" s="43">
        <v>366.1</v>
      </c>
      <c r="N65" s="43">
        <f t="shared" si="1"/>
        <v>100</v>
      </c>
    </row>
    <row r="66" spans="1:15" ht="17.649999999999999" customHeight="1" x14ac:dyDescent="0.25">
      <c r="A66" s="95" t="s">
        <v>216</v>
      </c>
      <c r="B66" s="84" t="s">
        <v>215</v>
      </c>
      <c r="C66" s="84" t="s">
        <v>48</v>
      </c>
      <c r="D66" s="42" t="s">
        <v>4</v>
      </c>
      <c r="E66" s="43">
        <f>[1]Общий!E559</f>
        <v>5720.1</v>
      </c>
      <c r="F66" s="43">
        <f>[1]Общий!F559</f>
        <v>1988.6</v>
      </c>
      <c r="G66" s="20">
        <f t="shared" si="3"/>
        <v>34.765126483802725</v>
      </c>
      <c r="H66" s="82"/>
      <c r="I66" s="85"/>
      <c r="J66" s="80" t="s">
        <v>7</v>
      </c>
      <c r="K66" s="42" t="s">
        <v>4</v>
      </c>
      <c r="L66" s="43">
        <v>104.7</v>
      </c>
      <c r="M66" s="43">
        <v>104.7</v>
      </c>
      <c r="N66" s="43">
        <f t="shared" si="1"/>
        <v>100</v>
      </c>
    </row>
    <row r="67" spans="1:15" ht="17.649999999999999" customHeight="1" x14ac:dyDescent="0.25">
      <c r="A67" s="96"/>
      <c r="B67" s="85"/>
      <c r="C67" s="85"/>
      <c r="D67" s="42" t="s">
        <v>3</v>
      </c>
      <c r="E67" s="43">
        <f>[1]Общий!E560</f>
        <v>5720.1</v>
      </c>
      <c r="F67" s="43">
        <f>[1]Общий!F560</f>
        <v>1988.6</v>
      </c>
      <c r="G67" s="20">
        <f t="shared" si="3"/>
        <v>34.765126483802725</v>
      </c>
      <c r="H67" s="82"/>
      <c r="I67" s="85"/>
      <c r="J67" s="80"/>
      <c r="K67" s="42" t="s">
        <v>3</v>
      </c>
      <c r="L67" s="43">
        <v>104.7</v>
      </c>
      <c r="M67" s="43">
        <v>104.7</v>
      </c>
      <c r="N67" s="43">
        <f t="shared" si="1"/>
        <v>100</v>
      </c>
    </row>
    <row r="68" spans="1:15" ht="17.649999999999999" customHeight="1" x14ac:dyDescent="0.25">
      <c r="A68" s="95" t="s">
        <v>214</v>
      </c>
      <c r="B68" s="84" t="s">
        <v>213</v>
      </c>
      <c r="C68" s="84"/>
      <c r="D68" s="42" t="s">
        <v>4</v>
      </c>
      <c r="E68" s="43">
        <f>[1]Общий!E598</f>
        <v>685.4</v>
      </c>
      <c r="F68" s="43">
        <f>[1]Общий!F598</f>
        <v>371</v>
      </c>
      <c r="G68" s="20">
        <f t="shared" si="3"/>
        <v>54.128975780566094</v>
      </c>
      <c r="H68" s="82"/>
      <c r="I68" s="85"/>
      <c r="J68" s="80" t="s">
        <v>43</v>
      </c>
      <c r="K68" s="42" t="s">
        <v>4</v>
      </c>
      <c r="L68" s="43">
        <v>76</v>
      </c>
      <c r="M68" s="43">
        <v>76</v>
      </c>
      <c r="N68" s="43">
        <f t="shared" si="1"/>
        <v>100</v>
      </c>
    </row>
    <row r="69" spans="1:15" ht="17.649999999999999" customHeight="1" x14ac:dyDescent="0.25">
      <c r="A69" s="96"/>
      <c r="B69" s="85"/>
      <c r="C69" s="85"/>
      <c r="D69" s="42" t="s">
        <v>3</v>
      </c>
      <c r="E69" s="43">
        <f>[1]Общий!E599</f>
        <v>685.4</v>
      </c>
      <c r="F69" s="43">
        <f>[1]Общий!F599</f>
        <v>371</v>
      </c>
      <c r="G69" s="20">
        <f t="shared" si="3"/>
        <v>54.128975780566094</v>
      </c>
      <c r="H69" s="82"/>
      <c r="I69" s="85"/>
      <c r="J69" s="80"/>
      <c r="K69" s="42" t="s">
        <v>3</v>
      </c>
      <c r="L69" s="43">
        <v>76</v>
      </c>
      <c r="M69" s="43">
        <v>76</v>
      </c>
      <c r="N69" s="43">
        <f t="shared" si="1"/>
        <v>100</v>
      </c>
    </row>
    <row r="70" spans="1:15" ht="17.649999999999999" customHeight="1" x14ac:dyDescent="0.25">
      <c r="A70" s="96"/>
      <c r="B70" s="85"/>
      <c r="C70" s="84" t="s">
        <v>16</v>
      </c>
      <c r="D70" s="42" t="s">
        <v>4</v>
      </c>
      <c r="E70" s="43">
        <f>[1]Общий!E573</f>
        <v>366.1</v>
      </c>
      <c r="F70" s="43">
        <f>[1]Общий!F573</f>
        <v>246.5</v>
      </c>
      <c r="G70" s="20">
        <f t="shared" si="3"/>
        <v>67.331330237639989</v>
      </c>
      <c r="H70" s="82"/>
      <c r="I70" s="85"/>
      <c r="J70" s="80" t="s">
        <v>44</v>
      </c>
      <c r="K70" s="42" t="s">
        <v>4</v>
      </c>
      <c r="L70" s="43">
        <v>0</v>
      </c>
      <c r="M70" s="43">
        <v>0</v>
      </c>
      <c r="N70" s="43" t="s">
        <v>58</v>
      </c>
    </row>
    <row r="71" spans="1:15" ht="17.649999999999999" customHeight="1" x14ac:dyDescent="0.25">
      <c r="A71" s="96"/>
      <c r="B71" s="85"/>
      <c r="C71" s="85"/>
      <c r="D71" s="42" t="s">
        <v>3</v>
      </c>
      <c r="E71" s="43">
        <f>[1]Общий!E574</f>
        <v>366.1</v>
      </c>
      <c r="F71" s="43">
        <f>[1]Общий!F574</f>
        <v>246.5</v>
      </c>
      <c r="G71" s="20">
        <f t="shared" si="3"/>
        <v>67.331330237639989</v>
      </c>
      <c r="H71" s="83"/>
      <c r="I71" s="86"/>
      <c r="J71" s="80"/>
      <c r="K71" s="42" t="s">
        <v>3</v>
      </c>
      <c r="L71" s="43">
        <v>0</v>
      </c>
      <c r="M71" s="43">
        <v>0</v>
      </c>
      <c r="N71" s="43" t="s">
        <v>58</v>
      </c>
    </row>
    <row r="72" spans="1:15" ht="17.649999999999999" customHeight="1" x14ac:dyDescent="0.25">
      <c r="A72" s="96"/>
      <c r="B72" s="85"/>
      <c r="C72" s="84" t="s">
        <v>7</v>
      </c>
      <c r="D72" s="42" t="s">
        <v>4</v>
      </c>
      <c r="E72" s="43">
        <f>[1]Общий!E578</f>
        <v>104.7</v>
      </c>
      <c r="F72" s="43">
        <f>[1]Общий!F578</f>
        <v>104.7</v>
      </c>
      <c r="G72" s="20">
        <f t="shared" ref="G72:G91" si="4">F72/E72*100</f>
        <v>100</v>
      </c>
      <c r="H72" s="79" t="s">
        <v>212</v>
      </c>
      <c r="I72" s="80" t="s">
        <v>211</v>
      </c>
      <c r="J72" s="80"/>
      <c r="K72" s="42" t="s">
        <v>4</v>
      </c>
      <c r="L72" s="43">
        <v>513535.1</v>
      </c>
      <c r="M72" s="43">
        <v>386764.79999999993</v>
      </c>
      <c r="N72" s="43">
        <f t="shared" si="1"/>
        <v>75.314189818767971</v>
      </c>
      <c r="O72" s="1">
        <f>M72/M389*100</f>
        <v>2.3622271736599472</v>
      </c>
    </row>
    <row r="73" spans="1:15" ht="17.649999999999999" customHeight="1" x14ac:dyDescent="0.25">
      <c r="A73" s="96"/>
      <c r="B73" s="85"/>
      <c r="C73" s="85"/>
      <c r="D73" s="42" t="s">
        <v>3</v>
      </c>
      <c r="E73" s="43">
        <f>[1]Общий!E579</f>
        <v>104.7</v>
      </c>
      <c r="F73" s="43">
        <f>[1]Общий!F579</f>
        <v>104.7</v>
      </c>
      <c r="G73" s="20">
        <f t="shared" si="4"/>
        <v>100</v>
      </c>
      <c r="H73" s="79"/>
      <c r="I73" s="80"/>
      <c r="J73" s="80"/>
      <c r="K73" s="42" t="s">
        <v>3</v>
      </c>
      <c r="L73" s="43">
        <v>84511.799999999988</v>
      </c>
      <c r="M73" s="43">
        <v>83873.7</v>
      </c>
      <c r="N73" s="43">
        <f t="shared" ref="N73:N137" si="5">M73/L73*100</f>
        <v>99.244957508892256</v>
      </c>
    </row>
    <row r="74" spans="1:15" ht="17.649999999999999" customHeight="1" x14ac:dyDescent="0.25">
      <c r="A74" s="96"/>
      <c r="B74" s="85"/>
      <c r="C74" s="84" t="s">
        <v>44</v>
      </c>
      <c r="D74" s="42" t="s">
        <v>4</v>
      </c>
      <c r="E74" s="43">
        <f>[1]Общий!E588</f>
        <v>138.6</v>
      </c>
      <c r="F74" s="43">
        <f>[1]Общий!F588</f>
        <v>0</v>
      </c>
      <c r="G74" s="20">
        <f t="shared" si="4"/>
        <v>0</v>
      </c>
      <c r="H74" s="79"/>
      <c r="I74" s="80"/>
      <c r="J74" s="80"/>
      <c r="K74" s="42" t="s">
        <v>2</v>
      </c>
      <c r="L74" s="43">
        <v>423240.5</v>
      </c>
      <c r="M74" s="43">
        <v>297108.30000000005</v>
      </c>
      <c r="N74" s="43">
        <f t="shared" si="5"/>
        <v>70.198456905707289</v>
      </c>
    </row>
    <row r="75" spans="1:15" ht="17.649999999999999" customHeight="1" x14ac:dyDescent="0.25">
      <c r="A75" s="96"/>
      <c r="B75" s="85"/>
      <c r="C75" s="85"/>
      <c r="D75" s="42" t="s">
        <v>3</v>
      </c>
      <c r="E75" s="43">
        <f>[1]Общий!E589</f>
        <v>138.6</v>
      </c>
      <c r="F75" s="43">
        <f>[1]Общий!F589</f>
        <v>0</v>
      </c>
      <c r="G75" s="20">
        <f t="shared" si="4"/>
        <v>0</v>
      </c>
      <c r="H75" s="79"/>
      <c r="I75" s="80"/>
      <c r="J75" s="80"/>
      <c r="K75" s="42" t="s">
        <v>1</v>
      </c>
      <c r="L75" s="43">
        <v>5782.8</v>
      </c>
      <c r="M75" s="43">
        <v>5782.8</v>
      </c>
      <c r="N75" s="43">
        <f t="shared" si="5"/>
        <v>100</v>
      </c>
    </row>
    <row r="76" spans="1:15" ht="17.649999999999999" customHeight="1" x14ac:dyDescent="0.25">
      <c r="A76" s="96"/>
      <c r="B76" s="85"/>
      <c r="C76" s="84" t="s">
        <v>43</v>
      </c>
      <c r="D76" s="42" t="s">
        <v>4</v>
      </c>
      <c r="E76" s="43">
        <f>[1]Общий!E583</f>
        <v>76</v>
      </c>
      <c r="F76" s="43">
        <f>[1]Общий!F583</f>
        <v>19.8</v>
      </c>
      <c r="G76" s="20">
        <f t="shared" si="4"/>
        <v>26.05263157894737</v>
      </c>
      <c r="H76" s="79" t="s">
        <v>210</v>
      </c>
      <c r="I76" s="80" t="s">
        <v>284</v>
      </c>
      <c r="J76" s="80"/>
      <c r="K76" s="42" t="s">
        <v>4</v>
      </c>
      <c r="L76" s="43">
        <v>419219.6</v>
      </c>
      <c r="M76" s="43">
        <v>295140.7</v>
      </c>
      <c r="N76" s="43">
        <f t="shared" si="5"/>
        <v>70.402409620160896</v>
      </c>
    </row>
    <row r="77" spans="1:15" ht="17.649999999999999" customHeight="1" x14ac:dyDescent="0.25">
      <c r="A77" s="96"/>
      <c r="B77" s="85"/>
      <c r="C77" s="85"/>
      <c r="D77" s="42" t="s">
        <v>3</v>
      </c>
      <c r="E77" s="43">
        <f>[1]Общий!E584</f>
        <v>76</v>
      </c>
      <c r="F77" s="43">
        <f>[1]Общий!F584</f>
        <v>19.8</v>
      </c>
      <c r="G77" s="20">
        <f t="shared" si="4"/>
        <v>26.05263157894737</v>
      </c>
      <c r="H77" s="79"/>
      <c r="I77" s="80"/>
      <c r="J77" s="80"/>
      <c r="K77" s="42" t="s">
        <v>3</v>
      </c>
      <c r="L77" s="43">
        <v>1750.7999999999884</v>
      </c>
      <c r="M77" s="43">
        <v>1750.8000000000002</v>
      </c>
      <c r="N77" s="43">
        <f t="shared" si="5"/>
        <v>100.00000000000067</v>
      </c>
    </row>
    <row r="78" spans="1:15" ht="17.649999999999999" customHeight="1" x14ac:dyDescent="0.25">
      <c r="A78" s="95" t="s">
        <v>209</v>
      </c>
      <c r="B78" s="97" t="s">
        <v>208</v>
      </c>
      <c r="C78" s="98"/>
      <c r="D78" s="42" t="s">
        <v>4</v>
      </c>
      <c r="E78" s="43">
        <f>[1]Общий!E869</f>
        <v>446680.00000000006</v>
      </c>
      <c r="F78" s="43">
        <f>[1]Общий!F869</f>
        <v>231310.62</v>
      </c>
      <c r="G78" s="20">
        <f t="shared" si="4"/>
        <v>51.784413898092588</v>
      </c>
      <c r="H78" s="79"/>
      <c r="I78" s="80"/>
      <c r="J78" s="80"/>
      <c r="K78" s="42" t="s">
        <v>2</v>
      </c>
      <c r="L78" s="43">
        <v>411686</v>
      </c>
      <c r="M78" s="43">
        <v>287607.10000000003</v>
      </c>
      <c r="N78" s="43">
        <f t="shared" si="5"/>
        <v>69.860791962806616</v>
      </c>
    </row>
    <row r="79" spans="1:15" ht="17.649999999999999" customHeight="1" x14ac:dyDescent="0.25">
      <c r="A79" s="96"/>
      <c r="B79" s="99"/>
      <c r="C79" s="100"/>
      <c r="D79" s="42" t="s">
        <v>3</v>
      </c>
      <c r="E79" s="43">
        <f>[1]Общий!E870</f>
        <v>70542.3</v>
      </c>
      <c r="F79" s="43">
        <f>[1]Общий!F870</f>
        <v>34405.22</v>
      </c>
      <c r="G79" s="20">
        <f t="shared" si="4"/>
        <v>48.77246701624415</v>
      </c>
      <c r="H79" s="79"/>
      <c r="I79" s="80"/>
      <c r="J79" s="80"/>
      <c r="K79" s="42" t="s">
        <v>1</v>
      </c>
      <c r="L79" s="43">
        <v>5782.8</v>
      </c>
      <c r="M79" s="43">
        <v>5782.8</v>
      </c>
      <c r="N79" s="43">
        <f t="shared" si="5"/>
        <v>100</v>
      </c>
    </row>
    <row r="80" spans="1:15" ht="17.649999999999999" customHeight="1" x14ac:dyDescent="0.25">
      <c r="A80" s="96"/>
      <c r="B80" s="99"/>
      <c r="C80" s="100"/>
      <c r="D80" s="42" t="s">
        <v>2</v>
      </c>
      <c r="E80" s="43">
        <f>[1]Общий!E871</f>
        <v>369571.80000000005</v>
      </c>
      <c r="F80" s="43">
        <f>[1]Общий!F871</f>
        <v>190339.5</v>
      </c>
      <c r="G80" s="20">
        <f t="shared" si="4"/>
        <v>51.50271205757582</v>
      </c>
      <c r="H80" s="79"/>
      <c r="I80" s="80"/>
      <c r="J80" s="80" t="s">
        <v>43</v>
      </c>
      <c r="K80" s="42" t="s">
        <v>4</v>
      </c>
      <c r="L80" s="43">
        <v>268964.59999999998</v>
      </c>
      <c r="M80" s="43">
        <v>255957.5</v>
      </c>
      <c r="N80" s="43">
        <f t="shared" si="5"/>
        <v>95.164010431112501</v>
      </c>
    </row>
    <row r="81" spans="1:14" ht="17.649999999999999" customHeight="1" x14ac:dyDescent="0.25">
      <c r="A81" s="95" t="s">
        <v>207</v>
      </c>
      <c r="B81" s="84" t="s">
        <v>206</v>
      </c>
      <c r="C81" s="84"/>
      <c r="D81" s="42" t="s">
        <v>4</v>
      </c>
      <c r="E81" s="43">
        <f>[1]Общий!E660</f>
        <v>367345.80000000005</v>
      </c>
      <c r="F81" s="43">
        <f>[1]Общий!F660</f>
        <v>192774.9</v>
      </c>
      <c r="G81" s="20">
        <f t="shared" si="4"/>
        <v>52.477774347767138</v>
      </c>
      <c r="H81" s="79"/>
      <c r="I81" s="80"/>
      <c r="J81" s="80"/>
      <c r="K81" s="42" t="s">
        <v>2</v>
      </c>
      <c r="L81" s="43">
        <v>268964.59999999998</v>
      </c>
      <c r="M81" s="43">
        <v>255957.5</v>
      </c>
      <c r="N81" s="43">
        <f t="shared" si="5"/>
        <v>95.164010431112501</v>
      </c>
    </row>
    <row r="82" spans="1:14" ht="17.649999999999999" customHeight="1" x14ac:dyDescent="0.25">
      <c r="A82" s="96"/>
      <c r="B82" s="85"/>
      <c r="C82" s="85"/>
      <c r="D82" s="42" t="s">
        <v>3</v>
      </c>
      <c r="E82" s="43">
        <f>[1]Общий!E661</f>
        <v>507.5</v>
      </c>
      <c r="F82" s="43">
        <f>[1]Общий!F661</f>
        <v>151.30000000000001</v>
      </c>
      <c r="G82" s="20">
        <f t="shared" si="4"/>
        <v>29.812807881773402</v>
      </c>
      <c r="H82" s="79"/>
      <c r="I82" s="80"/>
      <c r="J82" s="80" t="s">
        <v>49</v>
      </c>
      <c r="K82" s="42" t="s">
        <v>4</v>
      </c>
      <c r="L82" s="43">
        <v>145992</v>
      </c>
      <c r="M82" s="43">
        <v>34920.199999999997</v>
      </c>
      <c r="N82" s="43">
        <f t="shared" si="5"/>
        <v>23.919255849635597</v>
      </c>
    </row>
    <row r="83" spans="1:14" ht="17.649999999999999" customHeight="1" x14ac:dyDescent="0.25">
      <c r="A83" s="96"/>
      <c r="B83" s="85"/>
      <c r="C83" s="85"/>
      <c r="D83" s="42" t="s">
        <v>1</v>
      </c>
      <c r="E83" s="43">
        <f>[1]Общий!E663</f>
        <v>6565.9</v>
      </c>
      <c r="F83" s="43">
        <f>[1]Общий!F663</f>
        <v>6565.9</v>
      </c>
      <c r="G83" s="20">
        <f t="shared" si="4"/>
        <v>100</v>
      </c>
      <c r="H83" s="79"/>
      <c r="I83" s="80"/>
      <c r="J83" s="80"/>
      <c r="K83" s="42" t="s">
        <v>2</v>
      </c>
      <c r="L83" s="43">
        <v>140209.20000000001</v>
      </c>
      <c r="M83" s="43">
        <v>29137.399999999998</v>
      </c>
      <c r="N83" s="43">
        <f t="shared" si="5"/>
        <v>20.781375259255451</v>
      </c>
    </row>
    <row r="84" spans="1:14" ht="17.649999999999999" customHeight="1" x14ac:dyDescent="0.25">
      <c r="A84" s="96"/>
      <c r="B84" s="85"/>
      <c r="C84" s="84" t="s">
        <v>43</v>
      </c>
      <c r="D84" s="42" t="s">
        <v>4</v>
      </c>
      <c r="E84" s="43">
        <f>[1]Общий!E615+[1]Общий!E635+[1]Общий!E640</f>
        <v>236192.1</v>
      </c>
      <c r="F84" s="43">
        <f>[1]Общий!F615+[1]Общий!F635+[1]Общий!F640</f>
        <v>125319.20000000001</v>
      </c>
      <c r="G84" s="20">
        <f t="shared" si="4"/>
        <v>53.058167483163075</v>
      </c>
      <c r="H84" s="79"/>
      <c r="I84" s="80"/>
      <c r="J84" s="80"/>
      <c r="K84" s="42" t="s">
        <v>1</v>
      </c>
      <c r="L84" s="43">
        <v>5782.8</v>
      </c>
      <c r="M84" s="43">
        <v>5782.8</v>
      </c>
      <c r="N84" s="43">
        <f t="shared" si="5"/>
        <v>100</v>
      </c>
    </row>
    <row r="85" spans="1:14" ht="17.649999999999999" customHeight="1" x14ac:dyDescent="0.25">
      <c r="A85" s="96"/>
      <c r="B85" s="85"/>
      <c r="C85" s="85"/>
      <c r="D85" s="42" t="s">
        <v>2</v>
      </c>
      <c r="E85" s="43">
        <f>[1]Общий!E617+[1]Общий!E637+[1]Общий!E642</f>
        <v>236192.1</v>
      </c>
      <c r="F85" s="43">
        <f>[1]Общий!F617+[1]Общий!F637+[1]Общий!F642</f>
        <v>125319.20000000001</v>
      </c>
      <c r="G85" s="20">
        <f t="shared" si="4"/>
        <v>53.058167483163075</v>
      </c>
      <c r="H85" s="79"/>
      <c r="I85" s="80"/>
      <c r="J85" s="80" t="s">
        <v>34</v>
      </c>
      <c r="K85" s="42" t="s">
        <v>4</v>
      </c>
      <c r="L85" s="43">
        <v>4263</v>
      </c>
      <c r="M85" s="43">
        <v>4263</v>
      </c>
      <c r="N85" s="43">
        <f t="shared" si="5"/>
        <v>100</v>
      </c>
    </row>
    <row r="86" spans="1:14" ht="17.649999999999999" customHeight="1" x14ac:dyDescent="0.25">
      <c r="A86" s="96"/>
      <c r="B86" s="85"/>
      <c r="C86" s="84" t="s">
        <v>49</v>
      </c>
      <c r="D86" s="42" t="s">
        <v>4</v>
      </c>
      <c r="E86" s="43">
        <f>[1]Общий!E645</f>
        <v>128343.29999999999</v>
      </c>
      <c r="F86" s="43">
        <f>[1]Общий!F645</f>
        <v>67304.399999999994</v>
      </c>
      <c r="G86" s="20">
        <f t="shared" si="4"/>
        <v>52.44091432899107</v>
      </c>
      <c r="H86" s="79"/>
      <c r="I86" s="80"/>
      <c r="J86" s="80"/>
      <c r="K86" s="42" t="s">
        <v>3</v>
      </c>
      <c r="L86" s="43">
        <v>1750.8000000000002</v>
      </c>
      <c r="M86" s="43">
        <v>1750.8000000000002</v>
      </c>
      <c r="N86" s="43">
        <f t="shared" si="5"/>
        <v>100</v>
      </c>
    </row>
    <row r="87" spans="1:14" ht="17.649999999999999" customHeight="1" x14ac:dyDescent="0.25">
      <c r="A87" s="96"/>
      <c r="B87" s="85"/>
      <c r="C87" s="85"/>
      <c r="D87" s="42" t="s">
        <v>2</v>
      </c>
      <c r="E87" s="43">
        <f>[1]Общий!E647</f>
        <v>121777.4</v>
      </c>
      <c r="F87" s="43">
        <f>[1]Общий!F647</f>
        <v>60738.5</v>
      </c>
      <c r="G87" s="20">
        <f t="shared" si="4"/>
        <v>49.876660201318145</v>
      </c>
      <c r="H87" s="79"/>
      <c r="I87" s="80"/>
      <c r="J87" s="80"/>
      <c r="K87" s="42" t="s">
        <v>2</v>
      </c>
      <c r="L87" s="43">
        <v>2512.1999999999998</v>
      </c>
      <c r="M87" s="43">
        <v>2512.1999999999998</v>
      </c>
      <c r="N87" s="43">
        <f t="shared" si="5"/>
        <v>100</v>
      </c>
    </row>
    <row r="88" spans="1:14" ht="17.649999999999999" customHeight="1" x14ac:dyDescent="0.25">
      <c r="A88" s="96"/>
      <c r="B88" s="85"/>
      <c r="C88" s="85"/>
      <c r="D88" s="42" t="s">
        <v>1</v>
      </c>
      <c r="E88" s="43">
        <f>[1]Общий!E648</f>
        <v>6565.9</v>
      </c>
      <c r="F88" s="43">
        <f>[1]Общий!F648</f>
        <v>6565.9</v>
      </c>
      <c r="G88" s="20">
        <f t="shared" si="4"/>
        <v>100</v>
      </c>
      <c r="H88" s="79" t="s">
        <v>205</v>
      </c>
      <c r="I88" s="80" t="s">
        <v>204</v>
      </c>
      <c r="J88" s="80"/>
      <c r="K88" s="42" t="s">
        <v>4</v>
      </c>
      <c r="L88" s="43">
        <v>51098.400000000001</v>
      </c>
      <c r="M88" s="43">
        <v>50699.899999999994</v>
      </c>
      <c r="N88" s="43">
        <f t="shared" si="5"/>
        <v>99.22013213720976</v>
      </c>
    </row>
    <row r="89" spans="1:14" ht="17.649999999999999" customHeight="1" x14ac:dyDescent="0.25">
      <c r="A89" s="96"/>
      <c r="B89" s="85"/>
      <c r="C89" s="84" t="s">
        <v>40</v>
      </c>
      <c r="D89" s="42" t="s">
        <v>4</v>
      </c>
      <c r="E89" s="43">
        <f>[1]Общий!E650+[1]Общий!E655</f>
        <v>2810.4</v>
      </c>
      <c r="F89" s="43">
        <v>0</v>
      </c>
      <c r="G89" s="20">
        <f t="shared" si="4"/>
        <v>0</v>
      </c>
      <c r="H89" s="79"/>
      <c r="I89" s="80"/>
      <c r="J89" s="80"/>
      <c r="K89" s="42" t="s">
        <v>3</v>
      </c>
      <c r="L89" s="43">
        <v>50071</v>
      </c>
      <c r="M89" s="43">
        <v>49950.399999999994</v>
      </c>
      <c r="N89" s="43">
        <f t="shared" si="5"/>
        <v>99.759142018333961</v>
      </c>
    </row>
    <row r="90" spans="1:14" ht="17.649999999999999" customHeight="1" x14ac:dyDescent="0.25">
      <c r="A90" s="96"/>
      <c r="B90" s="85"/>
      <c r="C90" s="85"/>
      <c r="D90" s="42" t="s">
        <v>3</v>
      </c>
      <c r="E90" s="43">
        <f>[1]Общий!E651+[1]Общий!E656</f>
        <v>507.5</v>
      </c>
      <c r="F90" s="43">
        <v>0</v>
      </c>
      <c r="G90" s="20">
        <f t="shared" si="4"/>
        <v>0</v>
      </c>
      <c r="H90" s="79"/>
      <c r="I90" s="80"/>
      <c r="J90" s="80"/>
      <c r="K90" s="42" t="s">
        <v>2</v>
      </c>
      <c r="L90" s="43">
        <v>1027.4000000000001</v>
      </c>
      <c r="M90" s="43">
        <v>749.5</v>
      </c>
      <c r="N90" s="43">
        <f t="shared" si="5"/>
        <v>72.951138796963193</v>
      </c>
    </row>
    <row r="91" spans="1:14" ht="17.649999999999999" customHeight="1" x14ac:dyDescent="0.25">
      <c r="A91" s="96"/>
      <c r="B91" s="85"/>
      <c r="C91" s="85"/>
      <c r="D91" s="42" t="s">
        <v>2</v>
      </c>
      <c r="E91" s="43">
        <f>[1]Общий!E652+[1]Общий!E657</f>
        <v>2302.9</v>
      </c>
      <c r="F91" s="43">
        <v>0</v>
      </c>
      <c r="G91" s="20">
        <f t="shared" si="4"/>
        <v>0</v>
      </c>
      <c r="H91" s="79"/>
      <c r="I91" s="80"/>
      <c r="J91" s="80" t="s">
        <v>16</v>
      </c>
      <c r="K91" s="42" t="s">
        <v>4</v>
      </c>
      <c r="L91" s="43">
        <v>49099.4</v>
      </c>
      <c r="M91" s="43">
        <v>48979.7</v>
      </c>
      <c r="N91" s="43">
        <f t="shared" si="5"/>
        <v>99.756208833509163</v>
      </c>
    </row>
    <row r="92" spans="1:14" ht="17.649999999999999" customHeight="1" x14ac:dyDescent="0.25">
      <c r="A92" s="96"/>
      <c r="B92" s="85"/>
      <c r="C92" s="84" t="s">
        <v>34</v>
      </c>
      <c r="D92" s="42" t="s">
        <v>4</v>
      </c>
      <c r="E92" s="43">
        <v>0</v>
      </c>
      <c r="F92" s="43">
        <f>[1]Общий!F650+[1]Общий!F655</f>
        <v>151.30000000000001</v>
      </c>
      <c r="G92" s="20" t="s">
        <v>58</v>
      </c>
      <c r="H92" s="79"/>
      <c r="I92" s="80"/>
      <c r="J92" s="80"/>
      <c r="K92" s="42" t="s">
        <v>3</v>
      </c>
      <c r="L92" s="43">
        <v>49099.4</v>
      </c>
      <c r="M92" s="43">
        <v>48979.7</v>
      </c>
      <c r="N92" s="43">
        <f t="shared" si="5"/>
        <v>99.756208833509163</v>
      </c>
    </row>
    <row r="93" spans="1:14" ht="17.649999999999999" customHeight="1" x14ac:dyDescent="0.25">
      <c r="A93" s="96"/>
      <c r="B93" s="85"/>
      <c r="C93" s="85"/>
      <c r="D93" s="42" t="s">
        <v>3</v>
      </c>
      <c r="E93" s="43">
        <v>0</v>
      </c>
      <c r="F93" s="43">
        <f>[1]Общий!F651+[1]Общий!F656</f>
        <v>151.30000000000001</v>
      </c>
      <c r="G93" s="20" t="s">
        <v>58</v>
      </c>
      <c r="H93" s="79"/>
      <c r="I93" s="80"/>
      <c r="J93" s="80" t="s">
        <v>6</v>
      </c>
      <c r="K93" s="42" t="s">
        <v>4</v>
      </c>
      <c r="L93" s="43">
        <v>1027.4000000000001</v>
      </c>
      <c r="M93" s="43">
        <v>749.5</v>
      </c>
      <c r="N93" s="43">
        <f t="shared" si="5"/>
        <v>72.951138796963193</v>
      </c>
    </row>
    <row r="94" spans="1:14" ht="17.649999999999999" customHeight="1" x14ac:dyDescent="0.25">
      <c r="A94" s="96"/>
      <c r="B94" s="85"/>
      <c r="C94" s="47"/>
      <c r="D94" s="42" t="s">
        <v>3</v>
      </c>
      <c r="E94" s="43">
        <f>[1]Общий!E758</f>
        <v>39922.699999999997</v>
      </c>
      <c r="F94" s="43">
        <f>[1]Общий!F758</f>
        <v>22049.45</v>
      </c>
      <c r="G94" s="20">
        <f>F94/E94*100</f>
        <v>55.230357666189924</v>
      </c>
      <c r="H94" s="79"/>
      <c r="I94" s="80"/>
      <c r="J94" s="80"/>
      <c r="K94" s="42" t="s">
        <v>2</v>
      </c>
      <c r="L94" s="43">
        <v>1027.4000000000001</v>
      </c>
      <c r="M94" s="43">
        <v>749.5</v>
      </c>
      <c r="N94" s="43">
        <f t="shared" si="5"/>
        <v>72.951138796963193</v>
      </c>
    </row>
    <row r="95" spans="1:14" ht="17.649999999999999" customHeight="1" x14ac:dyDescent="0.25">
      <c r="A95" s="96"/>
      <c r="B95" s="85"/>
      <c r="C95" s="84" t="s">
        <v>16</v>
      </c>
      <c r="D95" s="42" t="s">
        <v>4</v>
      </c>
      <c r="E95" s="43">
        <f>[1]Общий!E757-[1]Общий!E685</f>
        <v>39532.699999999997</v>
      </c>
      <c r="F95" s="43">
        <f>[1]Общий!F757-[1]Общий!F685</f>
        <v>21704.95</v>
      </c>
      <c r="G95" s="20">
        <f>F95/E95*100</f>
        <v>54.903788509259435</v>
      </c>
      <c r="H95" s="79"/>
      <c r="I95" s="80"/>
      <c r="J95" s="80" t="s">
        <v>34</v>
      </c>
      <c r="K95" s="42" t="s">
        <v>4</v>
      </c>
      <c r="L95" s="43">
        <v>971.6</v>
      </c>
      <c r="M95" s="43">
        <v>970.7</v>
      </c>
      <c r="N95" s="43">
        <f t="shared" si="5"/>
        <v>99.907369287772752</v>
      </c>
    </row>
    <row r="96" spans="1:14" ht="17.649999999999999" customHeight="1" x14ac:dyDescent="0.25">
      <c r="A96" s="96"/>
      <c r="B96" s="85"/>
      <c r="C96" s="85"/>
      <c r="D96" s="42" t="s">
        <v>3</v>
      </c>
      <c r="E96" s="43">
        <f>[1]Общий!E758-[1]Общий!E686</f>
        <v>39532.699999999997</v>
      </c>
      <c r="F96" s="43">
        <f>[1]Общий!F758-[1]Общий!F686</f>
        <v>21704.95</v>
      </c>
      <c r="G96" s="20">
        <f>F96/E96*100</f>
        <v>54.903788509259435</v>
      </c>
      <c r="H96" s="79"/>
      <c r="I96" s="80"/>
      <c r="J96" s="80"/>
      <c r="K96" s="42" t="s">
        <v>3</v>
      </c>
      <c r="L96" s="43">
        <v>971.6</v>
      </c>
      <c r="M96" s="43">
        <v>970.7</v>
      </c>
      <c r="N96" s="43">
        <f t="shared" si="5"/>
        <v>99.907369287772752</v>
      </c>
    </row>
    <row r="97" spans="1:20" ht="17.649999999999999" customHeight="1" x14ac:dyDescent="0.25">
      <c r="A97" s="96"/>
      <c r="B97" s="85"/>
      <c r="C97" s="84" t="s">
        <v>40</v>
      </c>
      <c r="D97" s="42" t="s">
        <v>4</v>
      </c>
      <c r="E97" s="43">
        <f>[1]Общий!E685</f>
        <v>390</v>
      </c>
      <c r="F97" s="43">
        <v>0</v>
      </c>
      <c r="G97" s="20">
        <f>F97/E97*100</f>
        <v>0</v>
      </c>
      <c r="H97" s="79" t="s">
        <v>203</v>
      </c>
      <c r="I97" s="80" t="s">
        <v>285</v>
      </c>
      <c r="J97" s="80"/>
      <c r="K97" s="42" t="s">
        <v>4</v>
      </c>
      <c r="L97" s="43">
        <v>6460</v>
      </c>
      <c r="M97" s="43">
        <v>5982.6</v>
      </c>
      <c r="N97" s="43">
        <f t="shared" si="5"/>
        <v>92.609907120743046</v>
      </c>
    </row>
    <row r="98" spans="1:20" ht="17.649999999999999" customHeight="1" x14ac:dyDescent="0.25">
      <c r="A98" s="96"/>
      <c r="B98" s="85"/>
      <c r="C98" s="85"/>
      <c r="D98" s="42"/>
      <c r="E98" s="43"/>
      <c r="F98" s="43"/>
      <c r="G98" s="20"/>
      <c r="H98" s="79"/>
      <c r="I98" s="80"/>
      <c r="J98" s="80"/>
      <c r="K98" s="42" t="s">
        <v>3</v>
      </c>
      <c r="L98" s="43">
        <v>6460</v>
      </c>
      <c r="M98" s="43">
        <v>5982.6</v>
      </c>
      <c r="N98" s="43">
        <f t="shared" si="5"/>
        <v>92.609907120743046</v>
      </c>
    </row>
    <row r="99" spans="1:20" ht="17.649999999999999" customHeight="1" x14ac:dyDescent="0.25">
      <c r="A99" s="96"/>
      <c r="B99" s="85"/>
      <c r="C99" s="84" t="s">
        <v>34</v>
      </c>
      <c r="D99" s="42" t="s">
        <v>4</v>
      </c>
      <c r="E99" s="43">
        <v>0</v>
      </c>
      <c r="F99" s="43">
        <f>[1]Общий!F690</f>
        <v>15213.09</v>
      </c>
      <c r="G99" s="20" t="s">
        <v>58</v>
      </c>
      <c r="H99" s="79"/>
      <c r="I99" s="80"/>
      <c r="J99" s="80" t="s">
        <v>16</v>
      </c>
      <c r="K99" s="42" t="s">
        <v>4</v>
      </c>
      <c r="L99" s="43">
        <v>570</v>
      </c>
      <c r="M99" s="43">
        <v>570</v>
      </c>
      <c r="N99" s="43">
        <f t="shared" si="5"/>
        <v>100</v>
      </c>
    </row>
    <row r="100" spans="1:20" ht="17.649999999999999" customHeight="1" x14ac:dyDescent="0.25">
      <c r="A100" s="96"/>
      <c r="B100" s="85"/>
      <c r="C100" s="85"/>
      <c r="D100" s="42" t="s">
        <v>3</v>
      </c>
      <c r="E100" s="43">
        <v>0</v>
      </c>
      <c r="F100" s="43">
        <f>[1]Общий!F691</f>
        <v>15213.09</v>
      </c>
      <c r="G100" s="20" t="s">
        <v>58</v>
      </c>
      <c r="H100" s="79"/>
      <c r="I100" s="80"/>
      <c r="J100" s="80"/>
      <c r="K100" s="42" t="s">
        <v>3</v>
      </c>
      <c r="L100" s="43">
        <v>570</v>
      </c>
      <c r="M100" s="43">
        <v>570</v>
      </c>
      <c r="N100" s="43">
        <f t="shared" si="5"/>
        <v>100</v>
      </c>
    </row>
    <row r="101" spans="1:20" ht="17.649999999999999" customHeight="1" x14ac:dyDescent="0.25">
      <c r="A101" s="95" t="s">
        <v>202</v>
      </c>
      <c r="B101" s="84" t="s">
        <v>201</v>
      </c>
      <c r="C101" s="84"/>
      <c r="D101" s="42" t="s">
        <v>4</v>
      </c>
      <c r="E101" s="43">
        <f>[1]Общий!E812</f>
        <v>7768</v>
      </c>
      <c r="F101" s="43">
        <f>[1]Общий!F812</f>
        <v>1432.4</v>
      </c>
      <c r="G101" s="20">
        <f t="shared" ref="G101:G107" si="6">F101/E101*100</f>
        <v>18.439752832131823</v>
      </c>
      <c r="H101" s="79"/>
      <c r="I101" s="80"/>
      <c r="J101" s="80" t="s">
        <v>7</v>
      </c>
      <c r="K101" s="42" t="s">
        <v>4</v>
      </c>
      <c r="L101" s="43">
        <v>1807.9</v>
      </c>
      <c r="M101" s="43">
        <v>1807.9</v>
      </c>
      <c r="N101" s="43">
        <f t="shared" si="5"/>
        <v>100</v>
      </c>
    </row>
    <row r="102" spans="1:20" ht="17.649999999999999" customHeight="1" x14ac:dyDescent="0.25">
      <c r="A102" s="96"/>
      <c r="B102" s="85"/>
      <c r="C102" s="85"/>
      <c r="D102" s="42" t="s">
        <v>3</v>
      </c>
      <c r="E102" s="43">
        <f>[1]Общий!E813</f>
        <v>7768</v>
      </c>
      <c r="F102" s="43">
        <f>[1]Общий!F813</f>
        <v>1432.4</v>
      </c>
      <c r="G102" s="20">
        <f t="shared" si="6"/>
        <v>18.439752832131823</v>
      </c>
      <c r="H102" s="79"/>
      <c r="I102" s="80"/>
      <c r="J102" s="80"/>
      <c r="K102" s="42" t="s">
        <v>3</v>
      </c>
      <c r="L102" s="43">
        <v>1807.9</v>
      </c>
      <c r="M102" s="43">
        <v>1807.9</v>
      </c>
      <c r="N102" s="43">
        <f t="shared" si="5"/>
        <v>100</v>
      </c>
    </row>
    <row r="103" spans="1:20" ht="17.649999999999999" customHeight="1" x14ac:dyDescent="0.25">
      <c r="A103" s="96"/>
      <c r="B103" s="85"/>
      <c r="C103" s="84" t="s">
        <v>16</v>
      </c>
      <c r="D103" s="42" t="s">
        <v>4</v>
      </c>
      <c r="E103" s="43">
        <f>[1]Общий!E786</f>
        <v>300</v>
      </c>
      <c r="F103" s="43">
        <f>[1]Общий!F786</f>
        <v>300</v>
      </c>
      <c r="G103" s="20">
        <f t="shared" si="6"/>
        <v>100</v>
      </c>
      <c r="H103" s="79"/>
      <c r="I103" s="80"/>
      <c r="J103" s="80" t="s">
        <v>43</v>
      </c>
      <c r="K103" s="42" t="s">
        <v>4</v>
      </c>
      <c r="L103" s="43">
        <v>1000</v>
      </c>
      <c r="M103" s="43">
        <v>1000</v>
      </c>
      <c r="N103" s="43">
        <f t="shared" si="5"/>
        <v>100</v>
      </c>
    </row>
    <row r="104" spans="1:20" ht="17.649999999999999" customHeight="1" x14ac:dyDescent="0.25">
      <c r="A104" s="96"/>
      <c r="B104" s="85"/>
      <c r="C104" s="85"/>
      <c r="D104" s="42" t="s">
        <v>3</v>
      </c>
      <c r="E104" s="43">
        <f>[1]Общий!E787</f>
        <v>300</v>
      </c>
      <c r="F104" s="43">
        <f>[1]Общий!F787</f>
        <v>300</v>
      </c>
      <c r="G104" s="20">
        <f t="shared" si="6"/>
        <v>100</v>
      </c>
      <c r="H104" s="79"/>
      <c r="I104" s="80"/>
      <c r="J104" s="80"/>
      <c r="K104" s="42" t="s">
        <v>3</v>
      </c>
      <c r="L104" s="43">
        <v>1000</v>
      </c>
      <c r="M104" s="43">
        <v>1000</v>
      </c>
      <c r="N104" s="43">
        <f t="shared" si="5"/>
        <v>100</v>
      </c>
    </row>
    <row r="105" spans="1:20" ht="17.649999999999999" customHeight="1" x14ac:dyDescent="0.25">
      <c r="A105" s="96"/>
      <c r="B105" s="85"/>
      <c r="C105" s="84" t="s">
        <v>43</v>
      </c>
      <c r="D105" s="42" t="s">
        <v>4</v>
      </c>
      <c r="E105" s="43">
        <f>[1]Общий!E791</f>
        <v>1000</v>
      </c>
      <c r="F105" s="43">
        <f>[1]Общий!F791</f>
        <v>0</v>
      </c>
      <c r="G105" s="20">
        <f t="shared" si="6"/>
        <v>0</v>
      </c>
      <c r="H105" s="79"/>
      <c r="I105" s="80"/>
      <c r="J105" s="80" t="s">
        <v>34</v>
      </c>
      <c r="K105" s="42" t="s">
        <v>4</v>
      </c>
      <c r="L105" s="43">
        <v>3082.1</v>
      </c>
      <c r="M105" s="43">
        <v>2604.6999999999998</v>
      </c>
      <c r="N105" s="43">
        <f t="shared" si="5"/>
        <v>84.510560981149212</v>
      </c>
    </row>
    <row r="106" spans="1:20" ht="17.649999999999999" customHeight="1" x14ac:dyDescent="0.25">
      <c r="A106" s="96"/>
      <c r="B106" s="85"/>
      <c r="C106" s="85"/>
      <c r="D106" s="42" t="s">
        <v>3</v>
      </c>
      <c r="E106" s="43">
        <f>[1]Общий!E792</f>
        <v>1000</v>
      </c>
      <c r="F106" s="43">
        <f>[1]Общий!F792</f>
        <v>0</v>
      </c>
      <c r="G106" s="20">
        <f t="shared" si="6"/>
        <v>0</v>
      </c>
      <c r="H106" s="79"/>
      <c r="I106" s="80"/>
      <c r="J106" s="80"/>
      <c r="K106" s="42" t="s">
        <v>3</v>
      </c>
      <c r="L106" s="43">
        <v>3082.1</v>
      </c>
      <c r="M106" s="43">
        <v>2604.6999999999998</v>
      </c>
      <c r="N106" s="43">
        <f t="shared" si="5"/>
        <v>84.510560981149212</v>
      </c>
    </row>
    <row r="107" spans="1:20" ht="17.649999999999999" customHeight="1" x14ac:dyDescent="0.25">
      <c r="A107" s="96"/>
      <c r="B107" s="85"/>
      <c r="C107" s="46" t="s">
        <v>40</v>
      </c>
      <c r="D107" s="42" t="s">
        <v>4</v>
      </c>
      <c r="E107" s="43">
        <f>[1]Общий!E801</f>
        <v>5000</v>
      </c>
      <c r="F107" s="43">
        <v>0</v>
      </c>
      <c r="G107" s="20">
        <f t="shared" si="6"/>
        <v>0</v>
      </c>
      <c r="H107" s="81" t="s">
        <v>200</v>
      </c>
      <c r="I107" s="46" t="s">
        <v>308</v>
      </c>
      <c r="J107" s="84" t="s">
        <v>36</v>
      </c>
      <c r="K107" s="42" t="s">
        <v>4</v>
      </c>
      <c r="L107" s="43">
        <v>5153.1000000000004</v>
      </c>
      <c r="M107" s="43">
        <v>4348.8</v>
      </c>
      <c r="N107" s="43">
        <f t="shared" si="5"/>
        <v>84.391919427140934</v>
      </c>
    </row>
    <row r="108" spans="1:20" ht="92.45" customHeight="1" x14ac:dyDescent="0.25">
      <c r="A108" s="96"/>
      <c r="B108" s="85"/>
      <c r="C108" s="84" t="s">
        <v>34</v>
      </c>
      <c r="D108" s="42" t="s">
        <v>4</v>
      </c>
      <c r="E108" s="43">
        <v>0</v>
      </c>
      <c r="F108" s="43">
        <v>0</v>
      </c>
      <c r="G108" s="20" t="s">
        <v>58</v>
      </c>
      <c r="H108" s="83"/>
      <c r="I108" s="54" t="s">
        <v>309</v>
      </c>
      <c r="J108" s="86"/>
      <c r="K108" s="42" t="s">
        <v>2</v>
      </c>
      <c r="L108" s="43">
        <v>5153.1000000000004</v>
      </c>
      <c r="M108" s="43">
        <v>4348.8</v>
      </c>
      <c r="N108" s="43">
        <f t="shared" si="5"/>
        <v>84.391919427140934</v>
      </c>
    </row>
    <row r="109" spans="1:20" ht="17.45" customHeight="1" x14ac:dyDescent="0.25">
      <c r="A109" s="96"/>
      <c r="B109" s="85"/>
      <c r="C109" s="85"/>
      <c r="D109" s="42" t="s">
        <v>3</v>
      </c>
      <c r="E109" s="43">
        <v>0</v>
      </c>
      <c r="F109" s="43">
        <v>0</v>
      </c>
      <c r="G109" s="20" t="s">
        <v>58</v>
      </c>
      <c r="H109" s="81" t="s">
        <v>199</v>
      </c>
      <c r="I109" s="84" t="s">
        <v>198</v>
      </c>
      <c r="J109" s="84" t="s">
        <v>16</v>
      </c>
      <c r="K109" s="42" t="s">
        <v>4</v>
      </c>
      <c r="L109" s="43">
        <v>31604</v>
      </c>
      <c r="M109" s="43">
        <v>30592.799999999999</v>
      </c>
      <c r="N109" s="43">
        <f t="shared" si="5"/>
        <v>96.800405012023788</v>
      </c>
    </row>
    <row r="110" spans="1:20" ht="82.15" hidden="1" customHeight="1" x14ac:dyDescent="0.25">
      <c r="A110" s="95" t="s">
        <v>197</v>
      </c>
      <c r="B110" s="84" t="s">
        <v>196</v>
      </c>
      <c r="C110" s="84" t="s">
        <v>36</v>
      </c>
      <c r="D110" s="42" t="s">
        <v>4</v>
      </c>
      <c r="E110" s="43">
        <f>[1]Общий!E835</f>
        <v>5530.2</v>
      </c>
      <c r="F110" s="43">
        <f>[1]Общий!F835</f>
        <v>2521.6999999999998</v>
      </c>
      <c r="G110" s="20">
        <f t="shared" ref="G110:G125" si="7">F110/E110*100</f>
        <v>45.59871252395935</v>
      </c>
      <c r="H110" s="82"/>
      <c r="I110" s="85"/>
      <c r="J110" s="85"/>
      <c r="K110" s="42" t="s">
        <v>3</v>
      </c>
      <c r="L110" s="43">
        <v>26230</v>
      </c>
      <c r="M110" s="43">
        <v>26189.9</v>
      </c>
      <c r="N110" s="43">
        <f t="shared" si="5"/>
        <v>99.847121616469693</v>
      </c>
    </row>
    <row r="111" spans="1:20" ht="168.6" customHeight="1" x14ac:dyDescent="0.25">
      <c r="A111" s="96"/>
      <c r="B111" s="85"/>
      <c r="C111" s="85"/>
      <c r="D111" s="42"/>
      <c r="E111" s="43"/>
      <c r="F111" s="43"/>
      <c r="G111" s="20"/>
      <c r="H111" s="83"/>
      <c r="I111" s="86"/>
      <c r="J111" s="86"/>
      <c r="K111" s="42" t="s">
        <v>2</v>
      </c>
      <c r="L111" s="43">
        <v>5374</v>
      </c>
      <c r="M111" s="43">
        <v>4402.8999999999996</v>
      </c>
      <c r="N111" s="43">
        <f>M111/L111*100</f>
        <v>81.929661332340899</v>
      </c>
    </row>
    <row r="112" spans="1:20" ht="17.649999999999999" customHeight="1" x14ac:dyDescent="0.25">
      <c r="A112" s="96"/>
      <c r="B112" s="85"/>
      <c r="C112" s="85"/>
      <c r="D112" s="42" t="s">
        <v>2</v>
      </c>
      <c r="E112" s="43">
        <f>[1]Общий!E837</f>
        <v>5530.2</v>
      </c>
      <c r="F112" s="43">
        <f>[1]Общий!F837</f>
        <v>2521.6999999999998</v>
      </c>
      <c r="G112" s="20">
        <f t="shared" si="7"/>
        <v>45.59871252395935</v>
      </c>
      <c r="H112" s="79" t="s">
        <v>192</v>
      </c>
      <c r="I112" s="80" t="s">
        <v>195</v>
      </c>
      <c r="J112" s="80"/>
      <c r="K112" s="42" t="s">
        <v>4</v>
      </c>
      <c r="L112" s="43">
        <v>1113417.1000000001</v>
      </c>
      <c r="M112" s="43">
        <v>1126079.8</v>
      </c>
      <c r="N112" s="43">
        <f t="shared" si="5"/>
        <v>101.13728269486791</v>
      </c>
      <c r="O112" s="1">
        <f>M112/M389*100</f>
        <v>6.8777104412541146</v>
      </c>
      <c r="S112" s="56"/>
      <c r="T112" s="56"/>
    </row>
    <row r="113" spans="1:20" ht="17.649999999999999" customHeight="1" x14ac:dyDescent="0.25">
      <c r="A113" s="95" t="s">
        <v>194</v>
      </c>
      <c r="B113" s="84" t="s">
        <v>193</v>
      </c>
      <c r="C113" s="84" t="s">
        <v>16</v>
      </c>
      <c r="D113" s="42" t="s">
        <v>4</v>
      </c>
      <c r="E113" s="43">
        <f>[1]Общий!E863</f>
        <v>26113.300000000003</v>
      </c>
      <c r="F113" s="43">
        <f>[1]Общий!F863</f>
        <v>12532.17</v>
      </c>
      <c r="G113" s="20">
        <f t="shared" si="7"/>
        <v>47.991521561809499</v>
      </c>
      <c r="H113" s="79"/>
      <c r="I113" s="80"/>
      <c r="J113" s="80"/>
      <c r="K113" s="42" t="s">
        <v>3</v>
      </c>
      <c r="L113" s="43">
        <v>1106640.6000000001</v>
      </c>
      <c r="M113" s="43">
        <v>1117978.4000000001</v>
      </c>
      <c r="N113" s="43">
        <f t="shared" si="5"/>
        <v>101.0245241318636</v>
      </c>
      <c r="S113" s="56"/>
      <c r="T113" s="56"/>
    </row>
    <row r="114" spans="1:20" ht="17.649999999999999" customHeight="1" x14ac:dyDescent="0.25">
      <c r="A114" s="96"/>
      <c r="B114" s="85"/>
      <c r="C114" s="85"/>
      <c r="D114" s="42" t="s">
        <v>3</v>
      </c>
      <c r="E114" s="43">
        <f>[1]Общий!E864</f>
        <v>22344.100000000002</v>
      </c>
      <c r="F114" s="43">
        <f>[1]Общий!F864</f>
        <v>10772.07</v>
      </c>
      <c r="G114" s="20">
        <f t="shared" si="7"/>
        <v>48.209907760885415</v>
      </c>
      <c r="H114" s="79"/>
      <c r="I114" s="80"/>
      <c r="J114" s="80"/>
      <c r="K114" s="42" t="s">
        <v>2</v>
      </c>
      <c r="L114" s="43">
        <v>6776.5</v>
      </c>
      <c r="M114" s="43">
        <v>8101.4</v>
      </c>
      <c r="N114" s="43">
        <f t="shared" si="5"/>
        <v>119.55139083597727</v>
      </c>
    </row>
    <row r="115" spans="1:20" ht="17.649999999999999" customHeight="1" x14ac:dyDescent="0.25">
      <c r="A115" s="95" t="s">
        <v>192</v>
      </c>
      <c r="B115" s="97" t="s">
        <v>191</v>
      </c>
      <c r="C115" s="98"/>
      <c r="D115" s="42" t="s">
        <v>4</v>
      </c>
      <c r="E115" s="43">
        <f>[1]Общий!E1034</f>
        <v>72.099999999999994</v>
      </c>
      <c r="F115" s="43">
        <f>[1]Общий!F1034</f>
        <v>72</v>
      </c>
      <c r="G115" s="20">
        <f t="shared" si="7"/>
        <v>99.861303744798903</v>
      </c>
      <c r="H115" s="79" t="s">
        <v>190</v>
      </c>
      <c r="I115" s="80" t="s">
        <v>287</v>
      </c>
      <c r="J115" s="80"/>
      <c r="K115" s="42" t="s">
        <v>4</v>
      </c>
      <c r="L115" s="43">
        <v>39278.700000000004</v>
      </c>
      <c r="M115" s="43">
        <v>39278.700000000004</v>
      </c>
      <c r="N115" s="43">
        <f t="shared" si="5"/>
        <v>100</v>
      </c>
    </row>
    <row r="116" spans="1:20" ht="17.649999999999999" customHeight="1" x14ac:dyDescent="0.25">
      <c r="A116" s="96"/>
      <c r="B116" s="99"/>
      <c r="C116" s="100"/>
      <c r="D116" s="42" t="s">
        <v>3</v>
      </c>
      <c r="E116" s="43">
        <f>[1]Общий!E1035</f>
        <v>0</v>
      </c>
      <c r="F116" s="43">
        <f>[1]Общий!F1035</f>
        <v>0</v>
      </c>
      <c r="G116" s="20" t="e">
        <f t="shared" si="7"/>
        <v>#DIV/0!</v>
      </c>
      <c r="H116" s="79"/>
      <c r="I116" s="80"/>
      <c r="J116" s="80"/>
      <c r="K116" s="42" t="s">
        <v>3</v>
      </c>
      <c r="L116" s="43">
        <v>39278.700000000004</v>
      </c>
      <c r="M116" s="43">
        <v>39278.700000000004</v>
      </c>
      <c r="N116" s="43">
        <f t="shared" si="5"/>
        <v>100</v>
      </c>
    </row>
    <row r="117" spans="1:20" ht="17.649999999999999" customHeight="1" x14ac:dyDescent="0.25">
      <c r="A117" s="96"/>
      <c r="B117" s="99"/>
      <c r="C117" s="100"/>
      <c r="D117" s="42" t="s">
        <v>2</v>
      </c>
      <c r="E117" s="43">
        <f>[1]Общий!E1036</f>
        <v>0</v>
      </c>
      <c r="F117" s="43">
        <f>[1]Общий!F1036</f>
        <v>0</v>
      </c>
      <c r="G117" s="20" t="e">
        <f t="shared" si="7"/>
        <v>#DIV/0!</v>
      </c>
      <c r="H117" s="79"/>
      <c r="I117" s="80"/>
      <c r="J117" s="80" t="s">
        <v>34</v>
      </c>
      <c r="K117" s="42" t="s">
        <v>4</v>
      </c>
      <c r="L117" s="43">
        <v>844.4</v>
      </c>
      <c r="M117" s="43">
        <v>844.4</v>
      </c>
      <c r="N117" s="43">
        <f t="shared" si="5"/>
        <v>100</v>
      </c>
    </row>
    <row r="118" spans="1:20" ht="17.649999999999999" customHeight="1" x14ac:dyDescent="0.25">
      <c r="A118" s="96"/>
      <c r="B118" s="99"/>
      <c r="C118" s="100"/>
      <c r="D118" s="42" t="s">
        <v>1</v>
      </c>
      <c r="E118" s="43">
        <f>[1]Общий!E1037</f>
        <v>0</v>
      </c>
      <c r="F118" s="43">
        <f>[1]Общий!F1037</f>
        <v>0</v>
      </c>
      <c r="G118" s="20" t="e">
        <f t="shared" si="7"/>
        <v>#DIV/0!</v>
      </c>
      <c r="H118" s="79"/>
      <c r="I118" s="80"/>
      <c r="J118" s="80"/>
      <c r="K118" s="42" t="s">
        <v>3</v>
      </c>
      <c r="L118" s="43">
        <v>844.4</v>
      </c>
      <c r="M118" s="43">
        <v>844.4</v>
      </c>
      <c r="N118" s="43">
        <f t="shared" si="5"/>
        <v>100</v>
      </c>
    </row>
    <row r="119" spans="1:20" ht="17.649999999999999" customHeight="1" x14ac:dyDescent="0.25">
      <c r="A119" s="95" t="s">
        <v>189</v>
      </c>
      <c r="B119" s="84" t="s">
        <v>188</v>
      </c>
      <c r="C119" s="84"/>
      <c r="D119" s="42" t="s">
        <v>4</v>
      </c>
      <c r="E119" s="43">
        <f>[1]Общий!E901</f>
        <v>13521.3</v>
      </c>
      <c r="F119" s="43">
        <f>[1]Общий!F901</f>
        <v>7352.6</v>
      </c>
      <c r="G119" s="20">
        <f t="shared" si="7"/>
        <v>54.377907449727466</v>
      </c>
      <c r="H119" s="79"/>
      <c r="I119" s="80"/>
      <c r="J119" s="80" t="s">
        <v>7</v>
      </c>
      <c r="K119" s="42" t="s">
        <v>4</v>
      </c>
      <c r="L119" s="43">
        <v>38434.300000000003</v>
      </c>
      <c r="M119" s="43">
        <v>38434.300000000003</v>
      </c>
      <c r="N119" s="43">
        <f t="shared" si="5"/>
        <v>100</v>
      </c>
    </row>
    <row r="120" spans="1:20" ht="37.9" customHeight="1" x14ac:dyDescent="0.25">
      <c r="A120" s="96"/>
      <c r="B120" s="85"/>
      <c r="C120" s="85"/>
      <c r="D120" s="42" t="s">
        <v>3</v>
      </c>
      <c r="E120" s="43">
        <f>[1]Общий!E902</f>
        <v>13521.3</v>
      </c>
      <c r="F120" s="43">
        <f>[1]Общий!F902</f>
        <v>7352.6</v>
      </c>
      <c r="G120" s="20">
        <f t="shared" si="7"/>
        <v>54.377907449727466</v>
      </c>
      <c r="H120" s="79"/>
      <c r="I120" s="80"/>
      <c r="J120" s="80"/>
      <c r="K120" s="42" t="s">
        <v>3</v>
      </c>
      <c r="L120" s="43">
        <v>38434.300000000003</v>
      </c>
      <c r="M120" s="43">
        <v>38434.300000000003</v>
      </c>
      <c r="N120" s="43">
        <f t="shared" si="5"/>
        <v>100</v>
      </c>
    </row>
    <row r="121" spans="1:20" ht="17.649999999999999" customHeight="1" x14ac:dyDescent="0.25">
      <c r="A121" s="96"/>
      <c r="B121" s="85"/>
      <c r="C121" s="84" t="s">
        <v>7</v>
      </c>
      <c r="D121" s="42" t="s">
        <v>4</v>
      </c>
      <c r="E121" s="43">
        <f>[1]Общий!E886</f>
        <v>13268</v>
      </c>
      <c r="F121" s="43">
        <f>[1]Общий!F886</f>
        <v>7352.6</v>
      </c>
      <c r="G121" s="20">
        <f t="shared" si="7"/>
        <v>55.416038589086526</v>
      </c>
      <c r="H121" s="81" t="s">
        <v>187</v>
      </c>
      <c r="I121" s="84" t="s">
        <v>286</v>
      </c>
      <c r="J121" s="84" t="s">
        <v>7</v>
      </c>
      <c r="K121" s="42" t="s">
        <v>4</v>
      </c>
      <c r="L121" s="43">
        <v>344871.5</v>
      </c>
      <c r="M121" s="43">
        <v>346471.5</v>
      </c>
      <c r="N121" s="43">
        <f t="shared" si="5"/>
        <v>100.46394091712421</v>
      </c>
    </row>
    <row r="122" spans="1:20" ht="17.649999999999999" customHeight="1" x14ac:dyDescent="0.25">
      <c r="A122" s="96"/>
      <c r="B122" s="85"/>
      <c r="C122" s="85"/>
      <c r="D122" s="42" t="s">
        <v>3</v>
      </c>
      <c r="E122" s="43">
        <f>[1]Общий!E887</f>
        <v>13268</v>
      </c>
      <c r="F122" s="43">
        <f>[1]Общий!F887</f>
        <v>7352.6</v>
      </c>
      <c r="G122" s="20">
        <f t="shared" si="7"/>
        <v>55.416038589086526</v>
      </c>
      <c r="H122" s="82"/>
      <c r="I122" s="85"/>
      <c r="J122" s="85"/>
      <c r="K122" s="42" t="s">
        <v>3</v>
      </c>
      <c r="L122" s="43">
        <v>344871.5</v>
      </c>
      <c r="M122" s="43">
        <v>344871.5</v>
      </c>
      <c r="N122" s="43">
        <f t="shared" si="5"/>
        <v>100</v>
      </c>
    </row>
    <row r="123" spans="1:20" ht="110.45" customHeight="1" x14ac:dyDescent="0.25">
      <c r="A123" s="96"/>
      <c r="B123" s="85"/>
      <c r="C123" s="47"/>
      <c r="D123" s="42"/>
      <c r="E123" s="43"/>
      <c r="F123" s="43"/>
      <c r="G123" s="20"/>
      <c r="H123" s="83"/>
      <c r="I123" s="86"/>
      <c r="J123" s="86"/>
      <c r="K123" s="42" t="s">
        <v>2</v>
      </c>
      <c r="L123" s="43">
        <v>0</v>
      </c>
      <c r="M123" s="43">
        <v>1600</v>
      </c>
      <c r="N123" s="43" t="s">
        <v>58</v>
      </c>
    </row>
    <row r="124" spans="1:20" ht="17.649999999999999" customHeight="1" x14ac:dyDescent="0.25">
      <c r="A124" s="96"/>
      <c r="B124" s="85"/>
      <c r="C124" s="84" t="s">
        <v>40</v>
      </c>
      <c r="D124" s="42" t="s">
        <v>4</v>
      </c>
      <c r="E124" s="43">
        <f>[1]Общий!E891</f>
        <v>253.3</v>
      </c>
      <c r="F124" s="43">
        <f>[1]Общий!F891</f>
        <v>0</v>
      </c>
      <c r="G124" s="20">
        <f t="shared" si="7"/>
        <v>0</v>
      </c>
      <c r="H124" s="79" t="s">
        <v>186</v>
      </c>
      <c r="I124" s="80" t="s">
        <v>288</v>
      </c>
      <c r="J124" s="80" t="s">
        <v>7</v>
      </c>
      <c r="K124" s="42" t="s">
        <v>4</v>
      </c>
      <c r="L124" s="43">
        <v>50651.4</v>
      </c>
      <c r="M124" s="43">
        <v>50651.4</v>
      </c>
      <c r="N124" s="43">
        <f t="shared" si="5"/>
        <v>100</v>
      </c>
    </row>
    <row r="125" spans="1:20" ht="124.9" customHeight="1" x14ac:dyDescent="0.25">
      <c r="A125" s="96"/>
      <c r="B125" s="85"/>
      <c r="C125" s="85"/>
      <c r="D125" s="42" t="s">
        <v>3</v>
      </c>
      <c r="E125" s="43">
        <f>[1]Общий!E892</f>
        <v>253.3</v>
      </c>
      <c r="F125" s="43">
        <f>[1]Общий!F892</f>
        <v>0</v>
      </c>
      <c r="G125" s="20">
        <f t="shared" si="7"/>
        <v>0</v>
      </c>
      <c r="H125" s="79"/>
      <c r="I125" s="80"/>
      <c r="J125" s="80"/>
      <c r="K125" s="42" t="s">
        <v>3</v>
      </c>
      <c r="L125" s="43">
        <v>50651.4</v>
      </c>
      <c r="M125" s="43">
        <v>50651.4</v>
      </c>
      <c r="N125" s="43">
        <f t="shared" si="5"/>
        <v>100</v>
      </c>
    </row>
    <row r="126" spans="1:20" ht="17.649999999999999" customHeight="1" x14ac:dyDescent="0.25">
      <c r="A126" s="96"/>
      <c r="B126" s="85"/>
      <c r="C126" s="84" t="s">
        <v>34</v>
      </c>
      <c r="D126" s="42" t="s">
        <v>4</v>
      </c>
      <c r="E126" s="43">
        <v>0</v>
      </c>
      <c r="F126" s="43">
        <v>0</v>
      </c>
      <c r="G126" s="20" t="s">
        <v>58</v>
      </c>
      <c r="H126" s="81" t="s">
        <v>185</v>
      </c>
      <c r="I126" s="84" t="s">
        <v>313</v>
      </c>
      <c r="J126" s="84" t="s">
        <v>7</v>
      </c>
      <c r="K126" s="42" t="s">
        <v>4</v>
      </c>
      <c r="L126" s="43">
        <v>669104</v>
      </c>
      <c r="M126" s="43">
        <v>680198.9</v>
      </c>
      <c r="N126" s="43">
        <f t="shared" si="5"/>
        <v>101.65817272053373</v>
      </c>
    </row>
    <row r="127" spans="1:20" ht="17.649999999999999" customHeight="1" x14ac:dyDescent="0.25">
      <c r="A127" s="96"/>
      <c r="B127" s="85"/>
      <c r="C127" s="85"/>
      <c r="D127" s="42" t="s">
        <v>3</v>
      </c>
      <c r="E127" s="43">
        <v>0</v>
      </c>
      <c r="F127" s="43">
        <v>0</v>
      </c>
      <c r="G127" s="20" t="s">
        <v>58</v>
      </c>
      <c r="H127" s="82"/>
      <c r="I127" s="85"/>
      <c r="J127" s="85"/>
      <c r="K127" s="42" t="s">
        <v>3</v>
      </c>
      <c r="L127" s="43">
        <v>662327.5</v>
      </c>
      <c r="M127" s="43">
        <v>673697.5</v>
      </c>
      <c r="N127" s="43">
        <f t="shared" si="5"/>
        <v>101.71667339797909</v>
      </c>
    </row>
    <row r="128" spans="1:20" ht="112.15" customHeight="1" x14ac:dyDescent="0.25">
      <c r="A128" s="49" t="s">
        <v>184</v>
      </c>
      <c r="B128" s="46" t="s">
        <v>183</v>
      </c>
      <c r="C128" s="46" t="s">
        <v>7</v>
      </c>
      <c r="D128" s="42" t="s">
        <v>4</v>
      </c>
      <c r="E128" s="43">
        <f>[1]Общий!E929</f>
        <v>183991.9</v>
      </c>
      <c r="F128" s="43">
        <f>[1]Общий!F929</f>
        <v>90409.3</v>
      </c>
      <c r="G128" s="20">
        <f t="shared" ref="G128:G176" si="8">F128/E128*100</f>
        <v>49.137652255343852</v>
      </c>
      <c r="H128" s="83"/>
      <c r="I128" s="86"/>
      <c r="J128" s="86"/>
      <c r="K128" s="42" t="s">
        <v>2</v>
      </c>
      <c r="L128" s="43">
        <v>6776.5</v>
      </c>
      <c r="M128" s="43">
        <v>6501.4</v>
      </c>
      <c r="N128" s="43">
        <f t="shared" si="5"/>
        <v>95.940382203202233</v>
      </c>
    </row>
    <row r="129" spans="1:16" ht="17.649999999999999" customHeight="1" x14ac:dyDescent="0.25">
      <c r="A129" s="95" t="s">
        <v>182</v>
      </c>
      <c r="B129" s="84" t="s">
        <v>181</v>
      </c>
      <c r="C129" s="84" t="s">
        <v>7</v>
      </c>
      <c r="D129" s="42" t="s">
        <v>4</v>
      </c>
      <c r="E129" s="43">
        <f>[1]Общий!E969</f>
        <v>52053</v>
      </c>
      <c r="F129" s="43">
        <f>[1]Общий!F969</f>
        <v>30156.1</v>
      </c>
      <c r="G129" s="20">
        <f t="shared" si="8"/>
        <v>57.933452442702624</v>
      </c>
      <c r="H129" s="79" t="s">
        <v>180</v>
      </c>
      <c r="I129" s="118" t="s">
        <v>320</v>
      </c>
      <c r="J129" s="80" t="s">
        <v>7</v>
      </c>
      <c r="K129" s="42" t="s">
        <v>4</v>
      </c>
      <c r="L129" s="43">
        <v>9511.5</v>
      </c>
      <c r="M129" s="43">
        <v>9479.2999999999993</v>
      </c>
      <c r="N129" s="43">
        <f t="shared" si="5"/>
        <v>99.661462440203948</v>
      </c>
    </row>
    <row r="130" spans="1:16" ht="74.45" customHeight="1" x14ac:dyDescent="0.25">
      <c r="A130" s="96"/>
      <c r="B130" s="85"/>
      <c r="C130" s="85"/>
      <c r="D130" s="42"/>
      <c r="E130" s="43"/>
      <c r="F130" s="43"/>
      <c r="G130" s="20"/>
      <c r="H130" s="79"/>
      <c r="I130" s="119"/>
      <c r="J130" s="80"/>
      <c r="K130" s="42" t="s">
        <v>3</v>
      </c>
      <c r="L130" s="43">
        <v>9511.5</v>
      </c>
      <c r="M130" s="43">
        <v>9479.2999999999993</v>
      </c>
      <c r="N130" s="43">
        <f t="shared" ref="N130" si="9">M130/L130*100</f>
        <v>99.661462440203948</v>
      </c>
    </row>
    <row r="131" spans="1:16" ht="17.649999999999999" customHeight="1" x14ac:dyDescent="0.25">
      <c r="A131" s="95" t="s">
        <v>179</v>
      </c>
      <c r="B131" s="84" t="s">
        <v>178</v>
      </c>
      <c r="C131" s="84" t="s">
        <v>7</v>
      </c>
      <c r="D131" s="42" t="s">
        <v>4</v>
      </c>
      <c r="E131" s="43">
        <f>[1]Общий!E1005</f>
        <v>0</v>
      </c>
      <c r="F131" s="43">
        <f>[1]Общий!F1005</f>
        <v>0</v>
      </c>
      <c r="G131" s="20" t="e">
        <f t="shared" si="8"/>
        <v>#DIV/0!</v>
      </c>
      <c r="H131" s="79" t="s">
        <v>177</v>
      </c>
      <c r="I131" s="80" t="s">
        <v>303</v>
      </c>
      <c r="J131" s="80"/>
      <c r="K131" s="42" t="s">
        <v>4</v>
      </c>
      <c r="L131" s="43">
        <v>641153.69999999995</v>
      </c>
      <c r="M131" s="43">
        <v>619055.6</v>
      </c>
      <c r="N131" s="43">
        <f t="shared" si="5"/>
        <v>96.553384937184333</v>
      </c>
      <c r="O131" s="1">
        <f>(M131-M135)/M389*100</f>
        <v>3.5724486375879114</v>
      </c>
      <c r="P131" s="2">
        <f>L132+L133+L134</f>
        <v>599728.5</v>
      </c>
    </row>
    <row r="132" spans="1:16" ht="17.649999999999999" customHeight="1" x14ac:dyDescent="0.25">
      <c r="A132" s="96"/>
      <c r="B132" s="85"/>
      <c r="C132" s="85"/>
      <c r="D132" s="42" t="s">
        <v>3</v>
      </c>
      <c r="E132" s="43">
        <f>[1]Общий!E1006</f>
        <v>0</v>
      </c>
      <c r="F132" s="43">
        <f>[1]Общий!F1006</f>
        <v>0</v>
      </c>
      <c r="G132" s="20" t="e">
        <f t="shared" si="8"/>
        <v>#DIV/0!</v>
      </c>
      <c r="H132" s="79"/>
      <c r="I132" s="80"/>
      <c r="J132" s="80"/>
      <c r="K132" s="42" t="s">
        <v>3</v>
      </c>
      <c r="L132" s="43">
        <v>495325.3</v>
      </c>
      <c r="M132" s="43">
        <v>480509.8</v>
      </c>
      <c r="N132" s="43">
        <f t="shared" si="5"/>
        <v>97.008935340068433</v>
      </c>
    </row>
    <row r="133" spans="1:16" ht="17.649999999999999" customHeight="1" x14ac:dyDescent="0.25">
      <c r="A133" s="96"/>
      <c r="B133" s="85"/>
      <c r="C133" s="85"/>
      <c r="D133" s="42" t="s">
        <v>1</v>
      </c>
      <c r="E133" s="43">
        <f>[1]Общий!E1008</f>
        <v>0</v>
      </c>
      <c r="F133" s="43">
        <f>[1]Общий!F1008</f>
        <v>0</v>
      </c>
      <c r="G133" s="20" t="e">
        <f t="shared" si="8"/>
        <v>#DIV/0!</v>
      </c>
      <c r="H133" s="79"/>
      <c r="I133" s="80"/>
      <c r="J133" s="80"/>
      <c r="K133" s="42" t="s">
        <v>2</v>
      </c>
      <c r="L133" s="43">
        <v>55139.5</v>
      </c>
      <c r="M133" s="43">
        <v>55139.5</v>
      </c>
      <c r="N133" s="43">
        <f t="shared" si="5"/>
        <v>100</v>
      </c>
    </row>
    <row r="134" spans="1:16" ht="17.649999999999999" customHeight="1" x14ac:dyDescent="0.25">
      <c r="A134" s="50"/>
      <c r="B134" s="47"/>
      <c r="C134" s="47"/>
      <c r="D134" s="42"/>
      <c r="E134" s="43"/>
      <c r="F134" s="43"/>
      <c r="G134" s="20"/>
      <c r="H134" s="79"/>
      <c r="I134" s="80"/>
      <c r="J134" s="80"/>
      <c r="K134" s="42" t="s">
        <v>1</v>
      </c>
      <c r="L134" s="43">
        <v>49263.7</v>
      </c>
      <c r="M134" s="43">
        <v>49263.7</v>
      </c>
      <c r="N134" s="43">
        <f t="shared" si="5"/>
        <v>100</v>
      </c>
    </row>
    <row r="135" spans="1:16" ht="17.649999999999999" customHeight="1" x14ac:dyDescent="0.25">
      <c r="A135" s="50"/>
      <c r="B135" s="47"/>
      <c r="C135" s="47"/>
      <c r="D135" s="42"/>
      <c r="E135" s="43"/>
      <c r="F135" s="43"/>
      <c r="G135" s="20"/>
      <c r="H135" s="79"/>
      <c r="I135" s="80"/>
      <c r="J135" s="80"/>
      <c r="K135" s="42" t="s">
        <v>0</v>
      </c>
      <c r="L135" s="43">
        <v>41425.199999999997</v>
      </c>
      <c r="M135" s="43">
        <v>34142.6</v>
      </c>
      <c r="N135" s="43">
        <f t="shared" si="5"/>
        <v>82.419879686760723</v>
      </c>
    </row>
    <row r="136" spans="1:16" ht="17.649999999999999" customHeight="1" x14ac:dyDescent="0.25">
      <c r="A136" s="95" t="s">
        <v>176</v>
      </c>
      <c r="B136" s="84" t="s">
        <v>175</v>
      </c>
      <c r="C136" s="84" t="s">
        <v>7</v>
      </c>
      <c r="D136" s="42" t="s">
        <v>4</v>
      </c>
      <c r="E136" s="43">
        <f>[1]Общий!E1028</f>
        <v>7909.7</v>
      </c>
      <c r="F136" s="43">
        <f>[1]Общий!F1028</f>
        <v>3791.3</v>
      </c>
      <c r="G136" s="20">
        <f t="shared" si="8"/>
        <v>47.932285674551508</v>
      </c>
      <c r="H136" s="79" t="s">
        <v>174</v>
      </c>
      <c r="I136" s="80" t="s">
        <v>289</v>
      </c>
      <c r="J136" s="80"/>
      <c r="K136" s="42" t="s">
        <v>4</v>
      </c>
      <c r="L136" s="43">
        <v>321919</v>
      </c>
      <c r="M136" s="43">
        <v>299865.8</v>
      </c>
      <c r="N136" s="43">
        <f t="shared" si="5"/>
        <v>93.149456850946976</v>
      </c>
    </row>
    <row r="137" spans="1:16" ht="17.649999999999999" customHeight="1" x14ac:dyDescent="0.25">
      <c r="A137" s="96"/>
      <c r="B137" s="85"/>
      <c r="C137" s="85"/>
      <c r="D137" s="42" t="s">
        <v>3</v>
      </c>
      <c r="E137" s="43">
        <f>[1]Общий!E1029</f>
        <v>7909.7</v>
      </c>
      <c r="F137" s="43">
        <f>[1]Общий!F1029</f>
        <v>3791.3</v>
      </c>
      <c r="G137" s="20">
        <f t="shared" si="8"/>
        <v>47.932285674551508</v>
      </c>
      <c r="H137" s="79"/>
      <c r="I137" s="80"/>
      <c r="J137" s="80"/>
      <c r="K137" s="42" t="s">
        <v>3</v>
      </c>
      <c r="L137" s="43">
        <v>176090.6</v>
      </c>
      <c r="M137" s="43">
        <v>161320</v>
      </c>
      <c r="N137" s="43">
        <f t="shared" si="5"/>
        <v>91.611931585218059</v>
      </c>
    </row>
    <row r="138" spans="1:16" ht="17.649999999999999" customHeight="1" x14ac:dyDescent="0.25">
      <c r="A138" s="50"/>
      <c r="B138" s="51"/>
      <c r="C138" s="52"/>
      <c r="D138" s="42"/>
      <c r="E138" s="43"/>
      <c r="F138" s="43"/>
      <c r="G138" s="20"/>
      <c r="H138" s="79"/>
      <c r="I138" s="80"/>
      <c r="J138" s="80"/>
      <c r="K138" s="42" t="s">
        <v>2</v>
      </c>
      <c r="L138" s="43">
        <v>55139.5</v>
      </c>
      <c r="M138" s="43">
        <v>55139.5</v>
      </c>
      <c r="N138" s="43">
        <f t="shared" ref="N138:N201" si="10">M138/L138*100</f>
        <v>100</v>
      </c>
    </row>
    <row r="139" spans="1:16" ht="17.649999999999999" customHeight="1" x14ac:dyDescent="0.25">
      <c r="A139" s="50"/>
      <c r="B139" s="51"/>
      <c r="C139" s="52"/>
      <c r="D139" s="42"/>
      <c r="E139" s="43"/>
      <c r="F139" s="43"/>
      <c r="G139" s="20"/>
      <c r="H139" s="79"/>
      <c r="I139" s="80"/>
      <c r="J139" s="80"/>
      <c r="K139" s="42" t="s">
        <v>1</v>
      </c>
      <c r="L139" s="43">
        <v>49263.7</v>
      </c>
      <c r="M139" s="43">
        <v>49263.7</v>
      </c>
      <c r="N139" s="43">
        <f t="shared" si="10"/>
        <v>100</v>
      </c>
    </row>
    <row r="140" spans="1:16" ht="17.649999999999999" customHeight="1" x14ac:dyDescent="0.25">
      <c r="A140" s="50"/>
      <c r="B140" s="51"/>
      <c r="C140" s="52"/>
      <c r="D140" s="42"/>
      <c r="E140" s="43"/>
      <c r="F140" s="43"/>
      <c r="G140" s="20"/>
      <c r="H140" s="79"/>
      <c r="I140" s="80"/>
      <c r="J140" s="80"/>
      <c r="K140" s="42" t="s">
        <v>0</v>
      </c>
      <c r="L140" s="43">
        <v>41425.199999999997</v>
      </c>
      <c r="M140" s="43">
        <v>34142.6</v>
      </c>
      <c r="N140" s="43">
        <f t="shared" si="10"/>
        <v>82.419879686760723</v>
      </c>
    </row>
    <row r="141" spans="1:16" ht="17.649999999999999" customHeight="1" x14ac:dyDescent="0.25">
      <c r="A141" s="50"/>
      <c r="B141" s="51"/>
      <c r="C141" s="52"/>
      <c r="D141" s="42"/>
      <c r="E141" s="43"/>
      <c r="F141" s="43"/>
      <c r="G141" s="20"/>
      <c r="H141" s="79"/>
      <c r="I141" s="80"/>
      <c r="J141" s="80" t="s">
        <v>34</v>
      </c>
      <c r="K141" s="42" t="s">
        <v>4</v>
      </c>
      <c r="L141" s="43">
        <f>L142+L143+L144+L145</f>
        <v>253485.5</v>
      </c>
      <c r="M141" s="43">
        <f>M142+M143+M144+M145</f>
        <v>231432.30000000002</v>
      </c>
      <c r="N141" s="43">
        <f t="shared" si="10"/>
        <v>91.300015188245482</v>
      </c>
    </row>
    <row r="142" spans="1:16" ht="17.649999999999999" customHeight="1" x14ac:dyDescent="0.25">
      <c r="A142" s="50"/>
      <c r="B142" s="51"/>
      <c r="C142" s="52"/>
      <c r="D142" s="42"/>
      <c r="E142" s="43"/>
      <c r="F142" s="43"/>
      <c r="G142" s="20"/>
      <c r="H142" s="79"/>
      <c r="I142" s="80"/>
      <c r="J142" s="80"/>
      <c r="K142" s="42" t="s">
        <v>3</v>
      </c>
      <c r="L142" s="43">
        <v>107657.09999999999</v>
      </c>
      <c r="M142" s="43">
        <v>92886.500000000015</v>
      </c>
      <c r="N142" s="43">
        <f t="shared" si="10"/>
        <v>86.279957383210231</v>
      </c>
    </row>
    <row r="143" spans="1:16" ht="17.649999999999999" customHeight="1" x14ac:dyDescent="0.25">
      <c r="A143" s="50"/>
      <c r="B143" s="51"/>
      <c r="C143" s="52"/>
      <c r="D143" s="42"/>
      <c r="E143" s="43"/>
      <c r="F143" s="43"/>
      <c r="G143" s="20"/>
      <c r="H143" s="79"/>
      <c r="I143" s="80"/>
      <c r="J143" s="80"/>
      <c r="K143" s="42" t="s">
        <v>2</v>
      </c>
      <c r="L143" s="43">
        <v>55139.5</v>
      </c>
      <c r="M143" s="43">
        <v>55139.5</v>
      </c>
      <c r="N143" s="43">
        <f t="shared" si="10"/>
        <v>100</v>
      </c>
    </row>
    <row r="144" spans="1:16" ht="17.649999999999999" customHeight="1" x14ac:dyDescent="0.25">
      <c r="A144" s="50"/>
      <c r="B144" s="51"/>
      <c r="C144" s="52"/>
      <c r="D144" s="42"/>
      <c r="E144" s="43"/>
      <c r="F144" s="43"/>
      <c r="G144" s="20"/>
      <c r="H144" s="79"/>
      <c r="I144" s="80"/>
      <c r="J144" s="80"/>
      <c r="K144" s="42" t="s">
        <v>1</v>
      </c>
      <c r="L144" s="43">
        <v>49263.7</v>
      </c>
      <c r="M144" s="43">
        <v>49263.7</v>
      </c>
      <c r="N144" s="43">
        <f t="shared" si="10"/>
        <v>100</v>
      </c>
    </row>
    <row r="145" spans="1:15" ht="17.649999999999999" customHeight="1" x14ac:dyDescent="0.25">
      <c r="A145" s="50"/>
      <c r="B145" s="51"/>
      <c r="C145" s="52"/>
      <c r="D145" s="42"/>
      <c r="E145" s="43"/>
      <c r="F145" s="43"/>
      <c r="G145" s="20"/>
      <c r="H145" s="79"/>
      <c r="I145" s="80"/>
      <c r="J145" s="80"/>
      <c r="K145" s="42" t="s">
        <v>0</v>
      </c>
      <c r="L145" s="43">
        <v>41425.199999999997</v>
      </c>
      <c r="M145" s="43">
        <v>34142.6</v>
      </c>
      <c r="N145" s="43">
        <f t="shared" si="10"/>
        <v>82.419879686760723</v>
      </c>
    </row>
    <row r="146" spans="1:15" ht="17.649999999999999" customHeight="1" x14ac:dyDescent="0.25">
      <c r="A146" s="50"/>
      <c r="B146" s="51"/>
      <c r="C146" s="52"/>
      <c r="D146" s="42"/>
      <c r="E146" s="43"/>
      <c r="F146" s="43"/>
      <c r="G146" s="20"/>
      <c r="H146" s="79"/>
      <c r="I146" s="80"/>
      <c r="J146" s="80" t="s">
        <v>44</v>
      </c>
      <c r="K146" s="42" t="s">
        <v>4</v>
      </c>
      <c r="L146" s="43">
        <v>68433.5</v>
      </c>
      <c r="M146" s="43">
        <v>68433.5</v>
      </c>
      <c r="N146" s="43">
        <f t="shared" si="10"/>
        <v>100</v>
      </c>
    </row>
    <row r="147" spans="1:15" ht="17.649999999999999" customHeight="1" x14ac:dyDescent="0.25">
      <c r="A147" s="50"/>
      <c r="B147" s="51"/>
      <c r="C147" s="52"/>
      <c r="D147" s="42"/>
      <c r="E147" s="43"/>
      <c r="F147" s="43"/>
      <c r="G147" s="20"/>
      <c r="H147" s="79"/>
      <c r="I147" s="80"/>
      <c r="J147" s="80"/>
      <c r="K147" s="42" t="s">
        <v>3</v>
      </c>
      <c r="L147" s="43">
        <v>68433.5</v>
      </c>
      <c r="M147" s="43">
        <v>68433.5</v>
      </c>
      <c r="N147" s="43">
        <f t="shared" si="10"/>
        <v>100</v>
      </c>
    </row>
    <row r="148" spans="1:15" ht="17.649999999999999" customHeight="1" x14ac:dyDescent="0.25">
      <c r="A148" s="95" t="s">
        <v>173</v>
      </c>
      <c r="B148" s="97" t="s">
        <v>172</v>
      </c>
      <c r="C148" s="98"/>
      <c r="D148" s="42" t="s">
        <v>4</v>
      </c>
      <c r="E148" s="43">
        <f>[1]Общий!E1163</f>
        <v>10169.4</v>
      </c>
      <c r="F148" s="43">
        <f>[1]Общий!F1163</f>
        <v>4526.5</v>
      </c>
      <c r="G148" s="20">
        <f t="shared" si="8"/>
        <v>44.510983932188722</v>
      </c>
      <c r="H148" s="79" t="s">
        <v>171</v>
      </c>
      <c r="I148" s="80" t="s">
        <v>170</v>
      </c>
      <c r="J148" s="80" t="s">
        <v>44</v>
      </c>
      <c r="K148" s="42" t="s">
        <v>4</v>
      </c>
      <c r="L148" s="43">
        <v>307953.7</v>
      </c>
      <c r="M148" s="43">
        <v>307953.7</v>
      </c>
      <c r="N148" s="43">
        <f t="shared" si="10"/>
        <v>100</v>
      </c>
    </row>
    <row r="149" spans="1:15" ht="81" customHeight="1" x14ac:dyDescent="0.25">
      <c r="A149" s="96"/>
      <c r="B149" s="99"/>
      <c r="C149" s="100"/>
      <c r="D149" s="42" t="s">
        <v>3</v>
      </c>
      <c r="E149" s="43">
        <f>[1]Общий!E1164</f>
        <v>0</v>
      </c>
      <c r="F149" s="43">
        <f>[1]Общий!F1164</f>
        <v>0</v>
      </c>
      <c r="G149" s="20" t="e">
        <f t="shared" si="8"/>
        <v>#DIV/0!</v>
      </c>
      <c r="H149" s="79"/>
      <c r="I149" s="80"/>
      <c r="J149" s="80"/>
      <c r="K149" s="42" t="s">
        <v>3</v>
      </c>
      <c r="L149" s="43">
        <v>307953.7</v>
      </c>
      <c r="M149" s="43">
        <v>307953.7</v>
      </c>
      <c r="N149" s="43">
        <f t="shared" si="10"/>
        <v>100</v>
      </c>
    </row>
    <row r="150" spans="1:15" ht="17.649999999999999" customHeight="1" x14ac:dyDescent="0.25">
      <c r="A150" s="95" t="s">
        <v>169</v>
      </c>
      <c r="B150" s="84" t="s">
        <v>168</v>
      </c>
      <c r="C150" s="84" t="s">
        <v>44</v>
      </c>
      <c r="D150" s="42" t="s">
        <v>4</v>
      </c>
      <c r="E150" s="43">
        <f>[1]Общий!E1134</f>
        <v>9980.4</v>
      </c>
      <c r="F150" s="43">
        <f>[1]Общий!F1134</f>
        <v>5106.8999999999996</v>
      </c>
      <c r="G150" s="20">
        <f t="shared" si="8"/>
        <v>51.169291811951425</v>
      </c>
      <c r="H150" s="79" t="s">
        <v>167</v>
      </c>
      <c r="I150" s="80" t="s">
        <v>166</v>
      </c>
      <c r="J150" s="80" t="s">
        <v>44</v>
      </c>
      <c r="K150" s="42" t="s">
        <v>4</v>
      </c>
      <c r="L150" s="43">
        <v>11281</v>
      </c>
      <c r="M150" s="43">
        <v>11236.1</v>
      </c>
      <c r="N150" s="43">
        <f t="shared" si="10"/>
        <v>99.60198563957097</v>
      </c>
    </row>
    <row r="151" spans="1:15" ht="112.15" customHeight="1" x14ac:dyDescent="0.25">
      <c r="A151" s="96"/>
      <c r="B151" s="85"/>
      <c r="C151" s="85"/>
      <c r="D151" s="42" t="s">
        <v>3</v>
      </c>
      <c r="E151" s="43">
        <f>[1]Общий!E1135</f>
        <v>9980.4</v>
      </c>
      <c r="F151" s="43">
        <f>[1]Общий!F1135</f>
        <v>5106.8999999999996</v>
      </c>
      <c r="G151" s="20">
        <f t="shared" si="8"/>
        <v>51.169291811951425</v>
      </c>
      <c r="H151" s="79"/>
      <c r="I151" s="80"/>
      <c r="J151" s="80"/>
      <c r="K151" s="42" t="s">
        <v>3</v>
      </c>
      <c r="L151" s="43">
        <v>11281</v>
      </c>
      <c r="M151" s="43">
        <v>11236.1</v>
      </c>
      <c r="N151" s="43">
        <f t="shared" si="10"/>
        <v>99.60198563957097</v>
      </c>
    </row>
    <row r="152" spans="1:15" ht="17.649999999999999" customHeight="1" x14ac:dyDescent="0.25">
      <c r="A152" s="95" t="s">
        <v>165</v>
      </c>
      <c r="B152" s="84" t="s">
        <v>164</v>
      </c>
      <c r="C152" s="84" t="s">
        <v>44</v>
      </c>
      <c r="D152" s="42" t="s">
        <v>4</v>
      </c>
      <c r="E152" s="43">
        <f>[1]Общий!E1157</f>
        <v>10270.4</v>
      </c>
      <c r="F152" s="43">
        <f>[1]Общий!F1157</f>
        <v>4526.5</v>
      </c>
      <c r="G152" s="20">
        <f t="shared" si="8"/>
        <v>44.073259074622214</v>
      </c>
      <c r="H152" s="79" t="s">
        <v>163</v>
      </c>
      <c r="I152" s="80" t="s">
        <v>161</v>
      </c>
      <c r="J152" s="80"/>
      <c r="K152" s="42" t="s">
        <v>4</v>
      </c>
      <c r="L152" s="43">
        <v>42867.199999999997</v>
      </c>
      <c r="M152" s="43">
        <v>42172.1</v>
      </c>
      <c r="N152" s="43">
        <f t="shared" si="10"/>
        <v>98.378480516572125</v>
      </c>
      <c r="O152" s="1">
        <f>M152/M389*100</f>
        <v>0.25757276926520895</v>
      </c>
    </row>
    <row r="153" spans="1:15" ht="17.649999999999999" customHeight="1" x14ac:dyDescent="0.25">
      <c r="A153" s="96"/>
      <c r="B153" s="85"/>
      <c r="C153" s="85"/>
      <c r="D153" s="42" t="s">
        <v>3</v>
      </c>
      <c r="E153" s="43">
        <f>[1]Общий!E1158</f>
        <v>10270.4</v>
      </c>
      <c r="F153" s="43">
        <f>[1]Общий!F1158</f>
        <v>4526.5</v>
      </c>
      <c r="G153" s="20">
        <f t="shared" si="8"/>
        <v>44.073259074622214</v>
      </c>
      <c r="H153" s="79"/>
      <c r="I153" s="80"/>
      <c r="J153" s="80"/>
      <c r="K153" s="42" t="s">
        <v>3</v>
      </c>
      <c r="L153" s="43">
        <v>42195.799999999996</v>
      </c>
      <c r="M153" s="43">
        <v>41661.199999999997</v>
      </c>
      <c r="N153" s="43">
        <f t="shared" si="10"/>
        <v>98.733049260826917</v>
      </c>
    </row>
    <row r="154" spans="1:15" ht="25.9" customHeight="1" x14ac:dyDescent="0.25">
      <c r="A154" s="95" t="s">
        <v>162</v>
      </c>
      <c r="B154" s="97" t="s">
        <v>161</v>
      </c>
      <c r="C154" s="98"/>
      <c r="D154" s="42" t="s">
        <v>4</v>
      </c>
      <c r="E154" s="43">
        <f>[1]Общий!E1264</f>
        <v>0</v>
      </c>
      <c r="F154" s="43">
        <f>[1]Общий!F1264</f>
        <v>0</v>
      </c>
      <c r="G154" s="20" t="e">
        <f t="shared" si="8"/>
        <v>#DIV/0!</v>
      </c>
      <c r="H154" s="79"/>
      <c r="I154" s="80"/>
      <c r="J154" s="80"/>
      <c r="K154" s="42" t="s">
        <v>2</v>
      </c>
      <c r="L154" s="43">
        <v>671.4</v>
      </c>
      <c r="M154" s="43">
        <v>510.9</v>
      </c>
      <c r="N154" s="43">
        <f t="shared" si="10"/>
        <v>76.094727435210004</v>
      </c>
    </row>
    <row r="155" spans="1:15" ht="17.649999999999999" customHeight="1" x14ac:dyDescent="0.25">
      <c r="A155" s="96"/>
      <c r="B155" s="99"/>
      <c r="C155" s="100"/>
      <c r="D155" s="42" t="s">
        <v>3</v>
      </c>
      <c r="E155" s="43">
        <f>[1]Общий!E1265</f>
        <v>393.1</v>
      </c>
      <c r="F155" s="43">
        <f>[1]Общий!F1265</f>
        <v>90.1</v>
      </c>
      <c r="G155" s="20">
        <f t="shared" si="8"/>
        <v>22.92037649453065</v>
      </c>
      <c r="H155" s="81" t="s">
        <v>160</v>
      </c>
      <c r="I155" s="67" t="s">
        <v>308</v>
      </c>
      <c r="J155" s="84" t="s">
        <v>38</v>
      </c>
      <c r="K155" s="42" t="s">
        <v>4</v>
      </c>
      <c r="L155" s="43">
        <v>1848.4</v>
      </c>
      <c r="M155" s="43">
        <v>1718.7</v>
      </c>
      <c r="N155" s="43">
        <f t="shared" si="10"/>
        <v>92.983120536680374</v>
      </c>
    </row>
    <row r="156" spans="1:15" ht="95.45" customHeight="1" x14ac:dyDescent="0.25">
      <c r="A156" s="96"/>
      <c r="B156" s="99"/>
      <c r="C156" s="100"/>
      <c r="D156" s="42" t="s">
        <v>2</v>
      </c>
      <c r="E156" s="43">
        <f>[1]Общий!E1266</f>
        <v>0</v>
      </c>
      <c r="F156" s="43">
        <f>[1]Общий!F1266</f>
        <v>0</v>
      </c>
      <c r="G156" s="20" t="e">
        <f t="shared" si="8"/>
        <v>#DIV/0!</v>
      </c>
      <c r="H156" s="83"/>
      <c r="I156" s="62" t="s">
        <v>310</v>
      </c>
      <c r="J156" s="86"/>
      <c r="K156" s="42" t="s">
        <v>3</v>
      </c>
      <c r="L156" s="43">
        <v>1848.4</v>
      </c>
      <c r="M156" s="43">
        <v>1718.7</v>
      </c>
      <c r="N156" s="43">
        <f t="shared" si="10"/>
        <v>92.983120536680374</v>
      </c>
    </row>
    <row r="157" spans="1:15" ht="17.649999999999999" customHeight="1" x14ac:dyDescent="0.25">
      <c r="A157" s="95" t="s">
        <v>159</v>
      </c>
      <c r="B157" s="84" t="s">
        <v>158</v>
      </c>
      <c r="C157" s="84" t="s">
        <v>38</v>
      </c>
      <c r="D157" s="42" t="s">
        <v>4</v>
      </c>
      <c r="E157" s="43">
        <f>[1]Общий!E1197</f>
        <v>650</v>
      </c>
      <c r="F157" s="43">
        <f>[1]Общий!F1197</f>
        <v>167.28</v>
      </c>
      <c r="G157" s="20">
        <f t="shared" si="8"/>
        <v>25.735384615384614</v>
      </c>
      <c r="H157" s="79" t="s">
        <v>157</v>
      </c>
      <c r="I157" s="80" t="s">
        <v>316</v>
      </c>
      <c r="J157" s="80" t="s">
        <v>38</v>
      </c>
      <c r="K157" s="42" t="s">
        <v>4</v>
      </c>
      <c r="L157" s="43">
        <v>12067.2</v>
      </c>
      <c r="M157" s="43">
        <v>11842.4</v>
      </c>
      <c r="N157" s="43">
        <f t="shared" si="10"/>
        <v>98.137098912755221</v>
      </c>
    </row>
    <row r="158" spans="1:15" ht="114" customHeight="1" x14ac:dyDescent="0.25">
      <c r="A158" s="96"/>
      <c r="B158" s="85"/>
      <c r="C158" s="85"/>
      <c r="D158" s="42"/>
      <c r="E158" s="43"/>
      <c r="F158" s="43"/>
      <c r="G158" s="20"/>
      <c r="H158" s="79"/>
      <c r="I158" s="80"/>
      <c r="J158" s="80"/>
      <c r="K158" s="42" t="s">
        <v>3</v>
      </c>
      <c r="L158" s="43">
        <v>12067.2</v>
      </c>
      <c r="M158" s="43">
        <v>11842.4</v>
      </c>
      <c r="N158" s="43">
        <f>M158/L158*100</f>
        <v>98.137098912755221</v>
      </c>
    </row>
    <row r="159" spans="1:15" ht="17.649999999999999" customHeight="1" x14ac:dyDescent="0.25">
      <c r="A159" s="50"/>
      <c r="B159" s="47"/>
      <c r="C159" s="47"/>
      <c r="D159" s="42" t="s">
        <v>3</v>
      </c>
      <c r="E159" s="43">
        <f>[1]Общий!E1225</f>
        <v>0</v>
      </c>
      <c r="F159" s="43">
        <f>[1]Общий!F1225</f>
        <v>0</v>
      </c>
      <c r="G159" s="20" t="e">
        <f t="shared" si="8"/>
        <v>#DIV/0!</v>
      </c>
      <c r="H159" s="79" t="s">
        <v>156</v>
      </c>
      <c r="I159" s="80" t="s">
        <v>155</v>
      </c>
      <c r="J159" s="80" t="s">
        <v>154</v>
      </c>
      <c r="K159" s="42" t="s">
        <v>4</v>
      </c>
      <c r="L159" s="43">
        <v>28951.599999999999</v>
      </c>
      <c r="M159" s="43">
        <v>28611</v>
      </c>
      <c r="N159" s="43">
        <f t="shared" si="10"/>
        <v>98.823553793227319</v>
      </c>
    </row>
    <row r="160" spans="1:15" ht="17.649999999999999" customHeight="1" x14ac:dyDescent="0.25">
      <c r="A160" s="95" t="s">
        <v>153</v>
      </c>
      <c r="B160" s="84" t="s">
        <v>152</v>
      </c>
      <c r="C160" s="84" t="s">
        <v>38</v>
      </c>
      <c r="D160" s="42" t="s">
        <v>4</v>
      </c>
      <c r="E160" s="43">
        <f>[1]Общий!E1258</f>
        <v>721</v>
      </c>
      <c r="F160" s="43">
        <f>[1]Общий!F1258</f>
        <v>92.5</v>
      </c>
      <c r="G160" s="20">
        <f t="shared" si="8"/>
        <v>12.829403606102636</v>
      </c>
      <c r="H160" s="79"/>
      <c r="I160" s="80"/>
      <c r="J160" s="80"/>
      <c r="K160" s="42" t="s">
        <v>3</v>
      </c>
      <c r="L160" s="43">
        <v>28280.199999999997</v>
      </c>
      <c r="M160" s="43">
        <v>28100.1</v>
      </c>
      <c r="N160" s="43">
        <f t="shared" si="10"/>
        <v>99.363158676388423</v>
      </c>
    </row>
    <row r="161" spans="1:15" ht="90" customHeight="1" x14ac:dyDescent="0.25">
      <c r="A161" s="96"/>
      <c r="B161" s="85"/>
      <c r="C161" s="85"/>
      <c r="D161" s="42" t="s">
        <v>3</v>
      </c>
      <c r="E161" s="43">
        <f>[1]Общий!E1259</f>
        <v>721</v>
      </c>
      <c r="F161" s="43">
        <f>[1]Общий!F1259</f>
        <v>92.5</v>
      </c>
      <c r="G161" s="20">
        <f t="shared" si="8"/>
        <v>12.829403606102636</v>
      </c>
      <c r="H161" s="79"/>
      <c r="I161" s="80"/>
      <c r="J161" s="80"/>
      <c r="K161" s="42" t="s">
        <v>2</v>
      </c>
      <c r="L161" s="43">
        <v>671.4</v>
      </c>
      <c r="M161" s="43">
        <v>510.9</v>
      </c>
      <c r="N161" s="43">
        <f t="shared" si="10"/>
        <v>76.094727435210004</v>
      </c>
    </row>
    <row r="162" spans="1:15" ht="17.649999999999999" customHeight="1" x14ac:dyDescent="0.25">
      <c r="A162" s="96"/>
      <c r="B162" s="85"/>
      <c r="C162" s="85"/>
      <c r="D162" s="42" t="s">
        <v>2</v>
      </c>
      <c r="E162" s="43">
        <f>[1]Общий!E1260</f>
        <v>0</v>
      </c>
      <c r="F162" s="43">
        <f>[1]Общий!F1260</f>
        <v>0</v>
      </c>
      <c r="G162" s="20" t="e">
        <f t="shared" si="8"/>
        <v>#DIV/0!</v>
      </c>
      <c r="H162" s="79" t="s">
        <v>151</v>
      </c>
      <c r="I162" s="80" t="s">
        <v>150</v>
      </c>
      <c r="J162" s="80"/>
      <c r="K162" s="42" t="s">
        <v>4</v>
      </c>
      <c r="L162" s="43">
        <v>3093619.4</v>
      </c>
      <c r="M162" s="43">
        <v>2484803.5999999996</v>
      </c>
      <c r="N162" s="43">
        <f t="shared" si="10"/>
        <v>80.320274691838293</v>
      </c>
      <c r="O162" s="1">
        <f>M162/M389*100</f>
        <v>15.176330899627013</v>
      </c>
    </row>
    <row r="163" spans="1:15" ht="17.649999999999999" customHeight="1" x14ac:dyDescent="0.25">
      <c r="A163" s="95" t="s">
        <v>149</v>
      </c>
      <c r="B163" s="97" t="s">
        <v>148</v>
      </c>
      <c r="C163" s="98"/>
      <c r="D163" s="42" t="s">
        <v>4</v>
      </c>
      <c r="E163" s="43">
        <f>[1]Общий!E1571</f>
        <v>46351.8</v>
      </c>
      <c r="F163" s="43">
        <f>[1]Общий!F1571</f>
        <v>21271.800000000003</v>
      </c>
      <c r="G163" s="20">
        <f t="shared" si="8"/>
        <v>45.892068916417486</v>
      </c>
      <c r="H163" s="79"/>
      <c r="I163" s="80"/>
      <c r="J163" s="80"/>
      <c r="K163" s="42" t="s">
        <v>3</v>
      </c>
      <c r="L163" s="43">
        <v>1939258.2999999998</v>
      </c>
      <c r="M163" s="43">
        <v>1705894.7999999998</v>
      </c>
      <c r="N163" s="43">
        <f t="shared" si="10"/>
        <v>87.966352909254013</v>
      </c>
    </row>
    <row r="164" spans="1:15" ht="17.649999999999999" customHeight="1" x14ac:dyDescent="0.25">
      <c r="A164" s="96"/>
      <c r="B164" s="99"/>
      <c r="C164" s="100"/>
      <c r="D164" s="42" t="s">
        <v>3</v>
      </c>
      <c r="E164" s="43">
        <f>[1]Общий!E1572</f>
        <v>18</v>
      </c>
      <c r="F164" s="43">
        <f>[1]Общий!F1572</f>
        <v>18</v>
      </c>
      <c r="G164" s="20">
        <f t="shared" si="8"/>
        <v>100</v>
      </c>
      <c r="H164" s="79"/>
      <c r="I164" s="80"/>
      <c r="J164" s="80"/>
      <c r="K164" s="42" t="s">
        <v>2</v>
      </c>
      <c r="L164" s="43">
        <v>446998.1</v>
      </c>
      <c r="M164" s="43">
        <v>227402.4</v>
      </c>
      <c r="N164" s="43">
        <f t="shared" si="10"/>
        <v>50.87323637393537</v>
      </c>
    </row>
    <row r="165" spans="1:15" ht="17.649999999999999" customHeight="1" x14ac:dyDescent="0.25">
      <c r="A165" s="96"/>
      <c r="B165" s="99"/>
      <c r="C165" s="100"/>
      <c r="D165" s="42"/>
      <c r="E165" s="43"/>
      <c r="F165" s="43"/>
      <c r="G165" s="20"/>
      <c r="H165" s="79"/>
      <c r="I165" s="80"/>
      <c r="J165" s="80"/>
      <c r="K165" s="42" t="s">
        <v>1</v>
      </c>
      <c r="L165" s="43">
        <v>707363</v>
      </c>
      <c r="M165" s="43">
        <v>551506.4</v>
      </c>
      <c r="N165" s="43">
        <f t="shared" si="10"/>
        <v>77.966532035178545</v>
      </c>
    </row>
    <row r="166" spans="1:15" ht="17.649999999999999" customHeight="1" x14ac:dyDescent="0.25">
      <c r="A166" s="96"/>
      <c r="B166" s="99"/>
      <c r="C166" s="100"/>
      <c r="D166" s="42" t="s">
        <v>2</v>
      </c>
      <c r="E166" s="43">
        <f>[1]Общий!E1573</f>
        <v>0</v>
      </c>
      <c r="F166" s="43">
        <f>[1]Общий!F1573</f>
        <v>0</v>
      </c>
      <c r="G166" s="20" t="e">
        <f t="shared" si="8"/>
        <v>#DIV/0!</v>
      </c>
      <c r="H166" s="79" t="s">
        <v>147</v>
      </c>
      <c r="I166" s="80" t="s">
        <v>146</v>
      </c>
      <c r="J166" s="80"/>
      <c r="K166" s="42" t="s">
        <v>4</v>
      </c>
      <c r="L166" s="43">
        <v>1000449.3999999999</v>
      </c>
      <c r="M166" s="43">
        <v>689159.29999999993</v>
      </c>
      <c r="N166" s="43">
        <f t="shared" si="10"/>
        <v>68.884973093091958</v>
      </c>
    </row>
    <row r="167" spans="1:15" ht="17.649999999999999" customHeight="1" x14ac:dyDescent="0.25">
      <c r="A167" s="95" t="s">
        <v>145</v>
      </c>
      <c r="B167" s="84" t="s">
        <v>144</v>
      </c>
      <c r="C167" s="84" t="s">
        <v>6</v>
      </c>
      <c r="D167" s="42" t="s">
        <v>4</v>
      </c>
      <c r="E167" s="43">
        <f>[1]Общий!E1349</f>
        <v>118721.60000000001</v>
      </c>
      <c r="F167" s="43">
        <f>[1]Общий!F1349</f>
        <v>151.80000000000001</v>
      </c>
      <c r="G167" s="20">
        <f t="shared" si="8"/>
        <v>0.12786215819193811</v>
      </c>
      <c r="H167" s="79"/>
      <c r="I167" s="80"/>
      <c r="J167" s="80"/>
      <c r="K167" s="42" t="s">
        <v>3</v>
      </c>
      <c r="L167" s="43">
        <v>181577.39999999991</v>
      </c>
      <c r="M167" s="43">
        <v>95892.999999999884</v>
      </c>
      <c r="N167" s="43">
        <f t="shared" si="10"/>
        <v>52.811087723472163</v>
      </c>
    </row>
    <row r="168" spans="1:15" ht="17.649999999999999" customHeight="1" x14ac:dyDescent="0.25">
      <c r="A168" s="96"/>
      <c r="B168" s="85"/>
      <c r="C168" s="85"/>
      <c r="D168" s="42" t="s">
        <v>3</v>
      </c>
      <c r="E168" s="43">
        <f>[1]Общий!E1350</f>
        <v>118721.60000000001</v>
      </c>
      <c r="F168" s="43">
        <f>[1]Общий!F1350</f>
        <v>151.80000000000001</v>
      </c>
      <c r="G168" s="20">
        <f t="shared" si="8"/>
        <v>0.12786215819193811</v>
      </c>
      <c r="H168" s="79"/>
      <c r="I168" s="80"/>
      <c r="J168" s="80"/>
      <c r="K168" s="42" t="s">
        <v>2</v>
      </c>
      <c r="L168" s="43">
        <v>111509</v>
      </c>
      <c r="M168" s="43">
        <v>41759.9</v>
      </c>
      <c r="N168" s="43">
        <f t="shared" si="10"/>
        <v>37.449802258113692</v>
      </c>
    </row>
    <row r="169" spans="1:15" ht="17.649999999999999" customHeight="1" x14ac:dyDescent="0.25">
      <c r="A169" s="96"/>
      <c r="B169" s="85"/>
      <c r="C169" s="85"/>
      <c r="D169" s="42"/>
      <c r="E169" s="43"/>
      <c r="F169" s="43"/>
      <c r="G169" s="20"/>
      <c r="H169" s="79"/>
      <c r="I169" s="80"/>
      <c r="J169" s="80"/>
      <c r="K169" s="42" t="s">
        <v>1</v>
      </c>
      <c r="L169" s="43">
        <v>707363</v>
      </c>
      <c r="M169" s="43">
        <v>551506.4</v>
      </c>
      <c r="N169" s="43">
        <f t="shared" si="10"/>
        <v>77.966532035178545</v>
      </c>
    </row>
    <row r="170" spans="1:15" ht="17.649999999999999" customHeight="1" x14ac:dyDescent="0.25">
      <c r="A170" s="96"/>
      <c r="B170" s="85"/>
      <c r="C170" s="85"/>
      <c r="D170" s="42"/>
      <c r="E170" s="43"/>
      <c r="F170" s="43"/>
      <c r="G170" s="20"/>
      <c r="H170" s="79"/>
      <c r="I170" s="80"/>
      <c r="J170" s="80" t="s">
        <v>6</v>
      </c>
      <c r="K170" s="42" t="s">
        <v>4</v>
      </c>
      <c r="L170" s="43">
        <v>1000243.7</v>
      </c>
      <c r="M170" s="43">
        <v>688953.6</v>
      </c>
      <c r="N170" s="43">
        <f t="shared" si="10"/>
        <v>68.878574291445176</v>
      </c>
    </row>
    <row r="171" spans="1:15" ht="17.649999999999999" customHeight="1" x14ac:dyDescent="0.25">
      <c r="A171" s="96"/>
      <c r="B171" s="85"/>
      <c r="C171" s="85"/>
      <c r="D171" s="42"/>
      <c r="E171" s="43"/>
      <c r="F171" s="43"/>
      <c r="G171" s="20"/>
      <c r="H171" s="79"/>
      <c r="I171" s="80"/>
      <c r="J171" s="80"/>
      <c r="K171" s="42" t="s">
        <v>3</v>
      </c>
      <c r="L171" s="43">
        <v>181371.69999999995</v>
      </c>
      <c r="M171" s="43">
        <v>95687.29999999993</v>
      </c>
      <c r="N171" s="43">
        <f t="shared" si="10"/>
        <v>52.757569124620851</v>
      </c>
    </row>
    <row r="172" spans="1:15" ht="17.649999999999999" customHeight="1" x14ac:dyDescent="0.25">
      <c r="A172" s="96"/>
      <c r="B172" s="85"/>
      <c r="C172" s="85"/>
      <c r="D172" s="42"/>
      <c r="E172" s="43"/>
      <c r="F172" s="43"/>
      <c r="G172" s="20"/>
      <c r="H172" s="79"/>
      <c r="I172" s="80"/>
      <c r="J172" s="80"/>
      <c r="K172" s="42" t="s">
        <v>2</v>
      </c>
      <c r="L172" s="43">
        <v>111509</v>
      </c>
      <c r="M172" s="43">
        <v>41759.9</v>
      </c>
      <c r="N172" s="43">
        <f t="shared" si="10"/>
        <v>37.449802258113692</v>
      </c>
    </row>
    <row r="173" spans="1:15" ht="17.649999999999999" customHeight="1" x14ac:dyDescent="0.25">
      <c r="A173" s="96"/>
      <c r="B173" s="85"/>
      <c r="C173" s="85"/>
      <c r="D173" s="42"/>
      <c r="E173" s="43"/>
      <c r="F173" s="43"/>
      <c r="G173" s="20"/>
      <c r="H173" s="79"/>
      <c r="I173" s="80"/>
      <c r="J173" s="80"/>
      <c r="K173" s="42" t="s">
        <v>1</v>
      </c>
      <c r="L173" s="43">
        <v>707363</v>
      </c>
      <c r="M173" s="43">
        <v>551506.4</v>
      </c>
      <c r="N173" s="43">
        <f t="shared" si="10"/>
        <v>77.966532035178545</v>
      </c>
    </row>
    <row r="174" spans="1:15" ht="17.649999999999999" customHeight="1" x14ac:dyDescent="0.25">
      <c r="A174" s="96"/>
      <c r="B174" s="85"/>
      <c r="C174" s="85"/>
      <c r="D174" s="42"/>
      <c r="E174" s="43"/>
      <c r="F174" s="43"/>
      <c r="G174" s="20"/>
      <c r="H174" s="79"/>
      <c r="I174" s="80"/>
      <c r="J174" s="80" t="s">
        <v>34</v>
      </c>
      <c r="K174" s="42" t="s">
        <v>4</v>
      </c>
      <c r="L174" s="43">
        <v>205.7</v>
      </c>
      <c r="M174" s="43">
        <v>205.7</v>
      </c>
      <c r="N174" s="43">
        <f t="shared" si="10"/>
        <v>100</v>
      </c>
    </row>
    <row r="175" spans="1:15" ht="17.649999999999999" customHeight="1" x14ac:dyDescent="0.25">
      <c r="A175" s="96"/>
      <c r="B175" s="85"/>
      <c r="C175" s="85"/>
      <c r="D175" s="42"/>
      <c r="E175" s="43"/>
      <c r="F175" s="43"/>
      <c r="G175" s="20"/>
      <c r="H175" s="79"/>
      <c r="I175" s="80"/>
      <c r="J175" s="80"/>
      <c r="K175" s="42" t="s">
        <v>3</v>
      </c>
      <c r="L175" s="43">
        <v>205.7</v>
      </c>
      <c r="M175" s="43">
        <v>205.7</v>
      </c>
      <c r="N175" s="43">
        <f t="shared" si="10"/>
        <v>100</v>
      </c>
    </row>
    <row r="176" spans="1:15" ht="17.649999999999999" customHeight="1" x14ac:dyDescent="0.25">
      <c r="A176" s="96"/>
      <c r="B176" s="85"/>
      <c r="C176" s="85"/>
      <c r="D176" s="42" t="s">
        <v>2</v>
      </c>
      <c r="E176" s="43">
        <f>[1]Общий!E1351</f>
        <v>0</v>
      </c>
      <c r="F176" s="43">
        <f>[1]Общий!F1351</f>
        <v>0</v>
      </c>
      <c r="G176" s="20" t="e">
        <f t="shared" si="8"/>
        <v>#DIV/0!</v>
      </c>
      <c r="H176" s="79" t="s">
        <v>143</v>
      </c>
      <c r="I176" s="80" t="s">
        <v>142</v>
      </c>
      <c r="J176" s="80"/>
      <c r="K176" s="42" t="s">
        <v>4</v>
      </c>
      <c r="L176" s="43">
        <v>7257.1</v>
      </c>
      <c r="M176" s="43">
        <v>7257.1</v>
      </c>
      <c r="N176" s="43">
        <f t="shared" si="10"/>
        <v>100</v>
      </c>
    </row>
    <row r="177" spans="1:16" ht="17.649999999999999" customHeight="1" x14ac:dyDescent="0.25">
      <c r="A177" s="95" t="s">
        <v>141</v>
      </c>
      <c r="B177" s="84" t="s">
        <v>140</v>
      </c>
      <c r="C177" s="84"/>
      <c r="D177" s="42" t="s">
        <v>4</v>
      </c>
      <c r="E177" s="43">
        <f>[1]Общий!E1408</f>
        <v>44814.2</v>
      </c>
      <c r="F177" s="43">
        <f>[1]Общий!F1408</f>
        <v>2700</v>
      </c>
      <c r="G177" s="20">
        <f t="shared" ref="G177:G200" si="11">F177/E177*100</f>
        <v>6.0248760437539888</v>
      </c>
      <c r="H177" s="79"/>
      <c r="I177" s="80"/>
      <c r="J177" s="80"/>
      <c r="K177" s="42" t="s">
        <v>3</v>
      </c>
      <c r="L177" s="43">
        <v>7257.1</v>
      </c>
      <c r="M177" s="43">
        <v>7257.1</v>
      </c>
      <c r="N177" s="43">
        <f t="shared" si="10"/>
        <v>100</v>
      </c>
    </row>
    <row r="178" spans="1:16" ht="17.649999999999999" customHeight="1" x14ac:dyDescent="0.25">
      <c r="A178" s="96"/>
      <c r="B178" s="85"/>
      <c r="C178" s="85"/>
      <c r="D178" s="42" t="s">
        <v>3</v>
      </c>
      <c r="E178" s="43">
        <f>[1]Общий!E1409</f>
        <v>44814.2</v>
      </c>
      <c r="F178" s="43">
        <f>[1]Общий!F1409</f>
        <v>2700</v>
      </c>
      <c r="G178" s="20">
        <f t="shared" si="11"/>
        <v>6.0248760437539888</v>
      </c>
      <c r="H178" s="79"/>
      <c r="I178" s="80"/>
      <c r="J178" s="80" t="s">
        <v>6</v>
      </c>
      <c r="K178" s="42" t="s">
        <v>4</v>
      </c>
      <c r="L178" s="43">
        <v>6208.1</v>
      </c>
      <c r="M178" s="43">
        <v>6208.1</v>
      </c>
      <c r="N178" s="43">
        <f t="shared" si="10"/>
        <v>100</v>
      </c>
    </row>
    <row r="179" spans="1:16" ht="17.649999999999999" customHeight="1" x14ac:dyDescent="0.25">
      <c r="A179" s="96"/>
      <c r="B179" s="85"/>
      <c r="C179" s="84" t="s">
        <v>6</v>
      </c>
      <c r="D179" s="42" t="s">
        <v>4</v>
      </c>
      <c r="E179" s="43">
        <f>[1]Общий!E1403</f>
        <v>44814.2</v>
      </c>
      <c r="F179" s="43">
        <f>[1]Общий!F1403</f>
        <v>2700</v>
      </c>
      <c r="G179" s="20">
        <f t="shared" si="11"/>
        <v>6.0248760437539888</v>
      </c>
      <c r="H179" s="79"/>
      <c r="I179" s="80"/>
      <c r="J179" s="80"/>
      <c r="K179" s="42" t="s">
        <v>3</v>
      </c>
      <c r="L179" s="43">
        <v>6208.1</v>
      </c>
      <c r="M179" s="43">
        <v>6208.1</v>
      </c>
      <c r="N179" s="43">
        <f t="shared" si="10"/>
        <v>100</v>
      </c>
    </row>
    <row r="180" spans="1:16" ht="17.649999999999999" customHeight="1" x14ac:dyDescent="0.25">
      <c r="A180" s="96"/>
      <c r="B180" s="85"/>
      <c r="C180" s="85"/>
      <c r="D180" s="42" t="s">
        <v>3</v>
      </c>
      <c r="E180" s="43">
        <f>[1]Общий!E1404</f>
        <v>44814.2</v>
      </c>
      <c r="F180" s="43">
        <f>[1]Общий!F1404</f>
        <v>2700</v>
      </c>
      <c r="G180" s="20">
        <f t="shared" si="11"/>
        <v>6.0248760437539888</v>
      </c>
      <c r="H180" s="79"/>
      <c r="I180" s="80"/>
      <c r="J180" s="80" t="s">
        <v>43</v>
      </c>
      <c r="K180" s="42" t="s">
        <v>4</v>
      </c>
      <c r="L180" s="43">
        <v>1049</v>
      </c>
      <c r="M180" s="43">
        <v>1049</v>
      </c>
      <c r="N180" s="43">
        <f t="shared" si="10"/>
        <v>100</v>
      </c>
    </row>
    <row r="181" spans="1:16" ht="54.6" customHeight="1" x14ac:dyDescent="0.25">
      <c r="A181" s="96"/>
      <c r="B181" s="85"/>
      <c r="C181" s="84" t="s">
        <v>43</v>
      </c>
      <c r="D181" s="42" t="s">
        <v>4</v>
      </c>
      <c r="E181" s="43">
        <f>[1]Общий!E1382</f>
        <v>440</v>
      </c>
      <c r="F181" s="43">
        <f>[1]Общий!F1382</f>
        <v>0</v>
      </c>
      <c r="G181" s="20">
        <f t="shared" si="11"/>
        <v>0</v>
      </c>
      <c r="H181" s="79"/>
      <c r="I181" s="80"/>
      <c r="J181" s="80"/>
      <c r="K181" s="42" t="s">
        <v>3</v>
      </c>
      <c r="L181" s="43">
        <v>1049</v>
      </c>
      <c r="M181" s="43">
        <v>1049</v>
      </c>
      <c r="N181" s="43">
        <f t="shared" si="10"/>
        <v>100</v>
      </c>
    </row>
    <row r="182" spans="1:16" ht="17.649999999999999" customHeight="1" x14ac:dyDescent="0.25">
      <c r="A182" s="96"/>
      <c r="B182" s="85"/>
      <c r="C182" s="85"/>
      <c r="D182" s="42" t="s">
        <v>3</v>
      </c>
      <c r="E182" s="43">
        <f>[1]Общий!E1383</f>
        <v>440</v>
      </c>
      <c r="F182" s="43">
        <f>[1]Общий!F1383</f>
        <v>0</v>
      </c>
      <c r="G182" s="20">
        <f t="shared" si="11"/>
        <v>0</v>
      </c>
      <c r="H182" s="79" t="s">
        <v>139</v>
      </c>
      <c r="I182" s="80" t="s">
        <v>304</v>
      </c>
      <c r="J182" s="80" t="s">
        <v>6</v>
      </c>
      <c r="K182" s="42" t="s">
        <v>4</v>
      </c>
      <c r="L182" s="43">
        <v>1718019.5999999999</v>
      </c>
      <c r="M182" s="43">
        <v>1453510.2</v>
      </c>
      <c r="N182" s="43">
        <f t="shared" si="10"/>
        <v>84.603819420919308</v>
      </c>
    </row>
    <row r="183" spans="1:16" ht="17.649999999999999" customHeight="1" x14ac:dyDescent="0.25">
      <c r="A183" s="95" t="s">
        <v>138</v>
      </c>
      <c r="B183" s="84" t="s">
        <v>137</v>
      </c>
      <c r="C183" s="84" t="s">
        <v>6</v>
      </c>
      <c r="D183" s="42" t="s">
        <v>4</v>
      </c>
      <c r="E183" s="43">
        <f>[1]Общий!E1493</f>
        <v>17203.7</v>
      </c>
      <c r="F183" s="43">
        <f>[1]Общий!F1493</f>
        <v>0</v>
      </c>
      <c r="G183" s="20">
        <f t="shared" si="11"/>
        <v>0</v>
      </c>
      <c r="H183" s="79"/>
      <c r="I183" s="80"/>
      <c r="J183" s="80"/>
      <c r="K183" s="42" t="s">
        <v>3</v>
      </c>
      <c r="L183" s="43">
        <v>1484723.9</v>
      </c>
      <c r="M183" s="43">
        <v>1356043</v>
      </c>
      <c r="N183" s="43">
        <f t="shared" si="10"/>
        <v>91.333008110127423</v>
      </c>
    </row>
    <row r="184" spans="1:16" ht="75.599999999999994" customHeight="1" x14ac:dyDescent="0.25">
      <c r="A184" s="96"/>
      <c r="B184" s="85"/>
      <c r="C184" s="85"/>
      <c r="D184" s="42" t="s">
        <v>3</v>
      </c>
      <c r="E184" s="43">
        <f>[1]Общий!E1494</f>
        <v>0</v>
      </c>
      <c r="F184" s="43">
        <f>[1]Общий!F1494</f>
        <v>0</v>
      </c>
      <c r="G184" s="20" t="e">
        <f t="shared" si="11"/>
        <v>#DIV/0!</v>
      </c>
      <c r="H184" s="79"/>
      <c r="I184" s="80"/>
      <c r="J184" s="80"/>
      <c r="K184" s="42" t="s">
        <v>2</v>
      </c>
      <c r="L184" s="43">
        <v>233295.7</v>
      </c>
      <c r="M184" s="43">
        <v>97467.199999999997</v>
      </c>
      <c r="N184" s="43">
        <f t="shared" si="10"/>
        <v>41.778395401201138</v>
      </c>
    </row>
    <row r="185" spans="1:16" ht="17.649999999999999" customHeight="1" x14ac:dyDescent="0.25">
      <c r="A185" s="96"/>
      <c r="B185" s="85"/>
      <c r="C185" s="85"/>
      <c r="D185" s="42" t="s">
        <v>2</v>
      </c>
      <c r="E185" s="43">
        <f>[1]Общий!E1495</f>
        <v>17203.7</v>
      </c>
      <c r="F185" s="43">
        <f>[1]Общий!F1495</f>
        <v>0</v>
      </c>
      <c r="G185" s="20">
        <f t="shared" si="11"/>
        <v>0</v>
      </c>
      <c r="H185" s="79" t="s">
        <v>136</v>
      </c>
      <c r="I185" s="80" t="s">
        <v>306</v>
      </c>
      <c r="J185" s="80" t="s">
        <v>6</v>
      </c>
      <c r="K185" s="42" t="s">
        <v>4</v>
      </c>
      <c r="L185" s="43">
        <v>311784.59999999998</v>
      </c>
      <c r="M185" s="43">
        <v>278987.2</v>
      </c>
      <c r="N185" s="43">
        <f t="shared" si="10"/>
        <v>89.480750492487445</v>
      </c>
    </row>
    <row r="186" spans="1:16" ht="17.649999999999999" customHeight="1" x14ac:dyDescent="0.25">
      <c r="A186" s="95" t="s">
        <v>135</v>
      </c>
      <c r="B186" s="84" t="s">
        <v>134</v>
      </c>
      <c r="C186" s="84" t="s">
        <v>6</v>
      </c>
      <c r="D186" s="42" t="s">
        <v>4</v>
      </c>
      <c r="E186" s="43">
        <f>[1]Общий!E1531</f>
        <v>97363.8</v>
      </c>
      <c r="F186" s="43">
        <f>[1]Общий!F1531</f>
        <v>58501.3</v>
      </c>
      <c r="G186" s="20">
        <f t="shared" si="11"/>
        <v>60.085267830548929</v>
      </c>
      <c r="H186" s="79"/>
      <c r="I186" s="80"/>
      <c r="J186" s="80"/>
      <c r="K186" s="42" t="s">
        <v>3</v>
      </c>
      <c r="L186" s="43">
        <v>209625.3</v>
      </c>
      <c r="M186" s="43">
        <v>190840.30000000002</v>
      </c>
      <c r="N186" s="43">
        <f t="shared" si="10"/>
        <v>91.038772514577218</v>
      </c>
    </row>
    <row r="187" spans="1:16" ht="42.6" customHeight="1" x14ac:dyDescent="0.25">
      <c r="A187" s="96"/>
      <c r="B187" s="85"/>
      <c r="C187" s="85"/>
      <c r="D187" s="42" t="s">
        <v>3</v>
      </c>
      <c r="E187" s="43">
        <f>[1]Общий!E1532</f>
        <v>97363.8</v>
      </c>
      <c r="F187" s="43">
        <f>[1]Общий!F1532</f>
        <v>58501.3</v>
      </c>
      <c r="G187" s="20">
        <f t="shared" si="11"/>
        <v>60.085267830548929</v>
      </c>
      <c r="H187" s="79"/>
      <c r="I187" s="80"/>
      <c r="J187" s="80"/>
      <c r="K187" s="42" t="s">
        <v>2</v>
      </c>
      <c r="L187" s="43">
        <v>102159.3</v>
      </c>
      <c r="M187" s="43">
        <v>88146.9</v>
      </c>
      <c r="N187" s="43">
        <f t="shared" si="10"/>
        <v>86.283774458125677</v>
      </c>
    </row>
    <row r="188" spans="1:16" ht="17.649999999999999" customHeight="1" x14ac:dyDescent="0.25">
      <c r="A188" s="96"/>
      <c r="B188" s="85"/>
      <c r="C188" s="85"/>
      <c r="D188" s="42" t="s">
        <v>2</v>
      </c>
      <c r="E188" s="43">
        <f>[1]Общий!E1533</f>
        <v>0</v>
      </c>
      <c r="F188" s="43">
        <f>[1]Общий!F1533</f>
        <v>0</v>
      </c>
      <c r="G188" s="20" t="e">
        <f t="shared" si="11"/>
        <v>#DIV/0!</v>
      </c>
      <c r="H188" s="79" t="s">
        <v>133</v>
      </c>
      <c r="I188" s="113" t="s">
        <v>317</v>
      </c>
      <c r="J188" s="80" t="s">
        <v>6</v>
      </c>
      <c r="K188" s="42" t="s">
        <v>4</v>
      </c>
      <c r="L188" s="43">
        <v>56108.7</v>
      </c>
      <c r="M188" s="43">
        <v>55889.8</v>
      </c>
      <c r="N188" s="43">
        <f t="shared" si="10"/>
        <v>99.609864423877241</v>
      </c>
    </row>
    <row r="189" spans="1:16" ht="17.649999999999999" customHeight="1" x14ac:dyDescent="0.25">
      <c r="A189" s="95" t="s">
        <v>132</v>
      </c>
      <c r="B189" s="84" t="s">
        <v>131</v>
      </c>
      <c r="C189" s="84" t="s">
        <v>6</v>
      </c>
      <c r="D189" s="42" t="s">
        <v>4</v>
      </c>
      <c r="E189" s="43">
        <f>[1]Общий!E1565</f>
        <v>0</v>
      </c>
      <c r="F189" s="43">
        <f>[1]Общий!F1565</f>
        <v>0</v>
      </c>
      <c r="G189" s="20" t="e">
        <f t="shared" si="11"/>
        <v>#DIV/0!</v>
      </c>
      <c r="H189" s="79"/>
      <c r="I189" s="113"/>
      <c r="J189" s="80"/>
      <c r="K189" s="42" t="s">
        <v>3</v>
      </c>
      <c r="L189" s="43">
        <v>56074.6</v>
      </c>
      <c r="M189" s="43">
        <v>55861.4</v>
      </c>
      <c r="N189" s="43">
        <f t="shared" si="10"/>
        <v>99.619792205383547</v>
      </c>
    </row>
    <row r="190" spans="1:16" ht="85.15" customHeight="1" x14ac:dyDescent="0.25">
      <c r="A190" s="96"/>
      <c r="B190" s="85"/>
      <c r="C190" s="85"/>
      <c r="D190" s="42"/>
      <c r="E190" s="43"/>
      <c r="F190" s="43"/>
      <c r="G190" s="20"/>
      <c r="H190" s="79"/>
      <c r="I190" s="113"/>
      <c r="J190" s="80"/>
      <c r="K190" s="42" t="s">
        <v>2</v>
      </c>
      <c r="L190" s="43">
        <v>34.1</v>
      </c>
      <c r="M190" s="43">
        <v>28.4</v>
      </c>
      <c r="N190" s="43">
        <f>M190/L190*100</f>
        <v>83.284457478005862</v>
      </c>
    </row>
    <row r="191" spans="1:16" ht="17.649999999999999" customHeight="1" x14ac:dyDescent="0.25">
      <c r="A191" s="96"/>
      <c r="B191" s="85"/>
      <c r="C191" s="85"/>
      <c r="D191" s="42" t="s">
        <v>2</v>
      </c>
      <c r="E191" s="43">
        <f>[1]Общий!E1567</f>
        <v>0</v>
      </c>
      <c r="F191" s="43">
        <f>[1]Общий!F1567</f>
        <v>0</v>
      </c>
      <c r="G191" s="20" t="e">
        <f t="shared" si="11"/>
        <v>#DIV/0!</v>
      </c>
      <c r="H191" s="79" t="s">
        <v>130</v>
      </c>
      <c r="I191" s="80" t="s">
        <v>305</v>
      </c>
      <c r="J191" s="80"/>
      <c r="K191" s="42" t="s">
        <v>4</v>
      </c>
      <c r="L191" s="43">
        <v>1163575.8</v>
      </c>
      <c r="M191" s="43">
        <v>1025739.9</v>
      </c>
      <c r="N191" s="43">
        <f t="shared" si="10"/>
        <v>88.154110802235664</v>
      </c>
      <c r="O191" s="1">
        <f>(M191-M195)/M389*100</f>
        <v>4.8434620659094989</v>
      </c>
      <c r="P191" s="43">
        <v>478398.6</v>
      </c>
    </row>
    <row r="192" spans="1:16" ht="17.649999999999999" customHeight="1" x14ac:dyDescent="0.25">
      <c r="A192" s="95" t="s">
        <v>129</v>
      </c>
      <c r="B192" s="97" t="s">
        <v>128</v>
      </c>
      <c r="C192" s="98"/>
      <c r="D192" s="42" t="s">
        <v>4</v>
      </c>
      <c r="E192" s="43">
        <f>[1]Общий!E1859</f>
        <v>0</v>
      </c>
      <c r="F192" s="43">
        <f>[1]Общий!F1859</f>
        <v>0</v>
      </c>
      <c r="G192" s="20" t="e">
        <f t="shared" si="11"/>
        <v>#DIV/0!</v>
      </c>
      <c r="H192" s="79"/>
      <c r="I192" s="80"/>
      <c r="J192" s="80"/>
      <c r="K192" s="42" t="s">
        <v>3</v>
      </c>
      <c r="L192" s="43">
        <v>516122.1</v>
      </c>
      <c r="M192" s="43">
        <v>478398.6</v>
      </c>
      <c r="N192" s="43">
        <f t="shared" si="10"/>
        <v>92.690973705640573</v>
      </c>
      <c r="P192" s="43">
        <v>107880.2</v>
      </c>
    </row>
    <row r="193" spans="1:20" ht="17.649999999999999" customHeight="1" x14ac:dyDescent="0.25">
      <c r="A193" s="96"/>
      <c r="B193" s="99"/>
      <c r="C193" s="100"/>
      <c r="D193" s="42" t="s">
        <v>3</v>
      </c>
      <c r="E193" s="43">
        <f>[1]Общий!E1860</f>
        <v>0</v>
      </c>
      <c r="F193" s="43">
        <f>[1]Общий!F1860</f>
        <v>0</v>
      </c>
      <c r="G193" s="20" t="e">
        <f t="shared" si="11"/>
        <v>#DIV/0!</v>
      </c>
      <c r="H193" s="79"/>
      <c r="I193" s="80"/>
      <c r="J193" s="80"/>
      <c r="K193" s="42" t="s">
        <v>2</v>
      </c>
      <c r="L193" s="43">
        <v>190253.9</v>
      </c>
      <c r="M193" s="43">
        <v>107880.2</v>
      </c>
      <c r="N193" s="43">
        <f t="shared" si="10"/>
        <v>56.703279144343433</v>
      </c>
      <c r="P193" s="43">
        <v>206735.8</v>
      </c>
    </row>
    <row r="194" spans="1:20" ht="17.649999999999999" customHeight="1" x14ac:dyDescent="0.25">
      <c r="A194" s="96"/>
      <c r="B194" s="99"/>
      <c r="C194" s="100"/>
      <c r="D194" s="42" t="s">
        <v>2</v>
      </c>
      <c r="E194" s="43">
        <f>[1]Общий!E1861</f>
        <v>0</v>
      </c>
      <c r="F194" s="43">
        <f>[1]Общий!F1861</f>
        <v>0</v>
      </c>
      <c r="G194" s="20" t="e">
        <f t="shared" si="11"/>
        <v>#DIV/0!</v>
      </c>
      <c r="H194" s="79"/>
      <c r="I194" s="80"/>
      <c r="J194" s="80"/>
      <c r="K194" s="42" t="s">
        <v>1</v>
      </c>
      <c r="L194" s="43">
        <v>224375.2</v>
      </c>
      <c r="M194" s="43">
        <v>206735.8</v>
      </c>
      <c r="N194" s="43">
        <f t="shared" si="10"/>
        <v>92.138435976881567</v>
      </c>
      <c r="P194" s="43">
        <v>232725.3</v>
      </c>
    </row>
    <row r="195" spans="1:20" ht="17.649999999999999" customHeight="1" x14ac:dyDescent="0.25">
      <c r="A195" s="96"/>
      <c r="B195" s="99"/>
      <c r="C195" s="100"/>
      <c r="D195" s="42" t="s">
        <v>1</v>
      </c>
      <c r="E195" s="43">
        <f>[1]Общий!E1862</f>
        <v>0</v>
      </c>
      <c r="F195" s="43">
        <f>[1]Общий!F1862</f>
        <v>0</v>
      </c>
      <c r="G195" s="20" t="e">
        <f t="shared" si="11"/>
        <v>#DIV/0!</v>
      </c>
      <c r="H195" s="79"/>
      <c r="I195" s="80"/>
      <c r="J195" s="80"/>
      <c r="K195" s="42" t="s">
        <v>0</v>
      </c>
      <c r="L195" s="43">
        <v>232824.6</v>
      </c>
      <c r="M195" s="43">
        <v>232725.3</v>
      </c>
      <c r="N195" s="43">
        <f t="shared" si="10"/>
        <v>99.957349867668611</v>
      </c>
      <c r="P195" s="2">
        <f>SUM(P191:P194)</f>
        <v>1025739.8999999999</v>
      </c>
    </row>
    <row r="196" spans="1:20" ht="17.649999999999999" customHeight="1" x14ac:dyDescent="0.25">
      <c r="A196" s="103"/>
      <c r="B196" s="101"/>
      <c r="C196" s="102"/>
      <c r="D196" s="42" t="s">
        <v>0</v>
      </c>
      <c r="E196" s="43">
        <f>[1]Общий!E1863</f>
        <v>0</v>
      </c>
      <c r="F196" s="43">
        <f>[1]Общий!F1863</f>
        <v>0</v>
      </c>
      <c r="G196" s="20" t="e">
        <f t="shared" si="11"/>
        <v>#DIV/0!</v>
      </c>
      <c r="H196" s="79" t="s">
        <v>127</v>
      </c>
      <c r="I196" s="80" t="s">
        <v>290</v>
      </c>
      <c r="J196" s="80"/>
      <c r="K196" s="42" t="s">
        <v>4</v>
      </c>
      <c r="L196" s="43">
        <v>272964.2</v>
      </c>
      <c r="M196" s="43">
        <v>251753.9</v>
      </c>
      <c r="N196" s="43">
        <f t="shared" si="10"/>
        <v>92.229640370422189</v>
      </c>
    </row>
    <row r="197" spans="1:20" ht="17.649999999999999" customHeight="1" x14ac:dyDescent="0.25">
      <c r="A197" s="95" t="s">
        <v>126</v>
      </c>
      <c r="B197" s="84" t="s">
        <v>125</v>
      </c>
      <c r="C197" s="84"/>
      <c r="D197" s="42" t="s">
        <v>4</v>
      </c>
      <c r="E197" s="43">
        <f>[1]Общий!E1603</f>
        <v>403493.69999999995</v>
      </c>
      <c r="F197" s="43">
        <f>[1]Общий!F1603</f>
        <v>115290.40000000001</v>
      </c>
      <c r="G197" s="20">
        <f t="shared" si="11"/>
        <v>28.573035960660604</v>
      </c>
      <c r="H197" s="79"/>
      <c r="I197" s="80"/>
      <c r="J197" s="80"/>
      <c r="K197" s="42" t="s">
        <v>3</v>
      </c>
      <c r="L197" s="39">
        <v>26632.099999999995</v>
      </c>
      <c r="M197" s="39">
        <v>24805.800000000017</v>
      </c>
      <c r="N197" s="43">
        <f t="shared" si="10"/>
        <v>93.142485947409412</v>
      </c>
    </row>
    <row r="198" spans="1:20" ht="17.649999999999999" customHeight="1" x14ac:dyDescent="0.25">
      <c r="A198" s="96"/>
      <c r="B198" s="85"/>
      <c r="C198" s="85"/>
      <c r="D198" s="42"/>
      <c r="E198" s="43"/>
      <c r="F198" s="43"/>
      <c r="G198" s="20"/>
      <c r="H198" s="79"/>
      <c r="I198" s="80"/>
      <c r="J198" s="80"/>
      <c r="K198" s="42" t="s">
        <v>2</v>
      </c>
      <c r="L198" s="39">
        <v>21956.9</v>
      </c>
      <c r="M198" s="39">
        <v>20212.3</v>
      </c>
      <c r="N198" s="43">
        <f t="shared" si="10"/>
        <v>92.054433913712757</v>
      </c>
      <c r="S198" s="8">
        <f>SUM(S199:S200)</f>
        <v>0</v>
      </c>
      <c r="T198" s="8">
        <f>SUM(T199:T200)</f>
        <v>0</v>
      </c>
    </row>
    <row r="199" spans="1:20" ht="17.649999999999999" customHeight="1" x14ac:dyDescent="0.25">
      <c r="A199" s="96"/>
      <c r="B199" s="85"/>
      <c r="C199" s="85"/>
      <c r="D199" s="42" t="s">
        <v>3</v>
      </c>
      <c r="E199" s="43">
        <f>[1]Общий!E1604</f>
        <v>0</v>
      </c>
      <c r="F199" s="43">
        <f>[1]Общий!F1604</f>
        <v>0</v>
      </c>
      <c r="G199" s="20" t="e">
        <f t="shared" si="11"/>
        <v>#DIV/0!</v>
      </c>
      <c r="H199" s="79"/>
      <c r="I199" s="80"/>
      <c r="J199" s="80"/>
      <c r="K199" s="42" t="s">
        <v>1</v>
      </c>
      <c r="L199" s="40">
        <v>224375.2</v>
      </c>
      <c r="M199" s="39">
        <v>206735.8</v>
      </c>
      <c r="N199" s="43">
        <f t="shared" si="10"/>
        <v>92.138435976881567</v>
      </c>
      <c r="S199" s="8">
        <f>S185</f>
        <v>0</v>
      </c>
      <c r="T199" s="8">
        <f>T185</f>
        <v>0</v>
      </c>
    </row>
    <row r="200" spans="1:20" ht="17.649999999999999" customHeight="1" x14ac:dyDescent="0.25">
      <c r="A200" s="96"/>
      <c r="B200" s="85"/>
      <c r="C200" s="85"/>
      <c r="D200" s="42" t="s">
        <v>2</v>
      </c>
      <c r="E200" s="43">
        <f>[1]Общий!E1605</f>
        <v>0</v>
      </c>
      <c r="F200" s="43">
        <f>[1]Общий!F1605</f>
        <v>0</v>
      </c>
      <c r="G200" s="20" t="e">
        <f t="shared" si="11"/>
        <v>#DIV/0!</v>
      </c>
      <c r="H200" s="79"/>
      <c r="I200" s="80"/>
      <c r="J200" s="80" t="s">
        <v>49</v>
      </c>
      <c r="K200" s="42" t="s">
        <v>4</v>
      </c>
      <c r="L200" s="43">
        <v>268619</v>
      </c>
      <c r="M200" s="43">
        <v>247364.9</v>
      </c>
      <c r="N200" s="43">
        <f t="shared" si="10"/>
        <v>92.087640859358416</v>
      </c>
      <c r="S200" s="8">
        <f>S186</f>
        <v>0</v>
      </c>
      <c r="T200" s="8">
        <f>T186</f>
        <v>0</v>
      </c>
    </row>
    <row r="201" spans="1:20" ht="17.649999999999999" customHeight="1" x14ac:dyDescent="0.25">
      <c r="A201" s="96"/>
      <c r="B201" s="85"/>
      <c r="C201" s="47"/>
      <c r="D201" s="42"/>
      <c r="E201" s="43"/>
      <c r="F201" s="43"/>
      <c r="G201" s="20"/>
      <c r="H201" s="79"/>
      <c r="I201" s="80"/>
      <c r="J201" s="80"/>
      <c r="K201" s="42" t="s">
        <v>3</v>
      </c>
      <c r="L201" s="43">
        <v>22286.899999999994</v>
      </c>
      <c r="M201" s="43">
        <v>20416.800000000017</v>
      </c>
      <c r="N201" s="43">
        <f t="shared" si="10"/>
        <v>91.60897208674163</v>
      </c>
    </row>
    <row r="202" spans="1:20" ht="17.649999999999999" customHeight="1" x14ac:dyDescent="0.25">
      <c r="A202" s="96"/>
      <c r="B202" s="85"/>
      <c r="C202" s="84" t="s">
        <v>49</v>
      </c>
      <c r="D202" s="42" t="s">
        <v>4</v>
      </c>
      <c r="E202" s="43">
        <f>[1]Общий!E1588</f>
        <v>0</v>
      </c>
      <c r="F202" s="43">
        <f>[1]Общий!F1588</f>
        <v>0</v>
      </c>
      <c r="G202" s="20" t="e">
        <f>F202/E202*100</f>
        <v>#DIV/0!</v>
      </c>
      <c r="H202" s="79"/>
      <c r="I202" s="80"/>
      <c r="J202" s="80"/>
      <c r="K202" s="42" t="s">
        <v>2</v>
      </c>
      <c r="L202" s="39">
        <v>21956.9</v>
      </c>
      <c r="M202" s="39">
        <v>20212.3</v>
      </c>
      <c r="N202" s="43">
        <f t="shared" ref="N202:N269" si="12">M202/L202*100</f>
        <v>92.054433913712757</v>
      </c>
    </row>
    <row r="203" spans="1:20" ht="17.649999999999999" customHeight="1" x14ac:dyDescent="0.25">
      <c r="A203" s="96"/>
      <c r="B203" s="85"/>
      <c r="C203" s="85"/>
      <c r="D203" s="42"/>
      <c r="E203" s="43"/>
      <c r="F203" s="43"/>
      <c r="G203" s="20"/>
      <c r="H203" s="79"/>
      <c r="I203" s="80"/>
      <c r="J203" s="80"/>
      <c r="K203" s="42" t="s">
        <v>1</v>
      </c>
      <c r="L203" s="40">
        <v>224375.2</v>
      </c>
      <c r="M203" s="40">
        <v>206735.8</v>
      </c>
      <c r="N203" s="43">
        <f t="shared" si="12"/>
        <v>92.138435976881567</v>
      </c>
    </row>
    <row r="204" spans="1:20" ht="17.649999999999999" customHeight="1" x14ac:dyDescent="0.25">
      <c r="A204" s="96"/>
      <c r="B204" s="85"/>
      <c r="C204" s="85"/>
      <c r="D204" s="42" t="s">
        <v>3</v>
      </c>
      <c r="E204" s="43">
        <f>[1]Общий!E1589</f>
        <v>0</v>
      </c>
      <c r="F204" s="43">
        <f>[1]Общий!F1589</f>
        <v>0</v>
      </c>
      <c r="G204" s="20" t="e">
        <f>F204/E204*100</f>
        <v>#DIV/0!</v>
      </c>
      <c r="H204" s="79"/>
      <c r="I204" s="80"/>
      <c r="J204" s="80" t="s">
        <v>34</v>
      </c>
      <c r="K204" s="42" t="s">
        <v>4</v>
      </c>
      <c r="L204" s="43">
        <v>4345.2</v>
      </c>
      <c r="M204" s="43">
        <v>4389</v>
      </c>
      <c r="N204" s="43">
        <f t="shared" si="12"/>
        <v>101.00800883733775</v>
      </c>
    </row>
    <row r="205" spans="1:20" ht="17.649999999999999" customHeight="1" x14ac:dyDescent="0.25">
      <c r="A205" s="96"/>
      <c r="B205" s="85"/>
      <c r="C205" s="85"/>
      <c r="D205" s="42" t="s">
        <v>2</v>
      </c>
      <c r="E205" s="43">
        <f>[1]Общий!E1590</f>
        <v>0</v>
      </c>
      <c r="F205" s="43">
        <f>[1]Общий!F1590</f>
        <v>0</v>
      </c>
      <c r="G205" s="20" t="e">
        <f>F205/E205*100</f>
        <v>#DIV/0!</v>
      </c>
      <c r="H205" s="79"/>
      <c r="I205" s="80"/>
      <c r="J205" s="80"/>
      <c r="K205" s="42" t="s">
        <v>3</v>
      </c>
      <c r="L205" s="43">
        <v>4345.2</v>
      </c>
      <c r="M205" s="43">
        <v>4389</v>
      </c>
      <c r="N205" s="43">
        <f t="shared" si="12"/>
        <v>101.00800883733775</v>
      </c>
    </row>
    <row r="206" spans="1:20" ht="17.649999999999999" customHeight="1" x14ac:dyDescent="0.25">
      <c r="A206" s="96"/>
      <c r="B206" s="85"/>
      <c r="C206" s="84" t="s">
        <v>40</v>
      </c>
      <c r="D206" s="42" t="s">
        <v>4</v>
      </c>
      <c r="E206" s="43">
        <f>[1]Общий!E1598</f>
        <v>0</v>
      </c>
      <c r="F206" s="43">
        <v>0</v>
      </c>
      <c r="G206" s="20" t="e">
        <f>F206/E206*100</f>
        <v>#DIV/0!</v>
      </c>
      <c r="H206" s="79" t="s">
        <v>124</v>
      </c>
      <c r="I206" s="113" t="s">
        <v>321</v>
      </c>
      <c r="J206" s="80"/>
      <c r="K206" s="42" t="s">
        <v>4</v>
      </c>
      <c r="L206" s="39">
        <v>171087.80000000002</v>
      </c>
      <c r="M206" s="39">
        <v>108962.7</v>
      </c>
      <c r="N206" s="43">
        <f t="shared" si="12"/>
        <v>63.688176480146439</v>
      </c>
    </row>
    <row r="207" spans="1:20" ht="17.649999999999999" customHeight="1" x14ac:dyDescent="0.25">
      <c r="A207" s="96"/>
      <c r="B207" s="85"/>
      <c r="C207" s="85"/>
      <c r="D207" s="42" t="s">
        <v>3</v>
      </c>
      <c r="E207" s="43">
        <f>[1]Общий!E1599</f>
        <v>0</v>
      </c>
      <c r="F207" s="43">
        <v>0</v>
      </c>
      <c r="G207" s="20" t="e">
        <f>F207/E207*100</f>
        <v>#DIV/0!</v>
      </c>
      <c r="H207" s="79"/>
      <c r="I207" s="113"/>
      <c r="J207" s="80"/>
      <c r="K207" s="42" t="s">
        <v>3</v>
      </c>
      <c r="L207" s="39">
        <v>120615.7</v>
      </c>
      <c r="M207" s="39">
        <v>104182</v>
      </c>
      <c r="N207" s="43">
        <f t="shared" si="12"/>
        <v>86.37515679965378</v>
      </c>
    </row>
    <row r="208" spans="1:20" ht="17.649999999999999" customHeight="1" x14ac:dyDescent="0.25">
      <c r="A208" s="96"/>
      <c r="B208" s="85"/>
      <c r="C208" s="47"/>
      <c r="D208" s="42"/>
      <c r="E208" s="43"/>
      <c r="F208" s="43"/>
      <c r="G208" s="20"/>
      <c r="H208" s="79"/>
      <c r="I208" s="113"/>
      <c r="J208" s="80"/>
      <c r="K208" s="42" t="s">
        <v>2</v>
      </c>
      <c r="L208" s="39">
        <v>50472.1</v>
      </c>
      <c r="M208" s="39">
        <v>4780.7</v>
      </c>
      <c r="N208" s="43">
        <f t="shared" si="12"/>
        <v>9.4719656998619026</v>
      </c>
    </row>
    <row r="209" spans="1:14" ht="17.649999999999999" customHeight="1" x14ac:dyDescent="0.25">
      <c r="A209" s="96"/>
      <c r="B209" s="85"/>
      <c r="C209" s="84" t="s">
        <v>34</v>
      </c>
      <c r="D209" s="42" t="s">
        <v>4</v>
      </c>
      <c r="E209" s="43">
        <v>0</v>
      </c>
      <c r="F209" s="43">
        <v>62.2</v>
      </c>
      <c r="G209" s="20" t="s">
        <v>58</v>
      </c>
      <c r="H209" s="79"/>
      <c r="I209" s="113"/>
      <c r="J209" s="80" t="s">
        <v>49</v>
      </c>
      <c r="K209" s="42" t="s">
        <v>4</v>
      </c>
      <c r="L209" s="43">
        <v>168017.6</v>
      </c>
      <c r="M209" s="43">
        <v>106877.2</v>
      </c>
      <c r="N209" s="43">
        <f t="shared" si="12"/>
        <v>63.610716972507639</v>
      </c>
    </row>
    <row r="210" spans="1:14" ht="21" customHeight="1" x14ac:dyDescent="0.25">
      <c r="A210" s="96"/>
      <c r="B210" s="85"/>
      <c r="C210" s="85"/>
      <c r="D210" s="42" t="s">
        <v>3</v>
      </c>
      <c r="E210" s="43">
        <v>0</v>
      </c>
      <c r="F210" s="43">
        <v>62.2</v>
      </c>
      <c r="G210" s="20" t="s">
        <v>58</v>
      </c>
      <c r="H210" s="79"/>
      <c r="I210" s="113"/>
      <c r="J210" s="80"/>
      <c r="K210" s="42" t="s">
        <v>3</v>
      </c>
      <c r="L210" s="43">
        <v>117545.5</v>
      </c>
      <c r="M210" s="43">
        <v>102096.5</v>
      </c>
      <c r="N210" s="43">
        <f t="shared" si="12"/>
        <v>86.857004308969721</v>
      </c>
    </row>
    <row r="211" spans="1:14" ht="17.649999999999999" customHeight="1" x14ac:dyDescent="0.25">
      <c r="A211" s="50"/>
      <c r="B211" s="47"/>
      <c r="C211" s="47"/>
      <c r="D211" s="42"/>
      <c r="E211" s="43"/>
      <c r="F211" s="43"/>
      <c r="G211" s="20"/>
      <c r="H211" s="79"/>
      <c r="I211" s="115" t="s">
        <v>322</v>
      </c>
      <c r="J211" s="64"/>
      <c r="K211" s="42" t="s">
        <v>2</v>
      </c>
      <c r="L211" s="43">
        <v>50472.1</v>
      </c>
      <c r="M211" s="43">
        <v>4780.7</v>
      </c>
      <c r="N211" s="43"/>
    </row>
    <row r="212" spans="1:14" ht="17.649999999999999" customHeight="1" x14ac:dyDescent="0.25">
      <c r="A212" s="95" t="s">
        <v>123</v>
      </c>
      <c r="B212" s="84" t="s">
        <v>122</v>
      </c>
      <c r="C212" s="84"/>
      <c r="D212" s="42" t="s">
        <v>4</v>
      </c>
      <c r="E212" s="43">
        <f>[1]Общий!E1641</f>
        <v>0</v>
      </c>
      <c r="F212" s="43">
        <f>[1]Общий!F1641</f>
        <v>0</v>
      </c>
      <c r="G212" s="20" t="e">
        <f>F212/E212*100</f>
        <v>#DIV/0!</v>
      </c>
      <c r="H212" s="79"/>
      <c r="I212" s="115"/>
      <c r="J212" s="80" t="s">
        <v>34</v>
      </c>
      <c r="K212" s="42" t="s">
        <v>4</v>
      </c>
      <c r="L212" s="43">
        <v>3070.2</v>
      </c>
      <c r="M212" s="43">
        <v>2085.5</v>
      </c>
      <c r="N212" s="43">
        <f t="shared" si="12"/>
        <v>67.927170868347346</v>
      </c>
    </row>
    <row r="213" spans="1:14" ht="79.150000000000006" customHeight="1" x14ac:dyDescent="0.25">
      <c r="A213" s="96"/>
      <c r="B213" s="85"/>
      <c r="C213" s="85"/>
      <c r="D213" s="42" t="s">
        <v>3</v>
      </c>
      <c r="E213" s="43">
        <f>[1]Общий!E1642</f>
        <v>0</v>
      </c>
      <c r="F213" s="43">
        <f>[1]Общий!F1642</f>
        <v>0</v>
      </c>
      <c r="G213" s="20" t="e">
        <f>F213/E213*100</f>
        <v>#DIV/0!</v>
      </c>
      <c r="H213" s="79"/>
      <c r="I213" s="115"/>
      <c r="J213" s="80"/>
      <c r="K213" s="42" t="s">
        <v>3</v>
      </c>
      <c r="L213" s="43">
        <v>3070.2</v>
      </c>
      <c r="M213" s="43">
        <v>2085.5</v>
      </c>
      <c r="N213" s="43">
        <f t="shared" si="12"/>
        <v>67.927170868347346</v>
      </c>
    </row>
    <row r="214" spans="1:14" ht="17.649999999999999" customHeight="1" x14ac:dyDescent="0.25">
      <c r="A214" s="96"/>
      <c r="B214" s="85"/>
      <c r="C214" s="84" t="s">
        <v>49</v>
      </c>
      <c r="D214" s="42" t="s">
        <v>4</v>
      </c>
      <c r="E214" s="43">
        <f>[1]Общий!E1620+[1]Общий!E1625</f>
        <v>50087.3</v>
      </c>
      <c r="F214" s="43">
        <f>[1]Общий!F1620+[1]Общий!F1625</f>
        <v>31469.8</v>
      </c>
      <c r="G214" s="20">
        <f>F214/E214*100</f>
        <v>62.829898996352362</v>
      </c>
      <c r="H214" s="79" t="s">
        <v>121</v>
      </c>
      <c r="I214" s="80" t="s">
        <v>120</v>
      </c>
      <c r="J214" s="80"/>
      <c r="K214" s="42" t="s">
        <v>4</v>
      </c>
      <c r="L214" s="43">
        <v>426724.6</v>
      </c>
      <c r="M214" s="43">
        <v>391698.6</v>
      </c>
      <c r="N214" s="43">
        <f t="shared" si="12"/>
        <v>91.791895756654299</v>
      </c>
    </row>
    <row r="215" spans="1:14" ht="17.649999999999999" customHeight="1" x14ac:dyDescent="0.25">
      <c r="A215" s="96"/>
      <c r="B215" s="85"/>
      <c r="C215" s="85"/>
      <c r="D215" s="42" t="s">
        <v>3</v>
      </c>
      <c r="E215" s="43">
        <f>[1]Общий!E1621+[1]Общий!E1626</f>
        <v>0</v>
      </c>
      <c r="F215" s="43">
        <f>[1]Общий!F1621+[1]Общий!F1626</f>
        <v>0</v>
      </c>
      <c r="G215" s="20" t="e">
        <f>F215/E215*100</f>
        <v>#DIV/0!</v>
      </c>
      <c r="H215" s="79"/>
      <c r="I215" s="80"/>
      <c r="J215" s="80"/>
      <c r="K215" s="42" t="s">
        <v>3</v>
      </c>
      <c r="L215" s="43">
        <v>76086.100000000006</v>
      </c>
      <c r="M215" s="43">
        <v>76086.100000000006</v>
      </c>
      <c r="N215" s="43">
        <f t="shared" si="12"/>
        <v>100</v>
      </c>
    </row>
    <row r="216" spans="1:14" ht="17.649999999999999" customHeight="1" x14ac:dyDescent="0.25">
      <c r="A216" s="96"/>
      <c r="B216" s="85"/>
      <c r="C216" s="47"/>
      <c r="D216" s="42" t="s">
        <v>3</v>
      </c>
      <c r="E216" s="43">
        <f>[1]Общий!E1631+[1]Общий!E1637</f>
        <v>0</v>
      </c>
      <c r="F216" s="43">
        <v>0</v>
      </c>
      <c r="G216" s="20" t="e">
        <f>F216/E216*100</f>
        <v>#DIV/0!</v>
      </c>
      <c r="H216" s="79"/>
      <c r="I216" s="80"/>
      <c r="J216" s="80"/>
      <c r="K216" s="42" t="s">
        <v>2</v>
      </c>
      <c r="L216" s="43">
        <v>117824.9</v>
      </c>
      <c r="M216" s="43">
        <v>82887.199999999997</v>
      </c>
      <c r="N216" s="43">
        <f t="shared" si="12"/>
        <v>70.347778780206909</v>
      </c>
    </row>
    <row r="217" spans="1:14" ht="17.649999999999999" customHeight="1" x14ac:dyDescent="0.25">
      <c r="A217" s="96"/>
      <c r="B217" s="85"/>
      <c r="C217" s="84" t="s">
        <v>34</v>
      </c>
      <c r="D217" s="42" t="s">
        <v>4</v>
      </c>
      <c r="E217" s="43">
        <v>0</v>
      </c>
      <c r="F217" s="43">
        <v>770.9</v>
      </c>
      <c r="G217" s="20" t="s">
        <v>58</v>
      </c>
      <c r="H217" s="79"/>
      <c r="I217" s="80"/>
      <c r="J217" s="80"/>
      <c r="K217" s="42" t="s">
        <v>0</v>
      </c>
      <c r="L217" s="43">
        <v>232813.6</v>
      </c>
      <c r="M217" s="43">
        <v>232725.3</v>
      </c>
      <c r="N217" s="43">
        <f t="shared" si="12"/>
        <v>99.962072662421775</v>
      </c>
    </row>
    <row r="218" spans="1:14" ht="17.649999999999999" customHeight="1" x14ac:dyDescent="0.25">
      <c r="A218" s="96"/>
      <c r="B218" s="85"/>
      <c r="C218" s="85"/>
      <c r="D218" s="42"/>
      <c r="E218" s="43"/>
      <c r="F218" s="43"/>
      <c r="G218" s="20"/>
      <c r="H218" s="79"/>
      <c r="I218" s="80"/>
      <c r="J218" s="80" t="s">
        <v>38</v>
      </c>
      <c r="K218" s="42" t="s">
        <v>4</v>
      </c>
      <c r="L218" s="43">
        <f>L219+L220+L221</f>
        <v>337644.6</v>
      </c>
      <c r="M218" s="43">
        <f>M219+M220+M221</f>
        <v>337556.3</v>
      </c>
      <c r="N218" s="43">
        <f t="shared" si="12"/>
        <v>99.973848241612643</v>
      </c>
    </row>
    <row r="219" spans="1:14" ht="17.649999999999999" customHeight="1" x14ac:dyDescent="0.25">
      <c r="A219" s="96"/>
      <c r="B219" s="85"/>
      <c r="C219" s="85"/>
      <c r="D219" s="42"/>
      <c r="E219" s="43"/>
      <c r="F219" s="43"/>
      <c r="G219" s="20"/>
      <c r="H219" s="79"/>
      <c r="I219" s="80"/>
      <c r="J219" s="80"/>
      <c r="K219" s="42" t="s">
        <v>3</v>
      </c>
      <c r="L219" s="43">
        <v>76086.100000000006</v>
      </c>
      <c r="M219" s="43">
        <v>76086.100000000006</v>
      </c>
      <c r="N219" s="43">
        <f t="shared" si="12"/>
        <v>100</v>
      </c>
    </row>
    <row r="220" spans="1:14" ht="17.649999999999999" customHeight="1" x14ac:dyDescent="0.25">
      <c r="A220" s="96"/>
      <c r="B220" s="85"/>
      <c r="C220" s="85"/>
      <c r="D220" s="42"/>
      <c r="E220" s="43"/>
      <c r="F220" s="43"/>
      <c r="G220" s="20"/>
      <c r="H220" s="79"/>
      <c r="I220" s="80"/>
      <c r="J220" s="80"/>
      <c r="K220" s="42" t="s">
        <v>2</v>
      </c>
      <c r="L220" s="43">
        <v>28744.9</v>
      </c>
      <c r="M220" s="43">
        <v>28744.9</v>
      </c>
      <c r="N220" s="43">
        <f t="shared" si="12"/>
        <v>100</v>
      </c>
    </row>
    <row r="221" spans="1:14" ht="17.649999999999999" customHeight="1" x14ac:dyDescent="0.25">
      <c r="A221" s="96"/>
      <c r="B221" s="85"/>
      <c r="C221" s="85"/>
      <c r="D221" s="42"/>
      <c r="E221" s="43"/>
      <c r="F221" s="43"/>
      <c r="G221" s="20"/>
      <c r="H221" s="79"/>
      <c r="I221" s="80"/>
      <c r="J221" s="80"/>
      <c r="K221" s="42" t="s">
        <v>0</v>
      </c>
      <c r="L221" s="43">
        <v>232813.6</v>
      </c>
      <c r="M221" s="43">
        <v>232725.3</v>
      </c>
      <c r="N221" s="43">
        <f t="shared" si="12"/>
        <v>99.962072662421775</v>
      </c>
    </row>
    <row r="222" spans="1:14" ht="17.649999999999999" customHeight="1" x14ac:dyDescent="0.25">
      <c r="A222" s="96"/>
      <c r="B222" s="85"/>
      <c r="C222" s="85"/>
      <c r="D222" s="42"/>
      <c r="E222" s="43"/>
      <c r="F222" s="43"/>
      <c r="G222" s="20"/>
      <c r="H222" s="79"/>
      <c r="I222" s="80"/>
      <c r="J222" s="84" t="s">
        <v>16</v>
      </c>
      <c r="K222" s="42" t="s">
        <v>4</v>
      </c>
      <c r="L222" s="43">
        <v>89080</v>
      </c>
      <c r="M222" s="43">
        <v>54142.3</v>
      </c>
      <c r="N222" s="43">
        <f t="shared" si="12"/>
        <v>60.779411764705884</v>
      </c>
    </row>
    <row r="223" spans="1:14" ht="17.649999999999999" customHeight="1" x14ac:dyDescent="0.25">
      <c r="A223" s="96"/>
      <c r="B223" s="85"/>
      <c r="C223" s="85"/>
      <c r="D223" s="42"/>
      <c r="E223" s="43"/>
      <c r="F223" s="43"/>
      <c r="G223" s="20"/>
      <c r="H223" s="79"/>
      <c r="I223" s="80"/>
      <c r="J223" s="86"/>
      <c r="K223" s="42" t="s">
        <v>2</v>
      </c>
      <c r="L223" s="43">
        <v>89080</v>
      </c>
      <c r="M223" s="43">
        <v>54142.3</v>
      </c>
      <c r="N223" s="43">
        <f t="shared" si="12"/>
        <v>60.779411764705884</v>
      </c>
    </row>
    <row r="224" spans="1:14" ht="17.649999999999999" customHeight="1" x14ac:dyDescent="0.25">
      <c r="A224" s="96"/>
      <c r="B224" s="85"/>
      <c r="C224" s="85"/>
      <c r="D224" s="42" t="s">
        <v>3</v>
      </c>
      <c r="E224" s="43">
        <v>0</v>
      </c>
      <c r="F224" s="43">
        <v>770.9</v>
      </c>
      <c r="G224" s="20" t="s">
        <v>58</v>
      </c>
      <c r="H224" s="81" t="s">
        <v>119</v>
      </c>
      <c r="I224" s="84" t="s">
        <v>118</v>
      </c>
      <c r="J224" s="84" t="s">
        <v>34</v>
      </c>
      <c r="K224" s="42" t="s">
        <v>4</v>
      </c>
      <c r="L224" s="43">
        <v>14339.1</v>
      </c>
      <c r="M224" s="43">
        <v>13942.3</v>
      </c>
      <c r="N224" s="43">
        <f t="shared" si="12"/>
        <v>97.232741245963823</v>
      </c>
    </row>
    <row r="225" spans="1:15" ht="169.9" customHeight="1" x14ac:dyDescent="0.25">
      <c r="A225" s="95" t="s">
        <v>117</v>
      </c>
      <c r="B225" s="84" t="s">
        <v>116</v>
      </c>
      <c r="C225" s="84" t="s">
        <v>38</v>
      </c>
      <c r="D225" s="42" t="s">
        <v>4</v>
      </c>
      <c r="E225" s="43">
        <f>[1]Общий!E1666</f>
        <v>350.9</v>
      </c>
      <c r="F225" s="43">
        <f>[1]Общий!F1666</f>
        <v>350.9</v>
      </c>
      <c r="G225" s="20">
        <f t="shared" ref="G225:G232" si="13">F225/E225*100</f>
        <v>100</v>
      </c>
      <c r="H225" s="83"/>
      <c r="I225" s="86"/>
      <c r="J225" s="86"/>
      <c r="K225" s="42" t="s">
        <v>3</v>
      </c>
      <c r="L225" s="43">
        <v>14339.1</v>
      </c>
      <c r="M225" s="43">
        <v>13942.3</v>
      </c>
      <c r="N225" s="43">
        <f t="shared" si="12"/>
        <v>97.232741245963823</v>
      </c>
    </row>
    <row r="226" spans="1:15" ht="17.649999999999999" customHeight="1" x14ac:dyDescent="0.25">
      <c r="A226" s="96"/>
      <c r="B226" s="85"/>
      <c r="C226" s="85"/>
      <c r="D226" s="42" t="s">
        <v>3</v>
      </c>
      <c r="E226" s="43">
        <f>[1]Общий!E1667</f>
        <v>350.9</v>
      </c>
      <c r="F226" s="43">
        <f>[1]Общий!F1667</f>
        <v>350.9</v>
      </c>
      <c r="G226" s="20">
        <f t="shared" si="13"/>
        <v>100</v>
      </c>
      <c r="H226" s="79" t="s">
        <v>115</v>
      </c>
      <c r="I226" s="80" t="s">
        <v>114</v>
      </c>
      <c r="J226" s="80" t="s">
        <v>49</v>
      </c>
      <c r="K226" s="42" t="s">
        <v>4</v>
      </c>
      <c r="L226" s="43">
        <v>16891</v>
      </c>
      <c r="M226" s="43">
        <v>7679</v>
      </c>
      <c r="N226" s="43">
        <f t="shared" si="12"/>
        <v>45.462080397845007</v>
      </c>
    </row>
    <row r="227" spans="1:15" ht="175.9" customHeight="1" x14ac:dyDescent="0.25">
      <c r="A227" s="96"/>
      <c r="B227" s="85"/>
      <c r="C227" s="85"/>
      <c r="D227" s="42" t="s">
        <v>1</v>
      </c>
      <c r="E227" s="43">
        <f>[1]Общий!E1669</f>
        <v>0</v>
      </c>
      <c r="F227" s="43">
        <f>[1]Общий!F1669</f>
        <v>0</v>
      </c>
      <c r="G227" s="20" t="e">
        <f t="shared" si="13"/>
        <v>#DIV/0!</v>
      </c>
      <c r="H227" s="79"/>
      <c r="I227" s="80"/>
      <c r="J227" s="80"/>
      <c r="K227" s="42" t="s">
        <v>3</v>
      </c>
      <c r="L227" s="43">
        <v>16891</v>
      </c>
      <c r="M227" s="43">
        <v>7679</v>
      </c>
      <c r="N227" s="43">
        <f t="shared" si="12"/>
        <v>45.462080397845007</v>
      </c>
    </row>
    <row r="228" spans="1:15" ht="17.649999999999999" customHeight="1" x14ac:dyDescent="0.25">
      <c r="A228" s="103"/>
      <c r="B228" s="86"/>
      <c r="C228" s="86"/>
      <c r="D228" s="42" t="s">
        <v>0</v>
      </c>
      <c r="E228" s="43">
        <f>[1]Общий!E1670</f>
        <v>0</v>
      </c>
      <c r="F228" s="43">
        <f>[1]Общий!F1670</f>
        <v>0</v>
      </c>
      <c r="G228" s="20" t="e">
        <f t="shared" si="13"/>
        <v>#DIV/0!</v>
      </c>
      <c r="H228" s="79" t="s">
        <v>113</v>
      </c>
      <c r="I228" s="80" t="s">
        <v>291</v>
      </c>
      <c r="J228" s="80"/>
      <c r="K228" s="42" t="s">
        <v>4</v>
      </c>
      <c r="L228" s="43">
        <v>166791.9</v>
      </c>
      <c r="M228" s="43">
        <v>157619.19999999998</v>
      </c>
      <c r="N228" s="43">
        <f t="shared" si="12"/>
        <v>94.500512315046464</v>
      </c>
    </row>
    <row r="229" spans="1:15" ht="17.649999999999999" customHeight="1" x14ac:dyDescent="0.25">
      <c r="A229" s="95" t="s">
        <v>112</v>
      </c>
      <c r="B229" s="84" t="s">
        <v>111</v>
      </c>
      <c r="C229" s="84"/>
      <c r="D229" s="42" t="s">
        <v>4</v>
      </c>
      <c r="E229" s="43">
        <f>[1]Общий!E1691</f>
        <v>75</v>
      </c>
      <c r="F229" s="43">
        <f>[1]Общий!F1691</f>
        <v>75</v>
      </c>
      <c r="G229" s="20">
        <f t="shared" si="13"/>
        <v>100</v>
      </c>
      <c r="H229" s="79"/>
      <c r="I229" s="80"/>
      <c r="J229" s="80"/>
      <c r="K229" s="42" t="s">
        <v>3</v>
      </c>
      <c r="L229" s="43">
        <v>166791.9</v>
      </c>
      <c r="M229" s="43">
        <v>157619.19999999998</v>
      </c>
      <c r="N229" s="43">
        <f t="shared" si="12"/>
        <v>94.500512315046464</v>
      </c>
    </row>
    <row r="230" spans="1:15" ht="17.649999999999999" customHeight="1" x14ac:dyDescent="0.25">
      <c r="A230" s="96"/>
      <c r="B230" s="85"/>
      <c r="C230" s="85"/>
      <c r="D230" s="42" t="s">
        <v>3</v>
      </c>
      <c r="E230" s="43">
        <f>[1]Общий!E1692</f>
        <v>75</v>
      </c>
      <c r="F230" s="43">
        <f>[1]Общий!F1692</f>
        <v>75</v>
      </c>
      <c r="G230" s="20">
        <f t="shared" si="13"/>
        <v>100</v>
      </c>
      <c r="H230" s="79"/>
      <c r="I230" s="80"/>
      <c r="J230" s="80" t="s">
        <v>49</v>
      </c>
      <c r="K230" s="42" t="s">
        <v>4</v>
      </c>
      <c r="L230" s="43">
        <v>157494.29999999999</v>
      </c>
      <c r="M230" s="43">
        <v>148851.4</v>
      </c>
      <c r="N230" s="43">
        <f t="shared" si="12"/>
        <v>94.512245840008177</v>
      </c>
    </row>
    <row r="231" spans="1:15" ht="17.649999999999999" customHeight="1" x14ac:dyDescent="0.25">
      <c r="A231" s="96"/>
      <c r="B231" s="85"/>
      <c r="C231" s="84" t="s">
        <v>40</v>
      </c>
      <c r="D231" s="42" t="s">
        <v>4</v>
      </c>
      <c r="E231" s="43">
        <v>5240.8999999999996</v>
      </c>
      <c r="F231" s="43">
        <v>0</v>
      </c>
      <c r="G231" s="20">
        <f t="shared" si="13"/>
        <v>0</v>
      </c>
      <c r="H231" s="79"/>
      <c r="I231" s="80"/>
      <c r="J231" s="80"/>
      <c r="K231" s="42" t="s">
        <v>3</v>
      </c>
      <c r="L231" s="43">
        <v>157494.29999999999</v>
      </c>
      <c r="M231" s="43">
        <v>148851.4</v>
      </c>
      <c r="N231" s="43">
        <f t="shared" si="12"/>
        <v>94.512245840008177</v>
      </c>
    </row>
    <row r="232" spans="1:15" ht="17.649999999999999" customHeight="1" x14ac:dyDescent="0.25">
      <c r="A232" s="96"/>
      <c r="B232" s="85"/>
      <c r="C232" s="85"/>
      <c r="D232" s="42" t="s">
        <v>3</v>
      </c>
      <c r="E232" s="43">
        <v>5240.8999999999996</v>
      </c>
      <c r="F232" s="43">
        <v>0</v>
      </c>
      <c r="G232" s="20">
        <f t="shared" si="13"/>
        <v>0</v>
      </c>
      <c r="H232" s="79"/>
      <c r="I232" s="80"/>
      <c r="J232" s="80" t="s">
        <v>34</v>
      </c>
      <c r="K232" s="42" t="s">
        <v>4</v>
      </c>
      <c r="L232" s="43">
        <v>9297.6</v>
      </c>
      <c r="M232" s="43">
        <v>8767.7999999999993</v>
      </c>
      <c r="N232" s="43">
        <f>M232/L232*100</f>
        <v>94.301755291688167</v>
      </c>
    </row>
    <row r="233" spans="1:15" ht="41.45" customHeight="1" x14ac:dyDescent="0.25">
      <c r="A233" s="96"/>
      <c r="B233" s="85"/>
      <c r="C233" s="84" t="s">
        <v>34</v>
      </c>
      <c r="D233" s="42" t="s">
        <v>4</v>
      </c>
      <c r="E233" s="43">
        <v>0</v>
      </c>
      <c r="F233" s="43">
        <v>1898.2</v>
      </c>
      <c r="G233" s="20" t="s">
        <v>58</v>
      </c>
      <c r="H233" s="81"/>
      <c r="I233" s="84"/>
      <c r="J233" s="84"/>
      <c r="K233" s="46" t="s">
        <v>3</v>
      </c>
      <c r="L233" s="44">
        <v>9297.6</v>
      </c>
      <c r="M233" s="44">
        <v>8767.7999999999993</v>
      </c>
      <c r="N233" s="44">
        <f t="shared" si="12"/>
        <v>94.301755291688167</v>
      </c>
    </row>
    <row r="234" spans="1:15" ht="17.649999999999999" customHeight="1" x14ac:dyDescent="0.25">
      <c r="A234" s="96"/>
      <c r="B234" s="85"/>
      <c r="C234" s="85"/>
      <c r="D234" s="42" t="s">
        <v>3</v>
      </c>
      <c r="E234" s="43">
        <v>0</v>
      </c>
      <c r="F234" s="43">
        <v>1898.2</v>
      </c>
      <c r="G234" s="20" t="s">
        <v>58</v>
      </c>
      <c r="H234" s="79" t="s">
        <v>110</v>
      </c>
      <c r="I234" s="80" t="s">
        <v>326</v>
      </c>
      <c r="J234" s="80" t="s">
        <v>49</v>
      </c>
      <c r="K234" s="42" t="s">
        <v>4</v>
      </c>
      <c r="L234" s="44">
        <v>181</v>
      </c>
      <c r="M234" s="44">
        <v>150</v>
      </c>
      <c r="N234" s="44">
        <f t="shared" si="12"/>
        <v>82.872928176795583</v>
      </c>
    </row>
    <row r="235" spans="1:15" ht="87.6" customHeight="1" x14ac:dyDescent="0.25">
      <c r="A235" s="95" t="s">
        <v>109</v>
      </c>
      <c r="B235" s="84" t="s">
        <v>108</v>
      </c>
      <c r="C235" s="84" t="s">
        <v>49</v>
      </c>
      <c r="D235" s="42" t="s">
        <v>4</v>
      </c>
      <c r="E235" s="43">
        <f>[1]Общий!E1714</f>
        <v>0</v>
      </c>
      <c r="F235" s="43">
        <f>[1]Общий!F1714</f>
        <v>0</v>
      </c>
      <c r="G235" s="20" t="e">
        <f t="shared" ref="G235:G244" si="14">F235/E235*100</f>
        <v>#DIV/0!</v>
      </c>
      <c r="H235" s="79"/>
      <c r="I235" s="80"/>
      <c r="J235" s="80"/>
      <c r="K235" s="42" t="s">
        <v>3</v>
      </c>
      <c r="L235" s="43">
        <v>170</v>
      </c>
      <c r="M235" s="43">
        <v>150</v>
      </c>
      <c r="N235" s="43">
        <f t="shared" si="12"/>
        <v>88.235294117647058</v>
      </c>
    </row>
    <row r="236" spans="1:15" ht="1.1499999999999999" customHeight="1" x14ac:dyDescent="0.25">
      <c r="A236" s="96"/>
      <c r="B236" s="85"/>
      <c r="C236" s="85"/>
      <c r="D236" s="42"/>
      <c r="E236" s="43"/>
      <c r="F236" s="43"/>
      <c r="G236" s="20"/>
      <c r="H236" s="79"/>
      <c r="I236" s="80"/>
      <c r="J236" s="80"/>
      <c r="K236" s="1" t="s">
        <v>0</v>
      </c>
      <c r="L236" s="2">
        <v>11</v>
      </c>
      <c r="M236" s="2">
        <v>0</v>
      </c>
      <c r="N236" s="2">
        <f>M236/L236*100</f>
        <v>0</v>
      </c>
    </row>
    <row r="237" spans="1:15" ht="64.150000000000006" customHeight="1" x14ac:dyDescent="0.25">
      <c r="A237" s="96"/>
      <c r="B237" s="85"/>
      <c r="C237" s="85"/>
      <c r="D237" s="42"/>
      <c r="E237" s="43"/>
      <c r="F237" s="43"/>
      <c r="G237" s="20"/>
      <c r="H237" s="63"/>
      <c r="I237" s="66" t="s">
        <v>325</v>
      </c>
      <c r="J237" s="64"/>
      <c r="K237" s="42"/>
      <c r="L237" s="72"/>
      <c r="M237" s="42"/>
      <c r="N237" s="42"/>
    </row>
    <row r="238" spans="1:15" ht="17.649999999999999" customHeight="1" x14ac:dyDescent="0.25">
      <c r="A238" s="96"/>
      <c r="B238" s="85"/>
      <c r="C238" s="85"/>
      <c r="D238" s="42" t="s">
        <v>3</v>
      </c>
      <c r="E238" s="43">
        <f>[1]Общий!E1715</f>
        <v>0</v>
      </c>
      <c r="F238" s="43">
        <f>[1]Общий!F1715</f>
        <v>0</v>
      </c>
      <c r="G238" s="20" t="e">
        <f t="shared" si="14"/>
        <v>#DIV/0!</v>
      </c>
      <c r="H238" s="83" t="s">
        <v>107</v>
      </c>
      <c r="I238" s="86" t="s">
        <v>292</v>
      </c>
      <c r="J238" s="86" t="s">
        <v>49</v>
      </c>
      <c r="K238" s="54" t="s">
        <v>4</v>
      </c>
      <c r="L238" s="55">
        <v>94596.2</v>
      </c>
      <c r="M238" s="55">
        <v>93934.2</v>
      </c>
      <c r="N238" s="55">
        <f t="shared" si="12"/>
        <v>99.300183305460479</v>
      </c>
    </row>
    <row r="239" spans="1:15" ht="105.6" customHeight="1" x14ac:dyDescent="0.25">
      <c r="A239" s="95" t="s">
        <v>106</v>
      </c>
      <c r="B239" s="84" t="s">
        <v>105</v>
      </c>
      <c r="C239" s="84"/>
      <c r="D239" s="42" t="s">
        <v>4</v>
      </c>
      <c r="E239" s="43">
        <f>[1]Общий!E1793</f>
        <v>45000</v>
      </c>
      <c r="F239" s="43">
        <f>[1]Общий!F1793</f>
        <v>23027.8</v>
      </c>
      <c r="G239" s="20">
        <f t="shared" si="14"/>
        <v>51.172888888888892</v>
      </c>
      <c r="H239" s="79"/>
      <c r="I239" s="80"/>
      <c r="J239" s="80"/>
      <c r="K239" s="42" t="s">
        <v>3</v>
      </c>
      <c r="L239" s="43">
        <v>94596.2</v>
      </c>
      <c r="M239" s="43">
        <v>93934.2</v>
      </c>
      <c r="N239" s="43">
        <f t="shared" si="12"/>
        <v>99.300183305460479</v>
      </c>
    </row>
    <row r="240" spans="1:15" ht="17.649999999999999" customHeight="1" x14ac:dyDescent="0.25">
      <c r="A240" s="96"/>
      <c r="B240" s="85"/>
      <c r="C240" s="85"/>
      <c r="D240" s="42" t="s">
        <v>3</v>
      </c>
      <c r="E240" s="43">
        <f>[1]Общий!E1794</f>
        <v>45000</v>
      </c>
      <c r="F240" s="43">
        <f>[1]Общий!F1794</f>
        <v>23027.8</v>
      </c>
      <c r="G240" s="20">
        <f t="shared" si="14"/>
        <v>51.172888888888892</v>
      </c>
      <c r="H240" s="79" t="s">
        <v>104</v>
      </c>
      <c r="I240" s="97" t="s">
        <v>103</v>
      </c>
      <c r="J240" s="98"/>
      <c r="K240" s="42" t="s">
        <v>4</v>
      </c>
      <c r="L240" s="43">
        <v>82706.399999999994</v>
      </c>
      <c r="M240" s="43">
        <v>79093.7</v>
      </c>
      <c r="N240" s="43">
        <f t="shared" si="12"/>
        <v>95.631897894237937</v>
      </c>
      <c r="O240" s="1">
        <f>M240/M389*100</f>
        <v>0.4830772795386441</v>
      </c>
    </row>
    <row r="241" spans="1:17" ht="17.649999999999999" customHeight="1" x14ac:dyDescent="0.25">
      <c r="A241" s="96"/>
      <c r="B241" s="85"/>
      <c r="C241" s="84" t="s">
        <v>49</v>
      </c>
      <c r="D241" s="42" t="s">
        <v>4</v>
      </c>
      <c r="E241" s="43">
        <f>[1]Общий!E1793-[1]Общий!E1768</f>
        <v>39690.699999999997</v>
      </c>
      <c r="F241" s="43">
        <f>[1]Общий!F1793-[1]Общий!F1768</f>
        <v>22043.899999999998</v>
      </c>
      <c r="G241" s="20">
        <f t="shared" si="14"/>
        <v>55.53920691748948</v>
      </c>
      <c r="H241" s="79"/>
      <c r="I241" s="99"/>
      <c r="J241" s="100"/>
      <c r="K241" s="42" t="s">
        <v>3</v>
      </c>
      <c r="L241" s="43">
        <v>68120.299999999988</v>
      </c>
      <c r="M241" s="43">
        <v>65991.3</v>
      </c>
      <c r="N241" s="43">
        <f t="shared" si="12"/>
        <v>96.874646764620849</v>
      </c>
    </row>
    <row r="242" spans="1:17" ht="17.649999999999999" customHeight="1" x14ac:dyDescent="0.25">
      <c r="A242" s="96"/>
      <c r="B242" s="85"/>
      <c r="C242" s="85"/>
      <c r="D242" s="42" t="s">
        <v>3</v>
      </c>
      <c r="E242" s="43">
        <f>[1]Общий!E1794-[1]Общий!E1769</f>
        <v>39690.699999999997</v>
      </c>
      <c r="F242" s="43">
        <f>[1]Общий!F1794-[1]Общий!F1769</f>
        <v>22043.899999999998</v>
      </c>
      <c r="G242" s="20">
        <f t="shared" si="14"/>
        <v>55.53920691748948</v>
      </c>
      <c r="H242" s="79"/>
      <c r="I242" s="101"/>
      <c r="J242" s="102"/>
      <c r="K242" s="42" t="s">
        <v>2</v>
      </c>
      <c r="L242" s="43">
        <v>14586.1</v>
      </c>
      <c r="M242" s="43">
        <v>13102.4</v>
      </c>
      <c r="N242" s="43">
        <f t="shared" si="12"/>
        <v>89.827986919053075</v>
      </c>
    </row>
    <row r="243" spans="1:17" ht="17.649999999999999" customHeight="1" x14ac:dyDescent="0.25">
      <c r="A243" s="96"/>
      <c r="B243" s="85"/>
      <c r="C243" s="84" t="s">
        <v>40</v>
      </c>
      <c r="D243" s="42" t="s">
        <v>4</v>
      </c>
      <c r="E243" s="43">
        <f>[1]Общий!E1768</f>
        <v>5309.3</v>
      </c>
      <c r="F243" s="43">
        <f>[1]Общий!F1768</f>
        <v>983.9</v>
      </c>
      <c r="G243" s="20">
        <f t="shared" si="14"/>
        <v>18.531633171981241</v>
      </c>
      <c r="H243" s="81" t="s">
        <v>102</v>
      </c>
      <c r="I243" s="84" t="s">
        <v>293</v>
      </c>
      <c r="J243" s="84" t="s">
        <v>40</v>
      </c>
      <c r="K243" s="42" t="s">
        <v>4</v>
      </c>
      <c r="L243" s="43">
        <v>36383.9</v>
      </c>
      <c r="M243" s="43">
        <v>32834.199999999997</v>
      </c>
      <c r="N243" s="43">
        <f t="shared" si="12"/>
        <v>90.243761663812833</v>
      </c>
    </row>
    <row r="244" spans="1:17" ht="17.649999999999999" customHeight="1" x14ac:dyDescent="0.25">
      <c r="A244" s="96"/>
      <c r="B244" s="85"/>
      <c r="C244" s="85"/>
      <c r="D244" s="42" t="s">
        <v>3</v>
      </c>
      <c r="E244" s="43">
        <f>[1]Общий!E1769</f>
        <v>5309.3</v>
      </c>
      <c r="F244" s="43">
        <f>[1]Общий!F1769</f>
        <v>983.9</v>
      </c>
      <c r="G244" s="20">
        <f t="shared" si="14"/>
        <v>18.531633171981241</v>
      </c>
      <c r="H244" s="82"/>
      <c r="I244" s="85"/>
      <c r="J244" s="85"/>
      <c r="K244" s="42" t="s">
        <v>3</v>
      </c>
      <c r="L244" s="43">
        <v>21797.800000000003</v>
      </c>
      <c r="M244" s="43">
        <v>19731.799999999996</v>
      </c>
      <c r="N244" s="43">
        <f t="shared" si="12"/>
        <v>90.521979282312856</v>
      </c>
    </row>
    <row r="245" spans="1:17" ht="108.6" customHeight="1" x14ac:dyDescent="0.25">
      <c r="A245" s="96"/>
      <c r="B245" s="85"/>
      <c r="C245" s="84" t="s">
        <v>34</v>
      </c>
      <c r="D245" s="42" t="s">
        <v>4</v>
      </c>
      <c r="E245" s="43">
        <v>0</v>
      </c>
      <c r="F245" s="43">
        <v>0</v>
      </c>
      <c r="G245" s="20" t="s">
        <v>58</v>
      </c>
      <c r="H245" s="83"/>
      <c r="I245" s="86"/>
      <c r="J245" s="86"/>
      <c r="K245" s="42" t="s">
        <v>2</v>
      </c>
      <c r="L245" s="43">
        <v>14586.1</v>
      </c>
      <c r="M245" s="43">
        <v>13102.4</v>
      </c>
      <c r="N245" s="43">
        <f t="shared" si="12"/>
        <v>89.827986919053075</v>
      </c>
    </row>
    <row r="246" spans="1:17" ht="17.649999999999999" customHeight="1" x14ac:dyDescent="0.25">
      <c r="A246" s="96"/>
      <c r="B246" s="85"/>
      <c r="C246" s="85"/>
      <c r="D246" s="42" t="s">
        <v>3</v>
      </c>
      <c r="E246" s="43">
        <v>0</v>
      </c>
      <c r="F246" s="43">
        <v>0</v>
      </c>
      <c r="G246" s="20" t="s">
        <v>58</v>
      </c>
      <c r="H246" s="81" t="s">
        <v>101</v>
      </c>
      <c r="I246" s="84" t="s">
        <v>323</v>
      </c>
      <c r="J246" s="84" t="s">
        <v>40</v>
      </c>
      <c r="K246" s="42" t="s">
        <v>4</v>
      </c>
      <c r="L246" s="43">
        <v>9496.1</v>
      </c>
      <c r="M246" s="43">
        <v>9476.1</v>
      </c>
      <c r="N246" s="43">
        <f t="shared" si="12"/>
        <v>99.789387222122755</v>
      </c>
    </row>
    <row r="247" spans="1:17" ht="52.9" customHeight="1" x14ac:dyDescent="0.25">
      <c r="A247" s="95" t="s">
        <v>100</v>
      </c>
      <c r="B247" s="84" t="s">
        <v>99</v>
      </c>
      <c r="C247" s="84" t="s">
        <v>49</v>
      </c>
      <c r="D247" s="42" t="s">
        <v>4</v>
      </c>
      <c r="E247" s="43">
        <f>[1]Общий!E1822</f>
        <v>0</v>
      </c>
      <c r="F247" s="43">
        <f>[1]Общий!F1822</f>
        <v>0</v>
      </c>
      <c r="G247" s="20" t="e">
        <f t="shared" ref="G247:G282" si="15">F247/E247*100</f>
        <v>#DIV/0!</v>
      </c>
      <c r="H247" s="83"/>
      <c r="I247" s="86"/>
      <c r="J247" s="86"/>
      <c r="K247" s="42" t="s">
        <v>3</v>
      </c>
      <c r="L247" s="43">
        <v>9496.1</v>
      </c>
      <c r="M247" s="43">
        <v>9476.1</v>
      </c>
      <c r="N247" s="43">
        <f t="shared" si="12"/>
        <v>99.789387222122755</v>
      </c>
    </row>
    <row r="248" spans="1:17" ht="17.649999999999999" customHeight="1" x14ac:dyDescent="0.25">
      <c r="A248" s="96"/>
      <c r="B248" s="85"/>
      <c r="C248" s="85"/>
      <c r="D248" s="42" t="s">
        <v>3</v>
      </c>
      <c r="E248" s="43">
        <f>[1]Общий!E1823</f>
        <v>149839.20000000001</v>
      </c>
      <c r="F248" s="43">
        <f>[1]Общий!F1823</f>
        <v>58020.100000000006</v>
      </c>
      <c r="G248" s="20">
        <f t="shared" si="15"/>
        <v>38.721576196349154</v>
      </c>
      <c r="H248" s="79" t="s">
        <v>98</v>
      </c>
      <c r="I248" s="80" t="s">
        <v>97</v>
      </c>
      <c r="J248" s="80" t="s">
        <v>40</v>
      </c>
      <c r="K248" s="42" t="s">
        <v>4</v>
      </c>
      <c r="L248" s="43">
        <v>36826.400000000001</v>
      </c>
      <c r="M248" s="43">
        <v>36783.4</v>
      </c>
      <c r="N248" s="43">
        <f t="shared" si="12"/>
        <v>99.883235939434755</v>
      </c>
    </row>
    <row r="249" spans="1:17" ht="141.6" customHeight="1" x14ac:dyDescent="0.25">
      <c r="A249" s="95" t="s">
        <v>96</v>
      </c>
      <c r="B249" s="84" t="s">
        <v>95</v>
      </c>
      <c r="C249" s="84" t="s">
        <v>49</v>
      </c>
      <c r="D249" s="42" t="s">
        <v>4</v>
      </c>
      <c r="E249" s="43">
        <f>[1]Общий!E1853</f>
        <v>0</v>
      </c>
      <c r="F249" s="43">
        <f>[1]Общий!F1853</f>
        <v>0</v>
      </c>
      <c r="G249" s="20" t="e">
        <f t="shared" si="15"/>
        <v>#DIV/0!</v>
      </c>
      <c r="H249" s="79"/>
      <c r="I249" s="80"/>
      <c r="J249" s="80"/>
      <c r="K249" s="42" t="s">
        <v>3</v>
      </c>
      <c r="L249" s="43">
        <v>36826.400000000001</v>
      </c>
      <c r="M249" s="43">
        <v>36783.4</v>
      </c>
      <c r="N249" s="43">
        <f t="shared" si="12"/>
        <v>99.883235939434755</v>
      </c>
    </row>
    <row r="250" spans="1:17" ht="17.649999999999999" customHeight="1" x14ac:dyDescent="0.25">
      <c r="A250" s="96"/>
      <c r="B250" s="85"/>
      <c r="C250" s="85"/>
      <c r="D250" s="42" t="s">
        <v>3</v>
      </c>
      <c r="E250" s="43">
        <f>[1]Общий!E1854</f>
        <v>429</v>
      </c>
      <c r="F250" s="43">
        <f>[1]Общий!F1854</f>
        <v>50</v>
      </c>
      <c r="G250" s="20">
        <f t="shared" si="15"/>
        <v>11.655011655011654</v>
      </c>
      <c r="H250" s="81" t="s">
        <v>94</v>
      </c>
      <c r="I250" s="97" t="s">
        <v>314</v>
      </c>
      <c r="J250" s="98"/>
      <c r="K250" s="42" t="s">
        <v>4</v>
      </c>
      <c r="L250" s="43">
        <v>501374.6</v>
      </c>
      <c r="M250" s="43">
        <v>488275</v>
      </c>
      <c r="N250" s="43">
        <f t="shared" si="12"/>
        <v>97.387262936734331</v>
      </c>
      <c r="O250" s="1">
        <f>(M250-M253)/M389*100</f>
        <v>2.6768338652737107</v>
      </c>
      <c r="P250" s="24">
        <v>483719.69999999995</v>
      </c>
      <c r="Q250" s="25"/>
    </row>
    <row r="251" spans="1:17" ht="17.649999999999999" customHeight="1" x14ac:dyDescent="0.25">
      <c r="A251" s="95" t="s">
        <v>93</v>
      </c>
      <c r="B251" s="97" t="s">
        <v>92</v>
      </c>
      <c r="C251" s="98"/>
      <c r="D251" s="42" t="s">
        <v>4</v>
      </c>
      <c r="E251" s="43">
        <f>[1]Общий!E1985</f>
        <v>0</v>
      </c>
      <c r="F251" s="43">
        <f>[1]Общий!F1985</f>
        <v>0</v>
      </c>
      <c r="G251" s="20" t="e">
        <f t="shared" si="15"/>
        <v>#DIV/0!</v>
      </c>
      <c r="H251" s="82"/>
      <c r="I251" s="99"/>
      <c r="J251" s="100"/>
      <c r="K251" s="42" t="s">
        <v>3</v>
      </c>
      <c r="L251" s="43">
        <v>451337.8</v>
      </c>
      <c r="M251" s="43">
        <v>438238.2</v>
      </c>
      <c r="N251" s="43">
        <f t="shared" si="12"/>
        <v>97.097606271843389</v>
      </c>
      <c r="P251" s="24">
        <v>433682.89999999997</v>
      </c>
      <c r="Q251" s="25"/>
    </row>
    <row r="252" spans="1:17" ht="17.649999999999999" customHeight="1" x14ac:dyDescent="0.25">
      <c r="A252" s="96"/>
      <c r="B252" s="99"/>
      <c r="C252" s="100"/>
      <c r="D252" s="42" t="s">
        <v>3</v>
      </c>
      <c r="E252" s="43">
        <f>[1]Общий!E1986</f>
        <v>0</v>
      </c>
      <c r="F252" s="43">
        <f>[1]Общий!F1986</f>
        <v>0</v>
      </c>
      <c r="G252" s="20" t="e">
        <f t="shared" si="15"/>
        <v>#DIV/0!</v>
      </c>
      <c r="H252" s="82"/>
      <c r="I252" s="99"/>
      <c r="J252" s="100"/>
      <c r="K252" s="42" t="s">
        <v>2</v>
      </c>
      <c r="L252" s="43">
        <v>36.799999999999997</v>
      </c>
      <c r="M252" s="43">
        <v>36.799999999999997</v>
      </c>
      <c r="N252" s="43">
        <f t="shared" si="12"/>
        <v>100</v>
      </c>
      <c r="P252" s="24">
        <v>36.799999999999997</v>
      </c>
      <c r="Q252" s="25"/>
    </row>
    <row r="253" spans="1:17" ht="17.649999999999999" customHeight="1" x14ac:dyDescent="0.25">
      <c r="A253" s="95" t="s">
        <v>91</v>
      </c>
      <c r="B253" s="84" t="s">
        <v>90</v>
      </c>
      <c r="C253" s="84" t="s">
        <v>40</v>
      </c>
      <c r="D253" s="42" t="s">
        <v>4</v>
      </c>
      <c r="E253" s="43">
        <f>[1]Общий!E1912</f>
        <v>0</v>
      </c>
      <c r="F253" s="43">
        <f>[1]Общий!F1912</f>
        <v>0</v>
      </c>
      <c r="G253" s="20" t="e">
        <f t="shared" si="15"/>
        <v>#DIV/0!</v>
      </c>
      <c r="H253" s="83"/>
      <c r="I253" s="101"/>
      <c r="J253" s="102"/>
      <c r="K253" s="42" t="s">
        <v>0</v>
      </c>
      <c r="L253" s="43">
        <v>50000</v>
      </c>
      <c r="M253" s="43">
        <v>50000</v>
      </c>
      <c r="N253" s="43">
        <f t="shared" si="12"/>
        <v>100</v>
      </c>
      <c r="P253" s="24">
        <v>50000</v>
      </c>
      <c r="Q253" s="25"/>
    </row>
    <row r="254" spans="1:17" ht="17.649999999999999" customHeight="1" x14ac:dyDescent="0.25">
      <c r="A254" s="96"/>
      <c r="B254" s="85"/>
      <c r="C254" s="85"/>
      <c r="D254" s="42" t="s">
        <v>3</v>
      </c>
      <c r="E254" s="43">
        <f>[1]Общий!E1913</f>
        <v>0</v>
      </c>
      <c r="F254" s="43">
        <f>[1]Общий!F1913</f>
        <v>0</v>
      </c>
      <c r="G254" s="20" t="e">
        <f t="shared" si="15"/>
        <v>#DIV/0!</v>
      </c>
      <c r="H254" s="79" t="s">
        <v>89</v>
      </c>
      <c r="I254" s="80" t="s">
        <v>88</v>
      </c>
      <c r="J254" s="80" t="s">
        <v>34</v>
      </c>
      <c r="K254" s="42" t="s">
        <v>4</v>
      </c>
      <c r="L254" s="43">
        <v>2736.2</v>
      </c>
      <c r="M254" s="43">
        <v>81.2</v>
      </c>
      <c r="N254" s="43">
        <f t="shared" si="12"/>
        <v>2.967619326072656</v>
      </c>
    </row>
    <row r="255" spans="1:17" ht="70.900000000000006" customHeight="1" x14ac:dyDescent="0.25">
      <c r="A255" s="96"/>
      <c r="B255" s="85"/>
      <c r="C255" s="85"/>
      <c r="D255" s="42" t="s">
        <v>2</v>
      </c>
      <c r="E255" s="43">
        <f>[1]Общий!E1914</f>
        <v>0</v>
      </c>
      <c r="F255" s="43">
        <f>[1]Общий!F1914</f>
        <v>0</v>
      </c>
      <c r="G255" s="20" t="e">
        <f t="shared" si="15"/>
        <v>#DIV/0!</v>
      </c>
      <c r="H255" s="79"/>
      <c r="I255" s="80"/>
      <c r="J255" s="80"/>
      <c r="K255" s="42" t="s">
        <v>3</v>
      </c>
      <c r="L255" s="43">
        <v>2736.2</v>
      </c>
      <c r="M255" s="43">
        <v>81.2</v>
      </c>
      <c r="N255" s="43">
        <f t="shared" si="12"/>
        <v>2.967619326072656</v>
      </c>
    </row>
    <row r="256" spans="1:17" ht="17.649999999999999" customHeight="1" x14ac:dyDescent="0.25">
      <c r="A256" s="95" t="s">
        <v>87</v>
      </c>
      <c r="B256" s="84" t="s">
        <v>86</v>
      </c>
      <c r="C256" s="84" t="s">
        <v>40</v>
      </c>
      <c r="D256" s="42" t="s">
        <v>4</v>
      </c>
      <c r="E256" s="43">
        <f>[1]Общий!E1956</f>
        <v>4200</v>
      </c>
      <c r="F256" s="43">
        <f>[1]Общий!F1956</f>
        <v>0</v>
      </c>
      <c r="G256" s="20">
        <f t="shared" si="15"/>
        <v>0</v>
      </c>
      <c r="H256" s="79" t="s">
        <v>85</v>
      </c>
      <c r="I256" s="113" t="s">
        <v>328</v>
      </c>
      <c r="J256" s="80"/>
      <c r="K256" s="72" t="s">
        <v>4</v>
      </c>
      <c r="L256" s="43">
        <v>53773.5</v>
      </c>
      <c r="M256" s="43">
        <v>53749.4</v>
      </c>
      <c r="N256" s="43">
        <f t="shared" si="12"/>
        <v>99.955182385375693</v>
      </c>
    </row>
    <row r="257" spans="1:14" ht="17.649999999999999" customHeight="1" x14ac:dyDescent="0.25">
      <c r="A257" s="96"/>
      <c r="B257" s="85"/>
      <c r="C257" s="85"/>
      <c r="D257" s="42" t="s">
        <v>3</v>
      </c>
      <c r="E257" s="43">
        <f>[1]Общий!E1957</f>
        <v>0</v>
      </c>
      <c r="F257" s="43">
        <f>[1]Общий!F1957</f>
        <v>0</v>
      </c>
      <c r="G257" s="20" t="e">
        <f t="shared" si="15"/>
        <v>#DIV/0!</v>
      </c>
      <c r="H257" s="79"/>
      <c r="I257" s="113"/>
      <c r="J257" s="80"/>
      <c r="K257" s="58" t="s">
        <v>3</v>
      </c>
      <c r="L257" s="44">
        <v>3773.5</v>
      </c>
      <c r="M257" s="44">
        <v>3749.4</v>
      </c>
      <c r="N257" s="43">
        <f t="shared" si="12"/>
        <v>99.361335630051684</v>
      </c>
    </row>
    <row r="258" spans="1:14" ht="87.6" customHeight="1" x14ac:dyDescent="0.25">
      <c r="A258" s="50"/>
      <c r="B258" s="47"/>
      <c r="C258" s="47"/>
      <c r="D258" s="42"/>
      <c r="E258" s="43"/>
      <c r="F258" s="43"/>
      <c r="G258" s="20"/>
      <c r="H258" s="79"/>
      <c r="I258" s="113"/>
      <c r="J258" s="80"/>
      <c r="K258" s="42" t="s">
        <v>0</v>
      </c>
      <c r="L258" s="43">
        <v>50000</v>
      </c>
      <c r="M258" s="43">
        <v>50000</v>
      </c>
      <c r="N258" s="43">
        <f t="shared" si="12"/>
        <v>100</v>
      </c>
    </row>
    <row r="259" spans="1:14" ht="17.649999999999999" customHeight="1" x14ac:dyDescent="0.25">
      <c r="A259" s="95" t="s">
        <v>84</v>
      </c>
      <c r="B259" s="84" t="s">
        <v>83</v>
      </c>
      <c r="C259" s="84" t="s">
        <v>40</v>
      </c>
      <c r="D259" s="42" t="s">
        <v>4</v>
      </c>
      <c r="E259" s="43">
        <f>[1]Общий!E1979</f>
        <v>0</v>
      </c>
      <c r="F259" s="43">
        <f>[1]Общий!F1979</f>
        <v>0</v>
      </c>
      <c r="G259" s="20" t="e">
        <f t="shared" si="15"/>
        <v>#DIV/0!</v>
      </c>
      <c r="H259" s="79"/>
      <c r="I259" s="115" t="s">
        <v>327</v>
      </c>
      <c r="J259" s="80" t="s">
        <v>43</v>
      </c>
      <c r="K259" s="54" t="s">
        <v>4</v>
      </c>
      <c r="L259" s="55">
        <v>840</v>
      </c>
      <c r="M259" s="55">
        <v>840</v>
      </c>
      <c r="N259" s="55">
        <f t="shared" si="12"/>
        <v>100</v>
      </c>
    </row>
    <row r="260" spans="1:14" ht="17.45" customHeight="1" x14ac:dyDescent="0.25">
      <c r="A260" s="96"/>
      <c r="B260" s="85"/>
      <c r="C260" s="85"/>
      <c r="D260" s="42" t="s">
        <v>3</v>
      </c>
      <c r="E260" s="43">
        <f>[1]Общий!E1980</f>
        <v>0</v>
      </c>
      <c r="F260" s="43">
        <f>[1]Общий!F1980</f>
        <v>0</v>
      </c>
      <c r="G260" s="20" t="e">
        <f t="shared" si="15"/>
        <v>#DIV/0!</v>
      </c>
      <c r="H260" s="79"/>
      <c r="I260" s="115"/>
      <c r="J260" s="80"/>
      <c r="K260" s="42" t="s">
        <v>3</v>
      </c>
      <c r="L260" s="43">
        <v>840</v>
      </c>
      <c r="M260" s="43">
        <v>840</v>
      </c>
      <c r="N260" s="43">
        <f t="shared" si="12"/>
        <v>100</v>
      </c>
    </row>
    <row r="261" spans="1:14" ht="17.649999999999999" customHeight="1" x14ac:dyDescent="0.25">
      <c r="A261" s="95" t="s">
        <v>82</v>
      </c>
      <c r="B261" s="97" t="s">
        <v>81</v>
      </c>
      <c r="C261" s="98"/>
      <c r="D261" s="42" t="s">
        <v>4</v>
      </c>
      <c r="E261" s="43">
        <f>[1]Общий!E2263</f>
        <v>0</v>
      </c>
      <c r="F261" s="43">
        <f>[1]Общий!F2263</f>
        <v>0</v>
      </c>
      <c r="G261" s="20" t="e">
        <f t="shared" si="15"/>
        <v>#DIV/0!</v>
      </c>
      <c r="H261" s="79"/>
      <c r="I261" s="115"/>
      <c r="J261" s="80" t="s">
        <v>36</v>
      </c>
      <c r="K261" s="42" t="s">
        <v>4</v>
      </c>
      <c r="L261" s="10">
        <v>52933.5</v>
      </c>
      <c r="M261" s="10">
        <v>52909.4</v>
      </c>
      <c r="N261" s="43">
        <f t="shared" si="12"/>
        <v>99.954471176098309</v>
      </c>
    </row>
    <row r="262" spans="1:14" ht="17.649999999999999" customHeight="1" x14ac:dyDescent="0.25">
      <c r="A262" s="96"/>
      <c r="B262" s="99"/>
      <c r="C262" s="100"/>
      <c r="D262" s="42" t="s">
        <v>3</v>
      </c>
      <c r="E262" s="43">
        <f>[1]Общий!E2264</f>
        <v>0</v>
      </c>
      <c r="F262" s="43">
        <f>[1]Общий!F2264</f>
        <v>0</v>
      </c>
      <c r="G262" s="20" t="e">
        <f t="shared" si="15"/>
        <v>#DIV/0!</v>
      </c>
      <c r="H262" s="79"/>
      <c r="I262" s="115"/>
      <c r="J262" s="80"/>
      <c r="K262" s="42" t="s">
        <v>3</v>
      </c>
      <c r="L262" s="10">
        <v>2933.5</v>
      </c>
      <c r="M262" s="10">
        <v>2909.4</v>
      </c>
      <c r="N262" s="43">
        <f t="shared" si="12"/>
        <v>99.178455769558553</v>
      </c>
    </row>
    <row r="263" spans="1:14" ht="20.45" customHeight="1" x14ac:dyDescent="0.25">
      <c r="A263" s="96"/>
      <c r="B263" s="99"/>
      <c r="C263" s="100"/>
      <c r="D263" s="42" t="s">
        <v>2</v>
      </c>
      <c r="E263" s="43">
        <f>[1]Общий!E2265</f>
        <v>0</v>
      </c>
      <c r="F263" s="43">
        <f>[1]Общий!F2265</f>
        <v>0</v>
      </c>
      <c r="G263" s="20" t="e">
        <f t="shared" si="15"/>
        <v>#DIV/0!</v>
      </c>
      <c r="H263" s="79"/>
      <c r="I263" s="115"/>
      <c r="J263" s="80"/>
      <c r="K263" s="42" t="s">
        <v>0</v>
      </c>
      <c r="L263" s="43">
        <v>50000</v>
      </c>
      <c r="M263" s="43">
        <v>50000</v>
      </c>
      <c r="N263" s="43">
        <f t="shared" si="12"/>
        <v>100</v>
      </c>
    </row>
    <row r="264" spans="1:14" ht="17.649999999999999" customHeight="1" x14ac:dyDescent="0.25">
      <c r="A264" s="103"/>
      <c r="B264" s="101"/>
      <c r="C264" s="102"/>
      <c r="D264" s="42" t="s">
        <v>0</v>
      </c>
      <c r="E264" s="43">
        <f>[1]Общий!E2267</f>
        <v>135698.19999999998</v>
      </c>
      <c r="F264" s="43">
        <f>[1]Общий!F2267</f>
        <v>65815.899999999994</v>
      </c>
      <c r="G264" s="20">
        <f t="shared" si="15"/>
        <v>48.501675040641665</v>
      </c>
      <c r="H264" s="79" t="s">
        <v>80</v>
      </c>
      <c r="I264" s="80" t="s">
        <v>294</v>
      </c>
      <c r="J264" s="80" t="s">
        <v>34</v>
      </c>
      <c r="K264" s="42" t="s">
        <v>4</v>
      </c>
      <c r="L264" s="43">
        <v>34945.800000000003</v>
      </c>
      <c r="M264" s="43">
        <v>34343.800000000003</v>
      </c>
      <c r="N264" s="43">
        <f t="shared" si="12"/>
        <v>98.277332326059209</v>
      </c>
    </row>
    <row r="265" spans="1:14" ht="159.6" customHeight="1" x14ac:dyDescent="0.25">
      <c r="A265" s="95" t="s">
        <v>79</v>
      </c>
      <c r="B265" s="84" t="s">
        <v>78</v>
      </c>
      <c r="C265" s="84" t="s">
        <v>36</v>
      </c>
      <c r="D265" s="42" t="s">
        <v>4</v>
      </c>
      <c r="E265" s="43">
        <f>[1]Общий!E2006</f>
        <v>601</v>
      </c>
      <c r="F265" s="43">
        <f>[1]Общий!F2006</f>
        <v>243.4</v>
      </c>
      <c r="G265" s="20">
        <f t="shared" si="15"/>
        <v>40.499168053244595</v>
      </c>
      <c r="H265" s="79"/>
      <c r="I265" s="80"/>
      <c r="J265" s="80"/>
      <c r="K265" s="42" t="s">
        <v>3</v>
      </c>
      <c r="L265" s="43">
        <v>34945.800000000003</v>
      </c>
      <c r="M265" s="43">
        <v>34343.800000000003</v>
      </c>
      <c r="N265" s="43">
        <f t="shared" si="12"/>
        <v>98.277332326059209</v>
      </c>
    </row>
    <row r="266" spans="1:14" ht="17.649999999999999" customHeight="1" x14ac:dyDescent="0.25">
      <c r="A266" s="96"/>
      <c r="B266" s="85"/>
      <c r="C266" s="85"/>
      <c r="D266" s="42" t="s">
        <v>3</v>
      </c>
      <c r="E266" s="43">
        <f>[1]Общий!E2007</f>
        <v>601</v>
      </c>
      <c r="F266" s="43">
        <f>[1]Общий!F2007</f>
        <v>243.4</v>
      </c>
      <c r="G266" s="20">
        <f t="shared" si="15"/>
        <v>40.499168053244595</v>
      </c>
      <c r="H266" s="81" t="s">
        <v>77</v>
      </c>
      <c r="I266" s="84" t="s">
        <v>311</v>
      </c>
      <c r="J266" s="84" t="s">
        <v>34</v>
      </c>
      <c r="K266" s="42" t="s">
        <v>4</v>
      </c>
      <c r="L266" s="43">
        <v>211569</v>
      </c>
      <c r="M266" s="43">
        <v>202948.7</v>
      </c>
      <c r="N266" s="43">
        <f t="shared" si="12"/>
        <v>95.925537295161391</v>
      </c>
    </row>
    <row r="267" spans="1:14" ht="112.9" customHeight="1" x14ac:dyDescent="0.25">
      <c r="A267" s="95" t="s">
        <v>76</v>
      </c>
      <c r="B267" s="84" t="s">
        <v>75</v>
      </c>
      <c r="C267" s="84"/>
      <c r="D267" s="42" t="s">
        <v>4</v>
      </c>
      <c r="E267" s="43">
        <f>[1]Общий!E2076</f>
        <v>0</v>
      </c>
      <c r="F267" s="43">
        <f>[1]Общий!F2076</f>
        <v>0</v>
      </c>
      <c r="G267" s="20" t="e">
        <f t="shared" si="15"/>
        <v>#DIV/0!</v>
      </c>
      <c r="H267" s="83"/>
      <c r="I267" s="86"/>
      <c r="J267" s="86"/>
      <c r="K267" s="42" t="s">
        <v>3</v>
      </c>
      <c r="L267" s="43">
        <v>211569</v>
      </c>
      <c r="M267" s="43">
        <v>202948.7</v>
      </c>
      <c r="N267" s="43">
        <f t="shared" si="12"/>
        <v>95.925537295161391</v>
      </c>
    </row>
    <row r="268" spans="1:14" ht="17.649999999999999" customHeight="1" x14ac:dyDescent="0.25">
      <c r="A268" s="96"/>
      <c r="B268" s="85"/>
      <c r="C268" s="85"/>
      <c r="D268" s="42" t="s">
        <v>3</v>
      </c>
      <c r="E268" s="43">
        <f>[1]Общий!E2077</f>
        <v>59008.2</v>
      </c>
      <c r="F268" s="43">
        <f>[1]Общий!F2077</f>
        <v>12884.800000000001</v>
      </c>
      <c r="G268" s="20">
        <f t="shared" si="15"/>
        <v>21.835609288200626</v>
      </c>
      <c r="H268" s="81" t="s">
        <v>74</v>
      </c>
      <c r="I268" s="84" t="s">
        <v>295</v>
      </c>
      <c r="J268" s="84" t="s">
        <v>36</v>
      </c>
      <c r="K268" s="42" t="s">
        <v>4</v>
      </c>
      <c r="L268" s="43">
        <v>247.5</v>
      </c>
      <c r="M268" s="43">
        <v>247.5</v>
      </c>
      <c r="N268" s="43">
        <f t="shared" si="12"/>
        <v>100</v>
      </c>
    </row>
    <row r="269" spans="1:14" ht="165.6" customHeight="1" x14ac:dyDescent="0.25">
      <c r="A269" s="96"/>
      <c r="B269" s="85"/>
      <c r="C269" s="86"/>
      <c r="D269" s="42" t="s">
        <v>0</v>
      </c>
      <c r="E269" s="43">
        <f>[1]Общий!E2080</f>
        <v>0</v>
      </c>
      <c r="F269" s="43">
        <f>[1]Общий!F2080</f>
        <v>0</v>
      </c>
      <c r="G269" s="20" t="e">
        <f t="shared" si="15"/>
        <v>#DIV/0!</v>
      </c>
      <c r="H269" s="83"/>
      <c r="I269" s="86"/>
      <c r="J269" s="86"/>
      <c r="K269" s="42" t="s">
        <v>3</v>
      </c>
      <c r="L269" s="43">
        <v>247.5</v>
      </c>
      <c r="M269" s="43">
        <v>247.5</v>
      </c>
      <c r="N269" s="43">
        <f t="shared" si="12"/>
        <v>100</v>
      </c>
    </row>
    <row r="270" spans="1:14" ht="19.899999999999999" customHeight="1" x14ac:dyDescent="0.25">
      <c r="A270" s="96"/>
      <c r="B270" s="85"/>
      <c r="C270" s="47"/>
      <c r="D270" s="42"/>
      <c r="E270" s="43"/>
      <c r="F270" s="43"/>
      <c r="G270" s="20"/>
      <c r="H270" s="81" t="s">
        <v>73</v>
      </c>
      <c r="I270" s="84" t="s">
        <v>296</v>
      </c>
      <c r="J270" s="84" t="s">
        <v>36</v>
      </c>
      <c r="K270" s="42" t="s">
        <v>4</v>
      </c>
      <c r="L270" s="43">
        <v>140268.4</v>
      </c>
      <c r="M270" s="43">
        <v>139398.5</v>
      </c>
      <c r="N270" s="43">
        <f>M270/L270*100</f>
        <v>99.379831808162066</v>
      </c>
    </row>
    <row r="271" spans="1:14" ht="42.6" customHeight="1" x14ac:dyDescent="0.25">
      <c r="A271" s="96"/>
      <c r="B271" s="85"/>
      <c r="C271" s="47"/>
      <c r="D271" s="42"/>
      <c r="E271" s="43"/>
      <c r="F271" s="43"/>
      <c r="G271" s="20"/>
      <c r="H271" s="82"/>
      <c r="I271" s="85"/>
      <c r="J271" s="85"/>
      <c r="K271" s="84" t="s">
        <v>3</v>
      </c>
      <c r="L271" s="81">
        <v>140268.4</v>
      </c>
      <c r="M271" s="81">
        <v>139398.5</v>
      </c>
      <c r="N271" s="81">
        <f>M271/L271*100</f>
        <v>99.379831808162066</v>
      </c>
    </row>
    <row r="272" spans="1:14" ht="17.649999999999999" customHeight="1" x14ac:dyDescent="0.25">
      <c r="A272" s="96"/>
      <c r="B272" s="85"/>
      <c r="C272" s="84" t="s">
        <v>43</v>
      </c>
      <c r="D272" s="42" t="s">
        <v>4</v>
      </c>
      <c r="E272" s="43">
        <f>[1]Общий!E2036</f>
        <v>0</v>
      </c>
      <c r="F272" s="43">
        <f>[1]Общий!F2036</f>
        <v>0</v>
      </c>
      <c r="G272" s="20" t="e">
        <f t="shared" si="15"/>
        <v>#DIV/0!</v>
      </c>
      <c r="H272" s="82"/>
      <c r="I272" s="85"/>
      <c r="J272" s="85"/>
      <c r="K272" s="85"/>
      <c r="L272" s="82"/>
      <c r="M272" s="82"/>
      <c r="N272" s="82"/>
    </row>
    <row r="273" spans="1:17" ht="63.6" customHeight="1" x14ac:dyDescent="0.25">
      <c r="A273" s="96"/>
      <c r="B273" s="85"/>
      <c r="C273" s="85"/>
      <c r="D273" s="42" t="s">
        <v>3</v>
      </c>
      <c r="E273" s="43">
        <f>[1]Общий!E2037</f>
        <v>0</v>
      </c>
      <c r="F273" s="43">
        <f>[1]Общий!F2037</f>
        <v>0</v>
      </c>
      <c r="G273" s="20" t="e">
        <f t="shared" si="15"/>
        <v>#DIV/0!</v>
      </c>
      <c r="H273" s="83"/>
      <c r="I273" s="86"/>
      <c r="J273" s="86"/>
      <c r="K273" s="86"/>
      <c r="L273" s="83"/>
      <c r="M273" s="83"/>
      <c r="N273" s="83"/>
      <c r="P273" s="43">
        <f>P274+P275</f>
        <v>0</v>
      </c>
      <c r="Q273" s="43">
        <f>Q274+Q275</f>
        <v>0</v>
      </c>
    </row>
    <row r="274" spans="1:17" ht="17.649999999999999" customHeight="1" x14ac:dyDescent="0.25">
      <c r="A274" s="96"/>
      <c r="B274" s="85"/>
      <c r="C274" s="84" t="s">
        <v>36</v>
      </c>
      <c r="D274" s="42" t="s">
        <v>4</v>
      </c>
      <c r="E274" s="43">
        <f>[1]Общий!E2070</f>
        <v>0</v>
      </c>
      <c r="F274" s="43">
        <f>[1]Общий!F2070</f>
        <v>0</v>
      </c>
      <c r="G274" s="20" t="e">
        <f t="shared" si="15"/>
        <v>#DIV/0!</v>
      </c>
      <c r="H274" s="79" t="s">
        <v>72</v>
      </c>
      <c r="I274" s="80" t="s">
        <v>71</v>
      </c>
      <c r="J274" s="80" t="s">
        <v>36</v>
      </c>
      <c r="K274" s="42" t="s">
        <v>4</v>
      </c>
      <c r="L274" s="43">
        <v>44780.800000000003</v>
      </c>
      <c r="M274" s="43">
        <v>44751.6</v>
      </c>
      <c r="N274" s="43">
        <f t="shared" ref="N274:N337" si="16">M274/L274*100</f>
        <v>99.934793482921251</v>
      </c>
      <c r="P274" s="45">
        <f>P272</f>
        <v>0</v>
      </c>
      <c r="Q274" s="45">
        <f>Q272</f>
        <v>0</v>
      </c>
    </row>
    <row r="275" spans="1:17" ht="17.649999999999999" customHeight="1" x14ac:dyDescent="0.25">
      <c r="A275" s="96"/>
      <c r="B275" s="85"/>
      <c r="C275" s="85"/>
      <c r="D275" s="42" t="s">
        <v>3</v>
      </c>
      <c r="E275" s="43">
        <f>[1]Общий!E2071</f>
        <v>0</v>
      </c>
      <c r="F275" s="43">
        <f>[1]Общий!F2071</f>
        <v>0</v>
      </c>
      <c r="G275" s="20" t="e">
        <f t="shared" si="15"/>
        <v>#DIV/0!</v>
      </c>
      <c r="H275" s="79"/>
      <c r="I275" s="80"/>
      <c r="J275" s="80"/>
      <c r="K275" s="42" t="s">
        <v>3</v>
      </c>
      <c r="L275" s="43">
        <v>44744</v>
      </c>
      <c r="M275" s="43">
        <v>44714.799999999996</v>
      </c>
      <c r="N275" s="43">
        <f t="shared" si="16"/>
        <v>99.934739853388152</v>
      </c>
      <c r="P275" s="44">
        <f>P260</f>
        <v>0</v>
      </c>
      <c r="Q275" s="44">
        <f>Q260</f>
        <v>0</v>
      </c>
    </row>
    <row r="276" spans="1:17" ht="93.6" customHeight="1" x14ac:dyDescent="0.25">
      <c r="A276" s="50"/>
      <c r="B276" s="47"/>
      <c r="C276" s="47"/>
      <c r="D276" s="42"/>
      <c r="E276" s="43"/>
      <c r="F276" s="43"/>
      <c r="G276" s="20"/>
      <c r="H276" s="79"/>
      <c r="I276" s="80"/>
      <c r="J276" s="84"/>
      <c r="K276" s="46" t="s">
        <v>2</v>
      </c>
      <c r="L276" s="44">
        <v>36.799999999999997</v>
      </c>
      <c r="M276" s="44">
        <v>36.799999999999997</v>
      </c>
      <c r="N276" s="44">
        <f t="shared" si="16"/>
        <v>100</v>
      </c>
      <c r="P276" s="2"/>
      <c r="Q276" s="2"/>
    </row>
    <row r="277" spans="1:17" ht="49.15" customHeight="1" x14ac:dyDescent="0.25">
      <c r="A277" s="50"/>
      <c r="B277" s="47"/>
      <c r="C277" s="47"/>
      <c r="D277" s="42"/>
      <c r="E277" s="43"/>
      <c r="F277" s="43"/>
      <c r="G277" s="20"/>
      <c r="H277" s="63" t="s">
        <v>270</v>
      </c>
      <c r="I277" s="26" t="s">
        <v>330</v>
      </c>
      <c r="J277" s="42" t="s">
        <v>34</v>
      </c>
      <c r="K277" s="42" t="s">
        <v>4</v>
      </c>
      <c r="L277" s="43">
        <v>13053.4</v>
      </c>
      <c r="M277" s="43">
        <v>12754.3</v>
      </c>
      <c r="N277" s="43">
        <f t="shared" si="16"/>
        <v>97.708642958922582</v>
      </c>
    </row>
    <row r="278" spans="1:17" ht="63" customHeight="1" x14ac:dyDescent="0.25">
      <c r="A278" s="50"/>
      <c r="B278" s="47"/>
      <c r="C278" s="47"/>
      <c r="D278" s="42"/>
      <c r="E278" s="43"/>
      <c r="F278" s="43"/>
      <c r="G278" s="20"/>
      <c r="H278" s="63"/>
      <c r="I278" s="73" t="s">
        <v>329</v>
      </c>
      <c r="J278" s="64"/>
      <c r="K278" s="42" t="s">
        <v>3</v>
      </c>
      <c r="L278" s="43">
        <v>13053.4</v>
      </c>
      <c r="M278" s="43">
        <v>12754.3</v>
      </c>
      <c r="N278" s="43">
        <f t="shared" si="16"/>
        <v>97.708642958922582</v>
      </c>
    </row>
    <row r="279" spans="1:17" ht="17.649999999999999" customHeight="1" x14ac:dyDescent="0.25">
      <c r="A279" s="95" t="s">
        <v>70</v>
      </c>
      <c r="B279" s="84" t="s">
        <v>69</v>
      </c>
      <c r="C279" s="84"/>
      <c r="D279" s="42" t="s">
        <v>4</v>
      </c>
      <c r="E279" s="43">
        <f>[1]Общий!E2113</f>
        <v>59848.2</v>
      </c>
      <c r="F279" s="43">
        <f>[1]Общий!F2113</f>
        <v>12884.800000000001</v>
      </c>
      <c r="G279" s="20">
        <f t="shared" si="15"/>
        <v>21.529135379175983</v>
      </c>
      <c r="H279" s="79" t="s">
        <v>68</v>
      </c>
      <c r="I279" s="80" t="s">
        <v>67</v>
      </c>
      <c r="J279" s="86"/>
      <c r="K279" s="54" t="s">
        <v>4</v>
      </c>
      <c r="L279" s="55">
        <v>360197.3</v>
      </c>
      <c r="M279" s="55">
        <v>324920.5</v>
      </c>
      <c r="N279" s="55">
        <f t="shared" si="16"/>
        <v>90.206256404476107</v>
      </c>
      <c r="O279" s="1">
        <f>M279/M389*100</f>
        <v>1.9845033322039054</v>
      </c>
    </row>
    <row r="280" spans="1:17" ht="17.649999999999999" customHeight="1" x14ac:dyDescent="0.25">
      <c r="A280" s="96"/>
      <c r="B280" s="85"/>
      <c r="C280" s="85"/>
      <c r="D280" s="42" t="s">
        <v>3</v>
      </c>
      <c r="E280" s="43">
        <f>[1]Общий!E2114</f>
        <v>9848.1999999999989</v>
      </c>
      <c r="F280" s="43">
        <f>[1]Общий!F2114</f>
        <v>98.7</v>
      </c>
      <c r="G280" s="20">
        <f t="shared" si="15"/>
        <v>1.0022136024857335</v>
      </c>
      <c r="H280" s="79"/>
      <c r="I280" s="80"/>
      <c r="J280" s="80"/>
      <c r="K280" s="42" t="s">
        <v>3</v>
      </c>
      <c r="L280" s="43">
        <v>348700.9</v>
      </c>
      <c r="M280" s="43">
        <v>320151.40000000002</v>
      </c>
      <c r="N280" s="43">
        <f t="shared" si="16"/>
        <v>91.812610750359397</v>
      </c>
    </row>
    <row r="281" spans="1:17" ht="34.5" customHeight="1" x14ac:dyDescent="0.25">
      <c r="A281" s="96"/>
      <c r="B281" s="85"/>
      <c r="C281" s="84" t="s">
        <v>40</v>
      </c>
      <c r="D281" s="42" t="s">
        <v>4</v>
      </c>
      <c r="E281" s="43">
        <v>3515.5</v>
      </c>
      <c r="F281" s="43">
        <v>0</v>
      </c>
      <c r="G281" s="20">
        <f t="shared" si="15"/>
        <v>0</v>
      </c>
      <c r="H281" s="79"/>
      <c r="I281" s="80"/>
      <c r="J281" s="80"/>
      <c r="K281" s="42" t="s">
        <v>2</v>
      </c>
      <c r="L281" s="43">
        <v>11496.4</v>
      </c>
      <c r="M281" s="43">
        <v>4769.1000000000004</v>
      </c>
      <c r="N281" s="43">
        <f t="shared" si="16"/>
        <v>41.483420896976448</v>
      </c>
    </row>
    <row r="282" spans="1:17" ht="17.649999999999999" customHeight="1" x14ac:dyDescent="0.25">
      <c r="A282" s="96"/>
      <c r="B282" s="85"/>
      <c r="C282" s="85"/>
      <c r="D282" s="42" t="s">
        <v>3</v>
      </c>
      <c r="E282" s="43">
        <v>3515.5</v>
      </c>
      <c r="F282" s="43">
        <v>0</v>
      </c>
      <c r="G282" s="20">
        <f t="shared" si="15"/>
        <v>0</v>
      </c>
      <c r="H282" s="79" t="s">
        <v>66</v>
      </c>
      <c r="I282" s="80" t="s">
        <v>297</v>
      </c>
      <c r="J282" s="80" t="s">
        <v>6</v>
      </c>
      <c r="K282" s="42" t="s">
        <v>4</v>
      </c>
      <c r="L282" s="43">
        <v>54155.5</v>
      </c>
      <c r="M282" s="43">
        <v>54155.5</v>
      </c>
      <c r="N282" s="43">
        <f t="shared" si="16"/>
        <v>100</v>
      </c>
    </row>
    <row r="283" spans="1:17" ht="76.150000000000006" customHeight="1" x14ac:dyDescent="0.25">
      <c r="A283" s="96"/>
      <c r="B283" s="85"/>
      <c r="C283" s="84" t="s">
        <v>34</v>
      </c>
      <c r="D283" s="42" t="s">
        <v>4</v>
      </c>
      <c r="E283" s="43">
        <v>0</v>
      </c>
      <c r="F283" s="43">
        <v>30</v>
      </c>
      <c r="G283" s="20" t="s">
        <v>58</v>
      </c>
      <c r="H283" s="79"/>
      <c r="I283" s="80"/>
      <c r="J283" s="80"/>
      <c r="K283" s="42" t="s">
        <v>3</v>
      </c>
      <c r="L283" s="43">
        <v>54155.5</v>
      </c>
      <c r="M283" s="43">
        <v>54155.5</v>
      </c>
      <c r="N283" s="43">
        <f t="shared" si="16"/>
        <v>100</v>
      </c>
    </row>
    <row r="284" spans="1:17" ht="17.649999999999999" customHeight="1" x14ac:dyDescent="0.25">
      <c r="A284" s="96"/>
      <c r="B284" s="85"/>
      <c r="C284" s="85"/>
      <c r="D284" s="42" t="s">
        <v>3</v>
      </c>
      <c r="E284" s="43">
        <v>0</v>
      </c>
      <c r="F284" s="43">
        <v>30</v>
      </c>
      <c r="G284" s="20" t="s">
        <v>58</v>
      </c>
      <c r="H284" s="81" t="s">
        <v>65</v>
      </c>
      <c r="I284" s="84" t="s">
        <v>64</v>
      </c>
      <c r="J284" s="84" t="s">
        <v>34</v>
      </c>
      <c r="K284" s="42" t="s">
        <v>4</v>
      </c>
      <c r="L284" s="43">
        <v>223995.4</v>
      </c>
      <c r="M284" s="43">
        <v>195445.9</v>
      </c>
      <c r="N284" s="43">
        <f t="shared" si="16"/>
        <v>87.254425760529003</v>
      </c>
    </row>
    <row r="285" spans="1:17" ht="102.6" customHeight="1" x14ac:dyDescent="0.25">
      <c r="A285" s="95" t="s">
        <v>63</v>
      </c>
      <c r="B285" s="84" t="s">
        <v>62</v>
      </c>
      <c r="C285" s="84"/>
      <c r="D285" s="42" t="s">
        <v>4</v>
      </c>
      <c r="E285" s="43">
        <f>[1]Общий!E2153</f>
        <v>0</v>
      </c>
      <c r="F285" s="43">
        <f>[1]Общий!F2153</f>
        <v>0</v>
      </c>
      <c r="G285" s="20" t="e">
        <f>F285/E285*100</f>
        <v>#DIV/0!</v>
      </c>
      <c r="H285" s="83"/>
      <c r="I285" s="86"/>
      <c r="J285" s="86"/>
      <c r="K285" s="42" t="s">
        <v>3</v>
      </c>
      <c r="L285" s="43">
        <v>223995.4</v>
      </c>
      <c r="M285" s="43">
        <v>195445.9</v>
      </c>
      <c r="N285" s="43">
        <f t="shared" si="16"/>
        <v>87.254425760529003</v>
      </c>
    </row>
    <row r="286" spans="1:17" ht="17.649999999999999" customHeight="1" x14ac:dyDescent="0.25">
      <c r="A286" s="96"/>
      <c r="B286" s="85"/>
      <c r="C286" s="86"/>
      <c r="D286" s="42" t="s">
        <v>3</v>
      </c>
      <c r="E286" s="43">
        <f>[1]Общий!E2154</f>
        <v>0</v>
      </c>
      <c r="F286" s="43">
        <f>[1]Общий!F2154</f>
        <v>0</v>
      </c>
      <c r="G286" s="20" t="e">
        <f>F286/E286*100</f>
        <v>#DIV/0!</v>
      </c>
      <c r="H286" s="81" t="s">
        <v>61</v>
      </c>
      <c r="I286" s="84" t="s">
        <v>307</v>
      </c>
      <c r="J286" s="84"/>
      <c r="K286" s="42" t="s">
        <v>4</v>
      </c>
      <c r="L286" s="43">
        <v>2318.0999999999995</v>
      </c>
      <c r="M286" s="43">
        <v>2318.1</v>
      </c>
      <c r="N286" s="43">
        <f t="shared" si="16"/>
        <v>100.00000000000003</v>
      </c>
    </row>
    <row r="287" spans="1:17" ht="17.649999999999999" customHeight="1" x14ac:dyDescent="0.25">
      <c r="A287" s="96"/>
      <c r="B287" s="85"/>
      <c r="C287" s="84" t="s">
        <v>40</v>
      </c>
      <c r="D287" s="26" t="s">
        <v>4</v>
      </c>
      <c r="E287" s="43">
        <v>348599</v>
      </c>
      <c r="F287" s="43">
        <v>0</v>
      </c>
      <c r="G287" s="27">
        <f>F287/E287*100</f>
        <v>0</v>
      </c>
      <c r="H287" s="82"/>
      <c r="I287" s="85"/>
      <c r="J287" s="86"/>
      <c r="K287" s="42" t="s">
        <v>3</v>
      </c>
      <c r="L287" s="43">
        <v>2318.0999999999995</v>
      </c>
      <c r="M287" s="43">
        <v>2318.1</v>
      </c>
      <c r="N287" s="43">
        <f t="shared" si="16"/>
        <v>100.00000000000003</v>
      </c>
    </row>
    <row r="288" spans="1:17" ht="17.649999999999999" customHeight="1" x14ac:dyDescent="0.25">
      <c r="A288" s="96"/>
      <c r="B288" s="85"/>
      <c r="C288" s="85"/>
      <c r="D288" s="26"/>
      <c r="E288" s="43"/>
      <c r="F288" s="43"/>
      <c r="G288" s="27"/>
      <c r="H288" s="82"/>
      <c r="I288" s="85"/>
      <c r="J288" s="80" t="s">
        <v>12</v>
      </c>
      <c r="K288" s="42" t="s">
        <v>4</v>
      </c>
      <c r="L288" s="43">
        <v>733.09999999999945</v>
      </c>
      <c r="M288" s="43">
        <v>733.1</v>
      </c>
      <c r="N288" s="43">
        <f t="shared" si="16"/>
        <v>100.00000000000007</v>
      </c>
    </row>
    <row r="289" spans="1:18" ht="17.649999999999999" customHeight="1" x14ac:dyDescent="0.25">
      <c r="A289" s="96"/>
      <c r="B289" s="85"/>
      <c r="C289" s="85"/>
      <c r="D289" s="26"/>
      <c r="E289" s="43"/>
      <c r="F289" s="43"/>
      <c r="G289" s="27"/>
      <c r="H289" s="82"/>
      <c r="I289" s="85"/>
      <c r="J289" s="80"/>
      <c r="K289" s="42" t="s">
        <v>3</v>
      </c>
      <c r="L289" s="43">
        <v>733.09999999999945</v>
      </c>
      <c r="M289" s="43">
        <v>733.1</v>
      </c>
      <c r="N289" s="43">
        <f t="shared" si="16"/>
        <v>100.00000000000007</v>
      </c>
    </row>
    <row r="290" spans="1:18" ht="17.649999999999999" customHeight="1" x14ac:dyDescent="0.25">
      <c r="A290" s="96"/>
      <c r="B290" s="85"/>
      <c r="C290" s="85"/>
      <c r="D290" s="26"/>
      <c r="E290" s="43"/>
      <c r="F290" s="43"/>
      <c r="G290" s="27"/>
      <c r="H290" s="82"/>
      <c r="I290" s="85"/>
      <c r="J290" s="80" t="s">
        <v>60</v>
      </c>
      <c r="K290" s="42" t="s">
        <v>4</v>
      </c>
      <c r="L290" s="43">
        <v>185</v>
      </c>
      <c r="M290" s="43">
        <v>185</v>
      </c>
      <c r="N290" s="43">
        <f t="shared" si="16"/>
        <v>100</v>
      </c>
    </row>
    <row r="291" spans="1:18" ht="17.649999999999999" customHeight="1" x14ac:dyDescent="0.25">
      <c r="A291" s="96"/>
      <c r="B291" s="85"/>
      <c r="C291" s="85"/>
      <c r="D291" s="26"/>
      <c r="E291" s="43"/>
      <c r="F291" s="43"/>
      <c r="G291" s="27"/>
      <c r="H291" s="82"/>
      <c r="I291" s="85"/>
      <c r="J291" s="80"/>
      <c r="K291" s="42" t="s">
        <v>3</v>
      </c>
      <c r="L291" s="43">
        <v>185</v>
      </c>
      <c r="M291" s="43">
        <v>185</v>
      </c>
      <c r="N291" s="43">
        <f t="shared" si="16"/>
        <v>100</v>
      </c>
    </row>
    <row r="292" spans="1:18" ht="17.649999999999999" customHeight="1" x14ac:dyDescent="0.25">
      <c r="A292" s="96"/>
      <c r="B292" s="85"/>
      <c r="C292" s="85"/>
      <c r="D292" s="26"/>
      <c r="E292" s="43"/>
      <c r="F292" s="43"/>
      <c r="G292" s="27"/>
      <c r="H292" s="82"/>
      <c r="I292" s="85"/>
      <c r="J292" s="80" t="s">
        <v>44</v>
      </c>
      <c r="K292" s="42" t="s">
        <v>4</v>
      </c>
      <c r="L292" s="43">
        <v>0</v>
      </c>
      <c r="M292" s="43">
        <v>0</v>
      </c>
      <c r="N292" s="43" t="s">
        <v>58</v>
      </c>
    </row>
    <row r="293" spans="1:18" ht="17.649999999999999" customHeight="1" x14ac:dyDescent="0.25">
      <c r="A293" s="96"/>
      <c r="B293" s="85"/>
      <c r="C293" s="85"/>
      <c r="D293" s="26"/>
      <c r="E293" s="43"/>
      <c r="F293" s="43"/>
      <c r="G293" s="27"/>
      <c r="H293" s="82"/>
      <c r="I293" s="85"/>
      <c r="J293" s="80"/>
      <c r="K293" s="42" t="s">
        <v>3</v>
      </c>
      <c r="L293" s="43">
        <v>0</v>
      </c>
      <c r="M293" s="43">
        <v>0</v>
      </c>
      <c r="N293" s="43" t="s">
        <v>58</v>
      </c>
    </row>
    <row r="294" spans="1:18" ht="17.649999999999999" customHeight="1" x14ac:dyDescent="0.25">
      <c r="A294" s="96"/>
      <c r="B294" s="85"/>
      <c r="C294" s="85"/>
      <c r="D294" s="26"/>
      <c r="E294" s="43"/>
      <c r="F294" s="43"/>
      <c r="G294" s="27"/>
      <c r="H294" s="82"/>
      <c r="I294" s="85"/>
      <c r="J294" s="80" t="s">
        <v>7</v>
      </c>
      <c r="K294" s="42" t="s">
        <v>4</v>
      </c>
      <c r="L294" s="43">
        <v>595</v>
      </c>
      <c r="M294" s="43">
        <v>595</v>
      </c>
      <c r="N294" s="43">
        <f t="shared" si="16"/>
        <v>100</v>
      </c>
    </row>
    <row r="295" spans="1:18" ht="17.649999999999999" customHeight="1" x14ac:dyDescent="0.25">
      <c r="A295" s="96"/>
      <c r="B295" s="85"/>
      <c r="C295" s="85"/>
      <c r="D295" s="26"/>
      <c r="E295" s="43"/>
      <c r="F295" s="43"/>
      <c r="G295" s="27"/>
      <c r="H295" s="82"/>
      <c r="I295" s="85"/>
      <c r="J295" s="80"/>
      <c r="K295" s="42" t="s">
        <v>3</v>
      </c>
      <c r="L295" s="43">
        <v>595</v>
      </c>
      <c r="M295" s="43">
        <v>595</v>
      </c>
      <c r="N295" s="43">
        <f t="shared" si="16"/>
        <v>100</v>
      </c>
    </row>
    <row r="296" spans="1:18" ht="17.649999999999999" customHeight="1" x14ac:dyDescent="0.25">
      <c r="A296" s="96"/>
      <c r="B296" s="85"/>
      <c r="C296" s="85"/>
      <c r="D296" s="26"/>
      <c r="E296" s="43"/>
      <c r="F296" s="43"/>
      <c r="G296" s="27"/>
      <c r="H296" s="82"/>
      <c r="I296" s="85"/>
      <c r="J296" s="80" t="s">
        <v>16</v>
      </c>
      <c r="K296" s="42" t="s">
        <v>4</v>
      </c>
      <c r="L296" s="43">
        <v>805</v>
      </c>
      <c r="M296" s="43">
        <v>805</v>
      </c>
      <c r="N296" s="43">
        <f t="shared" si="16"/>
        <v>100</v>
      </c>
    </row>
    <row r="297" spans="1:18" ht="17.649999999999999" customHeight="1" x14ac:dyDescent="0.25">
      <c r="A297" s="96"/>
      <c r="B297" s="85"/>
      <c r="C297" s="85"/>
      <c r="D297" s="26"/>
      <c r="E297" s="43"/>
      <c r="F297" s="43"/>
      <c r="G297" s="27"/>
      <c r="H297" s="83"/>
      <c r="I297" s="86"/>
      <c r="J297" s="80"/>
      <c r="K297" s="42" t="s">
        <v>3</v>
      </c>
      <c r="L297" s="43">
        <v>805</v>
      </c>
      <c r="M297" s="43">
        <v>805</v>
      </c>
      <c r="N297" s="43">
        <f t="shared" si="16"/>
        <v>100</v>
      </c>
    </row>
    <row r="298" spans="1:18" ht="17.649999999999999" customHeight="1" x14ac:dyDescent="0.25">
      <c r="A298" s="96"/>
      <c r="B298" s="85"/>
      <c r="C298" s="85"/>
      <c r="D298" s="26" t="s">
        <v>3</v>
      </c>
      <c r="E298" s="43">
        <v>348599</v>
      </c>
      <c r="F298" s="43">
        <v>0</v>
      </c>
      <c r="G298" s="27">
        <f>F298/E298*100</f>
        <v>0</v>
      </c>
      <c r="H298" s="81" t="s">
        <v>59</v>
      </c>
      <c r="I298" s="84" t="s">
        <v>298</v>
      </c>
      <c r="J298" s="84" t="s">
        <v>6</v>
      </c>
      <c r="K298" s="42" t="s">
        <v>4</v>
      </c>
      <c r="L298" s="43">
        <v>29177.599999999999</v>
      </c>
      <c r="M298" s="43">
        <v>22450.3</v>
      </c>
      <c r="N298" s="43">
        <f t="shared" si="16"/>
        <v>76.943614279447246</v>
      </c>
      <c r="R298" s="43"/>
    </row>
    <row r="299" spans="1:18" ht="17.649999999999999" customHeight="1" x14ac:dyDescent="0.25">
      <c r="A299" s="96"/>
      <c r="B299" s="85"/>
      <c r="C299" s="47"/>
      <c r="D299" s="26"/>
      <c r="E299" s="43"/>
      <c r="F299" s="43"/>
      <c r="G299" s="27"/>
      <c r="H299" s="82"/>
      <c r="I299" s="85"/>
      <c r="J299" s="85"/>
      <c r="K299" s="42" t="s">
        <v>3</v>
      </c>
      <c r="L299" s="43">
        <v>17681.199999999997</v>
      </c>
      <c r="M299" s="43">
        <v>17681.199999999997</v>
      </c>
      <c r="N299" s="43">
        <f t="shared" si="16"/>
        <v>100</v>
      </c>
      <c r="R299" s="2"/>
    </row>
    <row r="300" spans="1:18" ht="62.45" customHeight="1" x14ac:dyDescent="0.25">
      <c r="A300" s="96"/>
      <c r="B300" s="85"/>
      <c r="C300" s="47"/>
      <c r="D300" s="26" t="s">
        <v>3</v>
      </c>
      <c r="E300" s="43">
        <v>0</v>
      </c>
      <c r="F300" s="43">
        <v>62922.299999999996</v>
      </c>
      <c r="G300" s="27" t="s">
        <v>58</v>
      </c>
      <c r="H300" s="83"/>
      <c r="I300" s="86"/>
      <c r="J300" s="86"/>
      <c r="K300" s="42" t="s">
        <v>2</v>
      </c>
      <c r="L300" s="43">
        <v>11496.4</v>
      </c>
      <c r="M300" s="43">
        <v>4769.1000000000004</v>
      </c>
      <c r="N300" s="43">
        <f t="shared" si="16"/>
        <v>41.483420896976448</v>
      </c>
    </row>
    <row r="301" spans="1:18" ht="17.649999999999999" customHeight="1" x14ac:dyDescent="0.25">
      <c r="A301" s="95" t="s">
        <v>57</v>
      </c>
      <c r="B301" s="84" t="s">
        <v>56</v>
      </c>
      <c r="C301" s="84" t="s">
        <v>36</v>
      </c>
      <c r="D301" s="26" t="s">
        <v>4</v>
      </c>
      <c r="E301" s="43">
        <f>[1]Общий!E2176</f>
        <v>79246.8</v>
      </c>
      <c r="F301" s="43">
        <f>[1]Общий!F2176</f>
        <v>46413</v>
      </c>
      <c r="G301" s="27">
        <f t="shared" ref="G301:G304" si="17">F301/E301*100</f>
        <v>58.567664561849817</v>
      </c>
      <c r="H301" s="79" t="s">
        <v>55</v>
      </c>
      <c r="I301" s="80" t="s">
        <v>299</v>
      </c>
      <c r="J301" s="80" t="s">
        <v>12</v>
      </c>
      <c r="K301" s="42" t="s">
        <v>4</v>
      </c>
      <c r="L301" s="43">
        <v>50550.7</v>
      </c>
      <c r="M301" s="43">
        <v>50550.7</v>
      </c>
      <c r="N301" s="43">
        <f t="shared" si="16"/>
        <v>100</v>
      </c>
    </row>
    <row r="302" spans="1:18" ht="201.6" customHeight="1" x14ac:dyDescent="0.25">
      <c r="A302" s="96"/>
      <c r="B302" s="85"/>
      <c r="C302" s="85"/>
      <c r="D302" s="26" t="s">
        <v>3</v>
      </c>
      <c r="E302" s="43">
        <f>[1]Общий!E2177</f>
        <v>0</v>
      </c>
      <c r="F302" s="43">
        <f>[1]Общий!F2177</f>
        <v>0</v>
      </c>
      <c r="G302" s="27" t="e">
        <f t="shared" si="17"/>
        <v>#DIV/0!</v>
      </c>
      <c r="H302" s="79"/>
      <c r="I302" s="80"/>
      <c r="J302" s="80"/>
      <c r="K302" s="42" t="s">
        <v>3</v>
      </c>
      <c r="L302" s="43">
        <v>50550.7</v>
      </c>
      <c r="M302" s="43">
        <v>50550.7</v>
      </c>
      <c r="N302" s="43">
        <f t="shared" si="16"/>
        <v>100</v>
      </c>
    </row>
    <row r="303" spans="1:18" ht="12.6" customHeight="1" x14ac:dyDescent="0.25">
      <c r="A303" s="95" t="s">
        <v>54</v>
      </c>
      <c r="B303" s="84" t="s">
        <v>53</v>
      </c>
      <c r="C303" s="84" t="s">
        <v>36</v>
      </c>
      <c r="D303" s="26" t="s">
        <v>4</v>
      </c>
      <c r="E303" s="43">
        <f>[1]Общий!E2229</f>
        <v>65784.899999999994</v>
      </c>
      <c r="F303" s="43">
        <f>[1]Общий!F2229</f>
        <v>29115</v>
      </c>
      <c r="G303" s="27">
        <f t="shared" si="17"/>
        <v>44.257876807595672</v>
      </c>
      <c r="H303" s="79" t="s">
        <v>52</v>
      </c>
      <c r="I303" s="80" t="s">
        <v>51</v>
      </c>
      <c r="J303" s="80"/>
      <c r="K303" s="42" t="s">
        <v>4</v>
      </c>
      <c r="L303" s="43">
        <v>296376.8</v>
      </c>
      <c r="M303" s="43">
        <v>193969.1</v>
      </c>
      <c r="N303" s="43">
        <f t="shared" si="16"/>
        <v>65.44678935733161</v>
      </c>
      <c r="O303" s="1">
        <f>M303/M389*100</f>
        <v>1.1846969498526334</v>
      </c>
    </row>
    <row r="304" spans="1:18" ht="30.6" customHeight="1" x14ac:dyDescent="0.25">
      <c r="A304" s="96"/>
      <c r="B304" s="85"/>
      <c r="C304" s="85"/>
      <c r="D304" s="57" t="s">
        <v>3</v>
      </c>
      <c r="E304" s="44">
        <f>[1]Общий!E2230</f>
        <v>65784.899999999994</v>
      </c>
      <c r="F304" s="44">
        <f>[1]Общий!F2230</f>
        <v>29115</v>
      </c>
      <c r="G304" s="74">
        <f t="shared" si="17"/>
        <v>44.257876807595672</v>
      </c>
      <c r="H304" s="79"/>
      <c r="I304" s="80"/>
      <c r="J304" s="80"/>
      <c r="K304" s="42" t="s">
        <v>3</v>
      </c>
      <c r="L304" s="43">
        <v>296376.8</v>
      </c>
      <c r="M304" s="43">
        <v>193969.1</v>
      </c>
      <c r="N304" s="43">
        <f t="shared" si="16"/>
        <v>65.44678935733161</v>
      </c>
    </row>
    <row r="305" spans="1:14" ht="17.649999999999999" customHeight="1" x14ac:dyDescent="0.25">
      <c r="A305" s="69" t="s">
        <v>50</v>
      </c>
      <c r="B305" s="69"/>
      <c r="C305" s="69"/>
      <c r="D305" s="69"/>
      <c r="E305" s="69"/>
      <c r="F305" s="69"/>
      <c r="G305" s="69"/>
      <c r="H305" s="114" t="s">
        <v>50</v>
      </c>
      <c r="I305" s="80" t="s">
        <v>269</v>
      </c>
      <c r="J305" s="80"/>
      <c r="K305" s="72" t="s">
        <v>4</v>
      </c>
      <c r="L305" s="43">
        <v>40850.000000000007</v>
      </c>
      <c r="M305" s="43">
        <v>39464.200000000004</v>
      </c>
      <c r="N305" s="43">
        <f t="shared" si="16"/>
        <v>96.60758873929008</v>
      </c>
    </row>
    <row r="306" spans="1:14" ht="17.649999999999999" customHeight="1" x14ac:dyDescent="0.25">
      <c r="A306" s="69"/>
      <c r="B306" s="69"/>
      <c r="C306" s="69"/>
      <c r="D306" s="69"/>
      <c r="E306" s="69"/>
      <c r="F306" s="69"/>
      <c r="G306" s="69"/>
      <c r="H306" s="114"/>
      <c r="I306" s="80"/>
      <c r="J306" s="80"/>
      <c r="K306" s="72" t="s">
        <v>3</v>
      </c>
      <c r="L306" s="43">
        <v>40850.000000000007</v>
      </c>
      <c r="M306" s="43">
        <v>39464.200000000004</v>
      </c>
      <c r="N306" s="43">
        <f t="shared" si="16"/>
        <v>96.60758873929008</v>
      </c>
    </row>
    <row r="307" spans="1:14" ht="17.649999999999999" customHeight="1" x14ac:dyDescent="0.25">
      <c r="A307" s="69"/>
      <c r="B307" s="69"/>
      <c r="C307" s="69"/>
      <c r="D307" s="69"/>
      <c r="E307" s="69"/>
      <c r="F307" s="69"/>
      <c r="G307" s="69"/>
      <c r="H307" s="114"/>
      <c r="I307" s="80"/>
      <c r="J307" s="80" t="s">
        <v>49</v>
      </c>
      <c r="K307" s="72" t="s">
        <v>4</v>
      </c>
      <c r="L307" s="43">
        <v>3561.8</v>
      </c>
      <c r="M307" s="43">
        <v>3491</v>
      </c>
      <c r="N307" s="43">
        <f t="shared" si="16"/>
        <v>98.012241001740691</v>
      </c>
    </row>
    <row r="308" spans="1:14" ht="17.649999999999999" customHeight="1" x14ac:dyDescent="0.25">
      <c r="A308" s="69"/>
      <c r="B308" s="69"/>
      <c r="C308" s="69"/>
      <c r="D308" s="69"/>
      <c r="E308" s="69"/>
      <c r="F308" s="69"/>
      <c r="G308" s="69"/>
      <c r="H308" s="114"/>
      <c r="I308" s="80"/>
      <c r="J308" s="80"/>
      <c r="K308" s="72" t="s">
        <v>3</v>
      </c>
      <c r="L308" s="43">
        <v>3561.8</v>
      </c>
      <c r="M308" s="43">
        <v>3491</v>
      </c>
      <c r="N308" s="43">
        <f t="shared" si="16"/>
        <v>98.012241001740691</v>
      </c>
    </row>
    <row r="309" spans="1:14" ht="17.649999999999999" customHeight="1" x14ac:dyDescent="0.25">
      <c r="A309" s="69"/>
      <c r="B309" s="69"/>
      <c r="C309" s="69"/>
      <c r="D309" s="69"/>
      <c r="E309" s="69"/>
      <c r="F309" s="69"/>
      <c r="G309" s="69"/>
      <c r="H309" s="114"/>
      <c r="I309" s="80"/>
      <c r="J309" s="80" t="s">
        <v>23</v>
      </c>
      <c r="K309" s="72" t="s">
        <v>4</v>
      </c>
      <c r="L309" s="43">
        <v>2295.4</v>
      </c>
      <c r="M309" s="43">
        <v>2227.6999999999998</v>
      </c>
      <c r="N309" s="43">
        <f t="shared" si="16"/>
        <v>97.050622985100617</v>
      </c>
    </row>
    <row r="310" spans="1:14" ht="17.649999999999999" customHeight="1" x14ac:dyDescent="0.25">
      <c r="A310" s="69"/>
      <c r="B310" s="69"/>
      <c r="C310" s="69"/>
      <c r="D310" s="69"/>
      <c r="E310" s="69"/>
      <c r="F310" s="69"/>
      <c r="G310" s="69"/>
      <c r="H310" s="114"/>
      <c r="I310" s="80"/>
      <c r="J310" s="80"/>
      <c r="K310" s="72" t="s">
        <v>3</v>
      </c>
      <c r="L310" s="43">
        <v>2295.4</v>
      </c>
      <c r="M310" s="43">
        <v>2227.6999999999998</v>
      </c>
      <c r="N310" s="43">
        <f t="shared" si="16"/>
        <v>97.050622985100617</v>
      </c>
    </row>
    <row r="311" spans="1:14" ht="17.649999999999999" customHeight="1" x14ac:dyDescent="0.25">
      <c r="A311" s="69"/>
      <c r="B311" s="69"/>
      <c r="C311" s="69"/>
      <c r="D311" s="69"/>
      <c r="E311" s="69"/>
      <c r="F311" s="69"/>
      <c r="G311" s="69"/>
      <c r="H311" s="114"/>
      <c r="I311" s="80"/>
      <c r="J311" s="80" t="s">
        <v>12</v>
      </c>
      <c r="K311" s="72" t="s">
        <v>4</v>
      </c>
      <c r="L311" s="43">
        <v>11015</v>
      </c>
      <c r="M311" s="43">
        <v>9857</v>
      </c>
      <c r="N311" s="43">
        <f t="shared" si="16"/>
        <v>89.487063095778481</v>
      </c>
    </row>
    <row r="312" spans="1:14" ht="17.649999999999999" customHeight="1" x14ac:dyDescent="0.25">
      <c r="A312" s="69"/>
      <c r="B312" s="69"/>
      <c r="C312" s="69"/>
      <c r="D312" s="69"/>
      <c r="E312" s="69"/>
      <c r="F312" s="69"/>
      <c r="G312" s="69"/>
      <c r="H312" s="114"/>
      <c r="I312" s="80"/>
      <c r="J312" s="80"/>
      <c r="K312" s="72" t="s">
        <v>3</v>
      </c>
      <c r="L312" s="43">
        <v>11015</v>
      </c>
      <c r="M312" s="43">
        <v>9857</v>
      </c>
      <c r="N312" s="43">
        <f t="shared" si="16"/>
        <v>89.487063095778481</v>
      </c>
    </row>
    <row r="313" spans="1:14" ht="17.649999999999999" customHeight="1" x14ac:dyDescent="0.25">
      <c r="A313" s="69"/>
      <c r="B313" s="69"/>
      <c r="C313" s="69"/>
      <c r="D313" s="69"/>
      <c r="E313" s="69"/>
      <c r="F313" s="69"/>
      <c r="G313" s="69"/>
      <c r="H313" s="114"/>
      <c r="I313" s="80"/>
      <c r="J313" s="80" t="s">
        <v>16</v>
      </c>
      <c r="K313" s="72" t="s">
        <v>4</v>
      </c>
      <c r="L313" s="43">
        <v>860.9</v>
      </c>
      <c r="M313" s="43">
        <v>854</v>
      </c>
      <c r="N313" s="43">
        <f t="shared" si="16"/>
        <v>99.198513183877338</v>
      </c>
    </row>
    <row r="314" spans="1:14" ht="17.649999999999999" customHeight="1" x14ac:dyDescent="0.25">
      <c r="A314" s="69"/>
      <c r="B314" s="69"/>
      <c r="C314" s="69"/>
      <c r="D314" s="69"/>
      <c r="E314" s="69"/>
      <c r="F314" s="69"/>
      <c r="G314" s="69"/>
      <c r="H314" s="114"/>
      <c r="I314" s="80"/>
      <c r="J314" s="80"/>
      <c r="K314" s="72" t="s">
        <v>3</v>
      </c>
      <c r="L314" s="43">
        <v>860.9</v>
      </c>
      <c r="M314" s="43">
        <v>854</v>
      </c>
      <c r="N314" s="43">
        <f t="shared" si="16"/>
        <v>99.198513183877338</v>
      </c>
    </row>
    <row r="315" spans="1:14" ht="17.649999999999999" customHeight="1" x14ac:dyDescent="0.25">
      <c r="A315" s="69"/>
      <c r="B315" s="69"/>
      <c r="C315" s="69"/>
      <c r="D315" s="69"/>
      <c r="E315" s="69"/>
      <c r="F315" s="69"/>
      <c r="G315" s="69"/>
      <c r="H315" s="114"/>
      <c r="I315" s="80"/>
      <c r="J315" s="80" t="s">
        <v>7</v>
      </c>
      <c r="K315" s="72" t="s">
        <v>4</v>
      </c>
      <c r="L315" s="43">
        <v>378.3</v>
      </c>
      <c r="M315" s="43">
        <v>377.7</v>
      </c>
      <c r="N315" s="43">
        <f t="shared" si="16"/>
        <v>99.841395717684364</v>
      </c>
    </row>
    <row r="316" spans="1:14" ht="17.649999999999999" customHeight="1" x14ac:dyDescent="0.25">
      <c r="A316" s="69"/>
      <c r="B316" s="69"/>
      <c r="C316" s="69"/>
      <c r="D316" s="69"/>
      <c r="E316" s="69"/>
      <c r="F316" s="69"/>
      <c r="G316" s="69"/>
      <c r="H316" s="114"/>
      <c r="I316" s="80"/>
      <c r="J316" s="80"/>
      <c r="K316" s="72" t="s">
        <v>3</v>
      </c>
      <c r="L316" s="43">
        <v>378.3</v>
      </c>
      <c r="M316" s="43">
        <v>377.7</v>
      </c>
      <c r="N316" s="43">
        <f t="shared" si="16"/>
        <v>99.841395717684364</v>
      </c>
    </row>
    <row r="317" spans="1:14" ht="17.649999999999999" customHeight="1" x14ac:dyDescent="0.25">
      <c r="A317" s="69"/>
      <c r="B317" s="69"/>
      <c r="C317" s="69"/>
      <c r="D317" s="69"/>
      <c r="E317" s="69"/>
      <c r="F317" s="69"/>
      <c r="G317" s="69"/>
      <c r="H317" s="114"/>
      <c r="I317" s="80"/>
      <c r="J317" s="80" t="s">
        <v>44</v>
      </c>
      <c r="K317" s="72" t="s">
        <v>4</v>
      </c>
      <c r="L317" s="43">
        <v>277.3</v>
      </c>
      <c r="M317" s="43">
        <v>277.3</v>
      </c>
      <c r="N317" s="43">
        <f t="shared" si="16"/>
        <v>100</v>
      </c>
    </row>
    <row r="318" spans="1:14" ht="17.649999999999999" customHeight="1" x14ac:dyDescent="0.25">
      <c r="A318" s="69"/>
      <c r="B318" s="69"/>
      <c r="C318" s="69"/>
      <c r="D318" s="69"/>
      <c r="E318" s="69"/>
      <c r="F318" s="69"/>
      <c r="G318" s="69"/>
      <c r="H318" s="114"/>
      <c r="I318" s="80"/>
      <c r="J318" s="80"/>
      <c r="K318" s="72" t="s">
        <v>3</v>
      </c>
      <c r="L318" s="43">
        <v>277.3</v>
      </c>
      <c r="M318" s="43">
        <v>277.3</v>
      </c>
      <c r="N318" s="43">
        <f t="shared" si="16"/>
        <v>100</v>
      </c>
    </row>
    <row r="319" spans="1:14" ht="17.649999999999999" customHeight="1" x14ac:dyDescent="0.25">
      <c r="A319" s="69"/>
      <c r="B319" s="69"/>
      <c r="C319" s="69"/>
      <c r="D319" s="69"/>
      <c r="E319" s="69"/>
      <c r="F319" s="69"/>
      <c r="G319" s="69"/>
      <c r="H319" s="114"/>
      <c r="I319" s="80"/>
      <c r="J319" s="80" t="s">
        <v>43</v>
      </c>
      <c r="K319" s="72" t="s">
        <v>4</v>
      </c>
      <c r="L319" s="43">
        <v>880.6</v>
      </c>
      <c r="M319" s="43">
        <v>874.5</v>
      </c>
      <c r="N319" s="43">
        <f t="shared" si="16"/>
        <v>99.307290483761065</v>
      </c>
    </row>
    <row r="320" spans="1:14" ht="17.649999999999999" customHeight="1" x14ac:dyDescent="0.25">
      <c r="A320" s="69"/>
      <c r="B320" s="69"/>
      <c r="C320" s="69"/>
      <c r="D320" s="69"/>
      <c r="E320" s="69"/>
      <c r="F320" s="69"/>
      <c r="G320" s="69"/>
      <c r="H320" s="114"/>
      <c r="I320" s="80"/>
      <c r="J320" s="80"/>
      <c r="K320" s="72" t="s">
        <v>3</v>
      </c>
      <c r="L320" s="43">
        <v>880.6</v>
      </c>
      <c r="M320" s="43">
        <v>874.5</v>
      </c>
      <c r="N320" s="43">
        <f t="shared" si="16"/>
        <v>99.307290483761065</v>
      </c>
    </row>
    <row r="321" spans="1:14" ht="17.649999999999999" customHeight="1" x14ac:dyDescent="0.25">
      <c r="A321" s="69"/>
      <c r="B321" s="69"/>
      <c r="C321" s="69"/>
      <c r="D321" s="69"/>
      <c r="E321" s="69"/>
      <c r="F321" s="69"/>
      <c r="G321" s="69"/>
      <c r="H321" s="114"/>
      <c r="I321" s="80"/>
      <c r="J321" s="80" t="s">
        <v>32</v>
      </c>
      <c r="K321" s="72" t="s">
        <v>4</v>
      </c>
      <c r="L321" s="43">
        <v>7518.6</v>
      </c>
      <c r="M321" s="43">
        <v>7505.5</v>
      </c>
      <c r="N321" s="43">
        <f t="shared" si="16"/>
        <v>99.825765435054393</v>
      </c>
    </row>
    <row r="322" spans="1:14" ht="17.649999999999999" customHeight="1" x14ac:dyDescent="0.25">
      <c r="A322" s="69"/>
      <c r="B322" s="69"/>
      <c r="C322" s="69"/>
      <c r="D322" s="69"/>
      <c r="E322" s="69"/>
      <c r="F322" s="69"/>
      <c r="G322" s="69"/>
      <c r="H322" s="114"/>
      <c r="I322" s="80"/>
      <c r="J322" s="80"/>
      <c r="K322" s="72" t="s">
        <v>3</v>
      </c>
      <c r="L322" s="43">
        <v>7518.6</v>
      </c>
      <c r="M322" s="43">
        <v>7505.5</v>
      </c>
      <c r="N322" s="43">
        <f t="shared" si="16"/>
        <v>99.825765435054393</v>
      </c>
    </row>
    <row r="323" spans="1:14" ht="17.649999999999999" customHeight="1" x14ac:dyDescent="0.25">
      <c r="A323" s="69"/>
      <c r="B323" s="69"/>
      <c r="C323" s="69"/>
      <c r="D323" s="69"/>
      <c r="E323" s="69"/>
      <c r="F323" s="69"/>
      <c r="G323" s="69"/>
      <c r="H323" s="114"/>
      <c r="I323" s="80"/>
      <c r="J323" s="80" t="s">
        <v>6</v>
      </c>
      <c r="K323" s="72" t="s">
        <v>4</v>
      </c>
      <c r="L323" s="43">
        <v>3779.9</v>
      </c>
      <c r="M323" s="43">
        <v>3742.2</v>
      </c>
      <c r="N323" s="43">
        <f t="shared" si="16"/>
        <v>99.002619116907852</v>
      </c>
    </row>
    <row r="324" spans="1:14" ht="17.649999999999999" customHeight="1" x14ac:dyDescent="0.25">
      <c r="A324" s="69"/>
      <c r="B324" s="69"/>
      <c r="C324" s="69"/>
      <c r="D324" s="69"/>
      <c r="E324" s="69"/>
      <c r="F324" s="69"/>
      <c r="G324" s="69"/>
      <c r="H324" s="114"/>
      <c r="I324" s="80"/>
      <c r="J324" s="80"/>
      <c r="K324" s="72" t="s">
        <v>3</v>
      </c>
      <c r="L324" s="43">
        <v>3779.9</v>
      </c>
      <c r="M324" s="43">
        <v>3742.2</v>
      </c>
      <c r="N324" s="43">
        <f t="shared" si="16"/>
        <v>99.002619116907852</v>
      </c>
    </row>
    <row r="325" spans="1:14" ht="17.649999999999999" customHeight="1" x14ac:dyDescent="0.25">
      <c r="A325" s="69"/>
      <c r="B325" s="69"/>
      <c r="C325" s="69"/>
      <c r="D325" s="69"/>
      <c r="E325" s="69"/>
      <c r="F325" s="69"/>
      <c r="G325" s="69"/>
      <c r="H325" s="114"/>
      <c r="I325" s="80"/>
      <c r="J325" s="80" t="s">
        <v>48</v>
      </c>
      <c r="K325" s="72" t="s">
        <v>4</v>
      </c>
      <c r="L325" s="43">
        <v>185</v>
      </c>
      <c r="M325" s="43">
        <v>185</v>
      </c>
      <c r="N325" s="43">
        <f t="shared" si="16"/>
        <v>100</v>
      </c>
    </row>
    <row r="326" spans="1:14" ht="17.649999999999999" customHeight="1" x14ac:dyDescent="0.25">
      <c r="A326" s="69"/>
      <c r="B326" s="69"/>
      <c r="C326" s="69"/>
      <c r="D326" s="69"/>
      <c r="E326" s="69"/>
      <c r="F326" s="69"/>
      <c r="G326" s="69"/>
      <c r="H326" s="114"/>
      <c r="I326" s="80"/>
      <c r="J326" s="80"/>
      <c r="K326" s="72" t="s">
        <v>3</v>
      </c>
      <c r="L326" s="43">
        <v>185</v>
      </c>
      <c r="M326" s="43">
        <v>185</v>
      </c>
      <c r="N326" s="43">
        <f t="shared" si="16"/>
        <v>100</v>
      </c>
    </row>
    <row r="327" spans="1:14" ht="17.649999999999999" customHeight="1" x14ac:dyDescent="0.25">
      <c r="A327" s="69"/>
      <c r="B327" s="69"/>
      <c r="C327" s="69"/>
      <c r="D327" s="69"/>
      <c r="E327" s="69"/>
      <c r="F327" s="69"/>
      <c r="G327" s="69"/>
      <c r="H327" s="114"/>
      <c r="I327" s="80"/>
      <c r="J327" s="80" t="s">
        <v>34</v>
      </c>
      <c r="K327" s="72" t="s">
        <v>4</v>
      </c>
      <c r="L327" s="43">
        <v>824.8</v>
      </c>
      <c r="M327" s="43">
        <v>824.8</v>
      </c>
      <c r="N327" s="43">
        <f t="shared" si="16"/>
        <v>100</v>
      </c>
    </row>
    <row r="328" spans="1:14" ht="17.649999999999999" customHeight="1" x14ac:dyDescent="0.25">
      <c r="A328" s="69"/>
      <c r="B328" s="69"/>
      <c r="C328" s="69"/>
      <c r="D328" s="69"/>
      <c r="E328" s="69"/>
      <c r="F328" s="69"/>
      <c r="G328" s="69"/>
      <c r="H328" s="114"/>
      <c r="I328" s="80"/>
      <c r="J328" s="80"/>
      <c r="K328" s="72" t="s">
        <v>3</v>
      </c>
      <c r="L328" s="43">
        <v>824.8</v>
      </c>
      <c r="M328" s="43">
        <v>824.8</v>
      </c>
      <c r="N328" s="43">
        <f t="shared" si="16"/>
        <v>100</v>
      </c>
    </row>
    <row r="329" spans="1:14" ht="17.649999999999999" customHeight="1" x14ac:dyDescent="0.25">
      <c r="A329" s="69"/>
      <c r="B329" s="69"/>
      <c r="C329" s="69"/>
      <c r="D329" s="69"/>
      <c r="E329" s="69"/>
      <c r="F329" s="69"/>
      <c r="G329" s="69"/>
      <c r="H329" s="114"/>
      <c r="I329" s="80"/>
      <c r="J329" s="80" t="s">
        <v>16</v>
      </c>
      <c r="K329" s="72" t="s">
        <v>4</v>
      </c>
      <c r="L329" s="43">
        <v>1855.7</v>
      </c>
      <c r="M329" s="43">
        <v>1842.4</v>
      </c>
      <c r="N329" s="43">
        <f t="shared" si="16"/>
        <v>99.283289324783112</v>
      </c>
    </row>
    <row r="330" spans="1:14" ht="17.649999999999999" customHeight="1" x14ac:dyDescent="0.25">
      <c r="A330" s="69"/>
      <c r="B330" s="69"/>
      <c r="C330" s="69"/>
      <c r="D330" s="69"/>
      <c r="E330" s="69"/>
      <c r="F330" s="69"/>
      <c r="G330" s="69"/>
      <c r="H330" s="114"/>
      <c r="I330" s="80"/>
      <c r="J330" s="80"/>
      <c r="K330" s="72" t="s">
        <v>3</v>
      </c>
      <c r="L330" s="43">
        <v>1855.7</v>
      </c>
      <c r="M330" s="43">
        <v>1842.4</v>
      </c>
      <c r="N330" s="43">
        <f t="shared" si="16"/>
        <v>99.283289324783112</v>
      </c>
    </row>
    <row r="331" spans="1:14" ht="17.649999999999999" customHeight="1" x14ac:dyDescent="0.25">
      <c r="A331" s="69"/>
      <c r="B331" s="69"/>
      <c r="C331" s="69"/>
      <c r="D331" s="69"/>
      <c r="E331" s="69"/>
      <c r="F331" s="69"/>
      <c r="G331" s="69"/>
      <c r="H331" s="114"/>
      <c r="I331" s="80"/>
      <c r="J331" s="80" t="s">
        <v>40</v>
      </c>
      <c r="K331" s="72" t="s">
        <v>4</v>
      </c>
      <c r="L331" s="43">
        <v>3430.1</v>
      </c>
      <c r="M331" s="43">
        <v>3422.2</v>
      </c>
      <c r="N331" s="43">
        <f t="shared" si="16"/>
        <v>99.769686014984984</v>
      </c>
    </row>
    <row r="332" spans="1:14" ht="17.649999999999999" customHeight="1" x14ac:dyDescent="0.25">
      <c r="A332" s="69"/>
      <c r="B332" s="69"/>
      <c r="C332" s="69"/>
      <c r="D332" s="69"/>
      <c r="E332" s="69"/>
      <c r="F332" s="69"/>
      <c r="G332" s="69"/>
      <c r="H332" s="114"/>
      <c r="I332" s="80"/>
      <c r="J332" s="80"/>
      <c r="K332" s="72" t="s">
        <v>3</v>
      </c>
      <c r="L332" s="43">
        <v>3430.1</v>
      </c>
      <c r="M332" s="43">
        <v>3422.2</v>
      </c>
      <c r="N332" s="43">
        <f t="shared" si="16"/>
        <v>99.769686014984984</v>
      </c>
    </row>
    <row r="333" spans="1:14" ht="17.649999999999999" customHeight="1" x14ac:dyDescent="0.25">
      <c r="A333" s="69"/>
      <c r="B333" s="69"/>
      <c r="C333" s="69"/>
      <c r="D333" s="69"/>
      <c r="E333" s="69"/>
      <c r="F333" s="69"/>
      <c r="G333" s="69"/>
      <c r="H333" s="114"/>
      <c r="I333" s="80"/>
      <c r="J333" s="80" t="s">
        <v>38</v>
      </c>
      <c r="K333" s="72" t="s">
        <v>4</v>
      </c>
      <c r="L333" s="43">
        <v>2027.6</v>
      </c>
      <c r="M333" s="43">
        <v>2023.9</v>
      </c>
      <c r="N333" s="43">
        <f t="shared" si="16"/>
        <v>99.81751824817519</v>
      </c>
    </row>
    <row r="334" spans="1:14" ht="17.649999999999999" customHeight="1" x14ac:dyDescent="0.25">
      <c r="A334" s="69"/>
      <c r="B334" s="69"/>
      <c r="C334" s="69"/>
      <c r="D334" s="69"/>
      <c r="E334" s="69"/>
      <c r="F334" s="69"/>
      <c r="G334" s="69"/>
      <c r="H334" s="114"/>
      <c r="I334" s="80"/>
      <c r="J334" s="80"/>
      <c r="K334" s="72" t="s">
        <v>3</v>
      </c>
      <c r="L334" s="43">
        <v>2027.6</v>
      </c>
      <c r="M334" s="43">
        <v>2023.9</v>
      </c>
      <c r="N334" s="43">
        <f t="shared" si="16"/>
        <v>99.81751824817519</v>
      </c>
    </row>
    <row r="335" spans="1:14" ht="17.649999999999999" customHeight="1" x14ac:dyDescent="0.25">
      <c r="A335" s="69"/>
      <c r="B335" s="69"/>
      <c r="C335" s="69"/>
      <c r="D335" s="69"/>
      <c r="E335" s="69"/>
      <c r="F335" s="69"/>
      <c r="G335" s="69"/>
      <c r="H335" s="114"/>
      <c r="I335" s="80"/>
      <c r="J335" s="80" t="s">
        <v>36</v>
      </c>
      <c r="K335" s="72" t="s">
        <v>4</v>
      </c>
      <c r="L335" s="43">
        <v>1959</v>
      </c>
      <c r="M335" s="43">
        <v>1959</v>
      </c>
      <c r="N335" s="43">
        <f t="shared" si="16"/>
        <v>100</v>
      </c>
    </row>
    <row r="336" spans="1:14" ht="17.649999999999999" customHeight="1" x14ac:dyDescent="0.25">
      <c r="A336" s="69"/>
      <c r="B336" s="69"/>
      <c r="C336" s="69"/>
      <c r="D336" s="69"/>
      <c r="E336" s="69"/>
      <c r="F336" s="69"/>
      <c r="G336" s="69"/>
      <c r="H336" s="87"/>
      <c r="I336" s="80"/>
      <c r="J336" s="80"/>
      <c r="K336" s="72" t="s">
        <v>3</v>
      </c>
      <c r="L336" s="43">
        <v>1959</v>
      </c>
      <c r="M336" s="43">
        <v>1959</v>
      </c>
      <c r="N336" s="43">
        <f t="shared" si="16"/>
        <v>100</v>
      </c>
    </row>
    <row r="337" spans="1:15" ht="17.649999999999999" customHeight="1" x14ac:dyDescent="0.25">
      <c r="A337" s="69"/>
      <c r="B337" s="69"/>
      <c r="C337" s="69"/>
      <c r="D337" s="69"/>
      <c r="E337" s="69"/>
      <c r="F337" s="69"/>
      <c r="G337" s="69"/>
      <c r="H337" s="87" t="s">
        <v>333</v>
      </c>
      <c r="I337" s="84" t="s">
        <v>47</v>
      </c>
      <c r="J337" s="84" t="s">
        <v>32</v>
      </c>
      <c r="K337" s="59" t="s">
        <v>4</v>
      </c>
      <c r="L337" s="55">
        <v>255526.8</v>
      </c>
      <c r="M337" s="55">
        <v>154504.9</v>
      </c>
      <c r="N337" s="55">
        <f t="shared" si="16"/>
        <v>60.465242784709858</v>
      </c>
    </row>
    <row r="338" spans="1:15" ht="73.900000000000006" customHeight="1" x14ac:dyDescent="0.25">
      <c r="A338" s="69"/>
      <c r="B338" s="69"/>
      <c r="C338" s="69"/>
      <c r="D338" s="69"/>
      <c r="E338" s="69"/>
      <c r="F338" s="69"/>
      <c r="G338" s="69"/>
      <c r="H338" s="88"/>
      <c r="I338" s="86"/>
      <c r="J338" s="86"/>
      <c r="K338" s="72" t="s">
        <v>3</v>
      </c>
      <c r="L338" s="43">
        <v>255526.8</v>
      </c>
      <c r="M338" s="43">
        <v>154504.9</v>
      </c>
      <c r="N338" s="43">
        <f t="shared" ref="N338" si="18">M338/L338*100</f>
        <v>60.465242784709858</v>
      </c>
    </row>
    <row r="339" spans="1:15" ht="17.649999999999999" customHeight="1" x14ac:dyDescent="0.25">
      <c r="A339" s="69"/>
      <c r="B339" s="69"/>
      <c r="C339" s="69"/>
      <c r="D339" s="69"/>
      <c r="E339" s="69"/>
      <c r="F339" s="69"/>
      <c r="G339" s="69"/>
      <c r="H339" s="116" t="s">
        <v>46</v>
      </c>
      <c r="I339" s="97" t="s">
        <v>45</v>
      </c>
      <c r="J339" s="98"/>
      <c r="K339" s="72" t="s">
        <v>4</v>
      </c>
      <c r="L339" s="43">
        <v>671217.7</v>
      </c>
      <c r="M339" s="43">
        <v>657760.5</v>
      </c>
      <c r="N339" s="43">
        <f t="shared" ref="N339:N388" si="19">M339/L339*100</f>
        <v>97.995106505683623</v>
      </c>
      <c r="O339" s="1">
        <f>M339/M389*100</f>
        <v>4.0173762629384946</v>
      </c>
    </row>
    <row r="340" spans="1:15" ht="17.649999999999999" customHeight="1" x14ac:dyDescent="0.25">
      <c r="A340" s="69"/>
      <c r="B340" s="69"/>
      <c r="C340" s="69"/>
      <c r="D340" s="69"/>
      <c r="E340" s="69"/>
      <c r="F340" s="69"/>
      <c r="G340" s="69"/>
      <c r="H340" s="116"/>
      <c r="I340" s="99"/>
      <c r="J340" s="100"/>
      <c r="K340" s="72" t="s">
        <v>3</v>
      </c>
      <c r="L340" s="43">
        <v>626502.69999999995</v>
      </c>
      <c r="M340" s="43">
        <v>620064.9</v>
      </c>
      <c r="N340" s="43">
        <f t="shared" si="19"/>
        <v>98.972422624834664</v>
      </c>
    </row>
    <row r="341" spans="1:15" ht="17.649999999999999" customHeight="1" x14ac:dyDescent="0.25">
      <c r="A341" s="69"/>
      <c r="B341" s="69"/>
      <c r="C341" s="69"/>
      <c r="D341" s="69"/>
      <c r="E341" s="69"/>
      <c r="F341" s="69"/>
      <c r="G341" s="69"/>
      <c r="H341" s="116"/>
      <c r="I341" s="99"/>
      <c r="J341" s="100"/>
      <c r="K341" s="72" t="s">
        <v>2</v>
      </c>
      <c r="L341" s="43">
        <v>17316.900000000001</v>
      </c>
      <c r="M341" s="43">
        <v>16262.6</v>
      </c>
      <c r="N341" s="43">
        <f t="shared" si="19"/>
        <v>93.911727849672857</v>
      </c>
    </row>
    <row r="342" spans="1:15" ht="17.649999999999999" customHeight="1" x14ac:dyDescent="0.25">
      <c r="A342" s="69"/>
      <c r="B342" s="69"/>
      <c r="C342" s="69"/>
      <c r="D342" s="69"/>
      <c r="E342" s="69"/>
      <c r="F342" s="69"/>
      <c r="G342" s="69"/>
      <c r="H342" s="88"/>
      <c r="I342" s="101"/>
      <c r="J342" s="102"/>
      <c r="K342" s="72" t="s">
        <v>1</v>
      </c>
      <c r="L342" s="43">
        <v>27398.1</v>
      </c>
      <c r="M342" s="43">
        <v>21433</v>
      </c>
      <c r="N342" s="43">
        <f t="shared" si="19"/>
        <v>78.228052310196688</v>
      </c>
    </row>
    <row r="343" spans="1:15" ht="17.649999999999999" customHeight="1" x14ac:dyDescent="0.25">
      <c r="A343" s="75"/>
      <c r="B343" s="75"/>
      <c r="C343" s="75"/>
      <c r="D343" s="75"/>
      <c r="E343" s="75"/>
      <c r="F343" s="75"/>
      <c r="G343" s="75"/>
      <c r="H343" s="116" t="s">
        <v>42</v>
      </c>
      <c r="I343" s="85" t="s">
        <v>300</v>
      </c>
      <c r="J343" s="86"/>
      <c r="K343" s="42" t="s">
        <v>4</v>
      </c>
      <c r="L343" s="43">
        <v>20385.600000000002</v>
      </c>
      <c r="M343" s="43">
        <v>16489.599999999999</v>
      </c>
      <c r="N343" s="43">
        <f t="shared" si="19"/>
        <v>80.888470292755656</v>
      </c>
    </row>
    <row r="344" spans="1:15" ht="17.649999999999999" customHeight="1" x14ac:dyDescent="0.25">
      <c r="A344" s="65"/>
      <c r="B344" s="65"/>
      <c r="C344" s="65"/>
      <c r="D344" s="65"/>
      <c r="E344" s="65"/>
      <c r="F344" s="65"/>
      <c r="G344" s="65"/>
      <c r="H344" s="116"/>
      <c r="I344" s="85"/>
      <c r="J344" s="80"/>
      <c r="K344" s="42" t="s">
        <v>3</v>
      </c>
      <c r="L344" s="43">
        <v>20383.200000000004</v>
      </c>
      <c r="M344" s="43">
        <v>16487.2</v>
      </c>
      <c r="N344" s="43">
        <f t="shared" si="19"/>
        <v>80.886220024333753</v>
      </c>
    </row>
    <row r="345" spans="1:15" ht="17.649999999999999" customHeight="1" x14ac:dyDescent="0.25">
      <c r="A345" s="65"/>
      <c r="B345" s="65"/>
      <c r="C345" s="65"/>
      <c r="D345" s="65"/>
      <c r="E345" s="65"/>
      <c r="F345" s="65"/>
      <c r="G345" s="65"/>
      <c r="H345" s="116"/>
      <c r="I345" s="85"/>
      <c r="J345" s="80"/>
      <c r="K345" s="42" t="s">
        <v>2</v>
      </c>
      <c r="L345" s="43">
        <v>2.4</v>
      </c>
      <c r="M345" s="43">
        <v>2.4</v>
      </c>
      <c r="N345" s="43">
        <f t="shared" si="19"/>
        <v>100</v>
      </c>
    </row>
    <row r="346" spans="1:15" ht="17.649999999999999" customHeight="1" x14ac:dyDescent="0.25">
      <c r="A346" s="65"/>
      <c r="B346" s="65"/>
      <c r="C346" s="65"/>
      <c r="D346" s="65"/>
      <c r="E346" s="65"/>
      <c r="F346" s="65"/>
      <c r="G346" s="65"/>
      <c r="H346" s="116"/>
      <c r="I346" s="85"/>
      <c r="J346" s="80" t="s">
        <v>23</v>
      </c>
      <c r="K346" s="42" t="s">
        <v>4</v>
      </c>
      <c r="L346" s="43">
        <v>4.8</v>
      </c>
      <c r="M346" s="43">
        <v>4.8</v>
      </c>
      <c r="N346" s="43">
        <f t="shared" si="19"/>
        <v>100</v>
      </c>
    </row>
    <row r="347" spans="1:15" ht="17.649999999999999" customHeight="1" x14ac:dyDescent="0.25">
      <c r="A347" s="65"/>
      <c r="B347" s="65"/>
      <c r="C347" s="65"/>
      <c r="D347" s="65"/>
      <c r="E347" s="65"/>
      <c r="F347" s="65"/>
      <c r="G347" s="65"/>
      <c r="H347" s="116"/>
      <c r="I347" s="85"/>
      <c r="J347" s="80"/>
      <c r="K347" s="42" t="s">
        <v>3</v>
      </c>
      <c r="L347" s="43">
        <v>2.4</v>
      </c>
      <c r="M347" s="43">
        <v>2.4</v>
      </c>
      <c r="N347" s="43">
        <f t="shared" si="19"/>
        <v>100</v>
      </c>
    </row>
    <row r="348" spans="1:15" ht="17.649999999999999" customHeight="1" x14ac:dyDescent="0.25">
      <c r="A348" s="65"/>
      <c r="B348" s="65"/>
      <c r="C348" s="65"/>
      <c r="D348" s="65"/>
      <c r="E348" s="65"/>
      <c r="F348" s="65"/>
      <c r="G348" s="65"/>
      <c r="H348" s="116"/>
      <c r="I348" s="85"/>
      <c r="J348" s="80"/>
      <c r="K348" s="42" t="s">
        <v>2</v>
      </c>
      <c r="L348" s="43">
        <v>2.4</v>
      </c>
      <c r="M348" s="43">
        <v>2.4</v>
      </c>
      <c r="N348" s="43">
        <f t="shared" si="19"/>
        <v>100</v>
      </c>
    </row>
    <row r="349" spans="1:15" ht="17.649999999999999" customHeight="1" x14ac:dyDescent="0.25">
      <c r="A349" s="65"/>
      <c r="B349" s="65"/>
      <c r="C349" s="65"/>
      <c r="D349" s="65"/>
      <c r="E349" s="65"/>
      <c r="F349" s="65"/>
      <c r="G349" s="65"/>
      <c r="H349" s="116"/>
      <c r="I349" s="85"/>
      <c r="J349" s="84" t="s">
        <v>12</v>
      </c>
      <c r="K349" s="42" t="s">
        <v>4</v>
      </c>
      <c r="L349" s="43">
        <v>20380.800000000003</v>
      </c>
      <c r="M349" s="43">
        <v>16484.8</v>
      </c>
      <c r="N349" s="43">
        <f t="shared" si="19"/>
        <v>80.883969225938131</v>
      </c>
    </row>
    <row r="350" spans="1:15" ht="15.75" x14ac:dyDescent="0.25">
      <c r="A350" s="65"/>
      <c r="B350" s="65"/>
      <c r="C350" s="65"/>
      <c r="D350" s="65"/>
      <c r="E350" s="65"/>
      <c r="F350" s="65"/>
      <c r="G350" s="65"/>
      <c r="H350" s="88"/>
      <c r="I350" s="86"/>
      <c r="J350" s="86"/>
      <c r="K350" s="42" t="s">
        <v>3</v>
      </c>
      <c r="L350" s="43">
        <v>20380.800000000003</v>
      </c>
      <c r="M350" s="43">
        <v>16484.8</v>
      </c>
      <c r="N350" s="43">
        <f t="shared" si="19"/>
        <v>80.883969225938131</v>
      </c>
    </row>
    <row r="351" spans="1:15" ht="15.75" x14ac:dyDescent="0.25">
      <c r="A351" s="68"/>
      <c r="B351" s="69"/>
      <c r="C351" s="69"/>
      <c r="D351" s="69"/>
      <c r="E351" s="69"/>
      <c r="F351" s="69"/>
      <c r="G351" s="69"/>
      <c r="H351" s="87" t="s">
        <v>39</v>
      </c>
      <c r="I351" s="42" t="s">
        <v>308</v>
      </c>
      <c r="J351" s="42" t="s">
        <v>12</v>
      </c>
      <c r="K351" s="42" t="s">
        <v>4</v>
      </c>
      <c r="L351" s="43">
        <v>71732.3</v>
      </c>
      <c r="M351" s="43">
        <v>71447.3</v>
      </c>
      <c r="N351" s="43">
        <f t="shared" si="19"/>
        <v>99.602689443946446</v>
      </c>
    </row>
    <row r="352" spans="1:15" ht="144" customHeight="1" x14ac:dyDescent="0.25">
      <c r="A352" s="68"/>
      <c r="B352" s="69"/>
      <c r="C352" s="69"/>
      <c r="D352" s="69"/>
      <c r="E352" s="69"/>
      <c r="F352" s="69"/>
      <c r="G352" s="69"/>
      <c r="H352" s="88"/>
      <c r="I352" s="42" t="s">
        <v>331</v>
      </c>
      <c r="J352" s="64"/>
      <c r="K352" s="42" t="s">
        <v>3</v>
      </c>
      <c r="L352" s="43">
        <v>71732.3</v>
      </c>
      <c r="M352" s="43">
        <v>71447.3</v>
      </c>
      <c r="N352" s="43">
        <f t="shared" si="19"/>
        <v>99.602689443946446</v>
      </c>
    </row>
    <row r="353" spans="1:20" ht="20.45" customHeight="1" x14ac:dyDescent="0.25">
      <c r="A353" s="68"/>
      <c r="B353" s="69"/>
      <c r="C353" s="69"/>
      <c r="D353" s="69"/>
      <c r="E353" s="69"/>
      <c r="F353" s="69"/>
      <c r="G353" s="69"/>
      <c r="H353" s="87" t="s">
        <v>37</v>
      </c>
      <c r="I353" s="80" t="s">
        <v>324</v>
      </c>
      <c r="J353" s="80" t="s">
        <v>12</v>
      </c>
      <c r="K353" s="42" t="s">
        <v>4</v>
      </c>
      <c r="L353" s="43">
        <v>298315.09999999998</v>
      </c>
      <c r="M353" s="43">
        <v>297777</v>
      </c>
      <c r="N353" s="43">
        <f t="shared" si="19"/>
        <v>99.819620260590241</v>
      </c>
    </row>
    <row r="354" spans="1:20" ht="207" customHeight="1" x14ac:dyDescent="0.25">
      <c r="A354" s="68"/>
      <c r="B354" s="69"/>
      <c r="C354" s="69"/>
      <c r="D354" s="69"/>
      <c r="E354" s="69"/>
      <c r="F354" s="69"/>
      <c r="G354" s="69"/>
      <c r="H354" s="88"/>
      <c r="I354" s="80"/>
      <c r="J354" s="80"/>
      <c r="K354" s="42" t="s">
        <v>3</v>
      </c>
      <c r="L354" s="43">
        <v>298315.09999999998</v>
      </c>
      <c r="M354" s="43">
        <v>297777</v>
      </c>
      <c r="N354" s="43">
        <f t="shared" ref="N354" si="20">M354/L354*100</f>
        <v>99.819620260590241</v>
      </c>
    </row>
    <row r="355" spans="1:20" ht="17.649999999999999" customHeight="1" x14ac:dyDescent="0.25">
      <c r="A355" s="68"/>
      <c r="B355" s="69"/>
      <c r="C355" s="69"/>
      <c r="D355" s="69"/>
      <c r="E355" s="69"/>
      <c r="F355" s="69"/>
      <c r="G355" s="69"/>
      <c r="H355" s="114" t="s">
        <v>35</v>
      </c>
      <c r="I355" s="80" t="s">
        <v>301</v>
      </c>
      <c r="J355" s="80" t="s">
        <v>16</v>
      </c>
      <c r="K355" s="42" t="s">
        <v>4</v>
      </c>
      <c r="L355" s="43">
        <v>9064.7000000000007</v>
      </c>
      <c r="M355" s="43">
        <v>9060.2000000000007</v>
      </c>
      <c r="N355" s="43">
        <f t="shared" si="19"/>
        <v>99.95035687888182</v>
      </c>
    </row>
    <row r="356" spans="1:20" ht="91.9" customHeight="1" x14ac:dyDescent="0.25">
      <c r="A356" s="68"/>
      <c r="B356" s="69"/>
      <c r="C356" s="69"/>
      <c r="D356" s="69"/>
      <c r="E356" s="69"/>
      <c r="F356" s="69"/>
      <c r="G356" s="69"/>
      <c r="H356" s="114"/>
      <c r="I356" s="80"/>
      <c r="J356" s="80"/>
      <c r="K356" s="42" t="s">
        <v>3</v>
      </c>
      <c r="L356" s="43">
        <v>9064.7000000000007</v>
      </c>
      <c r="M356" s="43">
        <v>9060.2000000000007</v>
      </c>
      <c r="N356" s="43">
        <f t="shared" si="19"/>
        <v>99.95035687888182</v>
      </c>
    </row>
    <row r="357" spans="1:20" ht="17.649999999999999" customHeight="1" x14ac:dyDescent="0.25">
      <c r="A357" s="68"/>
      <c r="B357" s="69"/>
      <c r="C357" s="69"/>
      <c r="D357" s="69"/>
      <c r="E357" s="69"/>
      <c r="F357" s="69"/>
      <c r="G357" s="69"/>
      <c r="H357" s="114" t="s">
        <v>33</v>
      </c>
      <c r="I357" s="80" t="s">
        <v>315</v>
      </c>
      <c r="J357" s="80" t="s">
        <v>12</v>
      </c>
      <c r="K357" s="42" t="s">
        <v>4</v>
      </c>
      <c r="L357" s="43">
        <v>90</v>
      </c>
      <c r="M357" s="43">
        <v>47.4</v>
      </c>
      <c r="N357" s="43">
        <f t="shared" si="19"/>
        <v>52.666666666666664</v>
      </c>
    </row>
    <row r="358" spans="1:20" ht="97.9" customHeight="1" x14ac:dyDescent="0.25">
      <c r="A358" s="70"/>
      <c r="B358" s="71"/>
      <c r="C358" s="71"/>
      <c r="D358" s="71"/>
      <c r="E358" s="71"/>
      <c r="F358" s="71"/>
      <c r="G358" s="71"/>
      <c r="H358" s="114"/>
      <c r="I358" s="80"/>
      <c r="J358" s="80"/>
      <c r="K358" s="42" t="s">
        <v>3</v>
      </c>
      <c r="L358" s="43">
        <v>90</v>
      </c>
      <c r="M358" s="43">
        <v>47.4</v>
      </c>
      <c r="N358" s="43">
        <f>M358/L358*100</f>
        <v>52.666666666666664</v>
      </c>
    </row>
    <row r="359" spans="1:20" ht="17.649999999999999" customHeight="1" x14ac:dyDescent="0.25">
      <c r="A359" s="50"/>
      <c r="B359" s="47"/>
      <c r="C359" s="47"/>
      <c r="D359" s="42" t="s">
        <v>3</v>
      </c>
      <c r="E359" s="43">
        <f>[1]Общий!E2509</f>
        <v>0</v>
      </c>
      <c r="F359" s="43">
        <f>[1]Общий!F2509</f>
        <v>0</v>
      </c>
      <c r="G359" s="20" t="e">
        <f t="shared" ref="G359" si="21">F359/E359*100</f>
        <v>#DIV/0!</v>
      </c>
      <c r="H359" s="79" t="s">
        <v>31</v>
      </c>
      <c r="I359" s="80" t="s">
        <v>30</v>
      </c>
      <c r="J359" s="80" t="s">
        <v>12</v>
      </c>
      <c r="K359" s="42" t="s">
        <v>4</v>
      </c>
      <c r="L359" s="43">
        <v>271630</v>
      </c>
      <c r="M359" s="43">
        <v>262939</v>
      </c>
      <c r="N359" s="43">
        <f t="shared" si="19"/>
        <v>96.800427051503874</v>
      </c>
    </row>
    <row r="360" spans="1:20" ht="17.649999999999999" customHeight="1" x14ac:dyDescent="0.25">
      <c r="A360" s="95" t="s">
        <v>29</v>
      </c>
      <c r="B360" s="97" t="s">
        <v>28</v>
      </c>
      <c r="C360" s="98"/>
      <c r="D360" s="42" t="s">
        <v>4</v>
      </c>
      <c r="E360" s="43">
        <f>[1]Общий!E2745</f>
        <v>0</v>
      </c>
      <c r="F360" s="43">
        <f>[1]Общий!F2745</f>
        <v>0</v>
      </c>
      <c r="G360" s="20" t="e">
        <f t="shared" ref="G360:G396" si="22">F360/E360*100</f>
        <v>#DIV/0!</v>
      </c>
      <c r="H360" s="79"/>
      <c r="I360" s="80"/>
      <c r="J360" s="80"/>
      <c r="K360" s="42" t="s">
        <v>3</v>
      </c>
      <c r="L360" s="43">
        <v>226917.4</v>
      </c>
      <c r="M360" s="43">
        <v>225245.8</v>
      </c>
      <c r="N360" s="43">
        <f t="shared" si="19"/>
        <v>99.263344282985784</v>
      </c>
    </row>
    <row r="361" spans="1:20" ht="17.649999999999999" customHeight="1" x14ac:dyDescent="0.25">
      <c r="A361" s="96"/>
      <c r="B361" s="99"/>
      <c r="C361" s="100"/>
      <c r="D361" s="42" t="s">
        <v>3</v>
      </c>
      <c r="E361" s="43">
        <f>[1]Общий!E2746</f>
        <v>800</v>
      </c>
      <c r="F361" s="43">
        <f>[1]Общий!F2746</f>
        <v>581.20000000000005</v>
      </c>
      <c r="G361" s="20">
        <f t="shared" si="22"/>
        <v>72.650000000000006</v>
      </c>
      <c r="H361" s="79"/>
      <c r="I361" s="80"/>
      <c r="J361" s="80"/>
      <c r="K361" s="42" t="s">
        <v>2</v>
      </c>
      <c r="L361" s="43">
        <v>17314.5</v>
      </c>
      <c r="M361" s="43">
        <v>16260.2</v>
      </c>
      <c r="N361" s="43">
        <f t="shared" si="19"/>
        <v>93.910883941205341</v>
      </c>
    </row>
    <row r="362" spans="1:20" ht="24.6" customHeight="1" x14ac:dyDescent="0.25">
      <c r="A362" s="96"/>
      <c r="B362" s="99"/>
      <c r="C362" s="100"/>
      <c r="D362" s="42" t="s">
        <v>2</v>
      </c>
      <c r="E362" s="43">
        <f>[1]Общий!E2747</f>
        <v>800</v>
      </c>
      <c r="F362" s="43">
        <f>[1]Общий!F2747</f>
        <v>581.20000000000005</v>
      </c>
      <c r="G362" s="20">
        <f t="shared" si="22"/>
        <v>72.650000000000006</v>
      </c>
      <c r="H362" s="79"/>
      <c r="I362" s="80"/>
      <c r="J362" s="80"/>
      <c r="K362" s="42" t="s">
        <v>1</v>
      </c>
      <c r="L362" s="43">
        <v>27398.1</v>
      </c>
      <c r="M362" s="43">
        <v>21433</v>
      </c>
      <c r="N362" s="43">
        <f t="shared" si="19"/>
        <v>78.228052310196688</v>
      </c>
    </row>
    <row r="363" spans="1:20" ht="17.649999999999999" customHeight="1" x14ac:dyDescent="0.25">
      <c r="A363" s="96"/>
      <c r="B363" s="99"/>
      <c r="C363" s="100"/>
      <c r="D363" s="42" t="s">
        <v>1</v>
      </c>
      <c r="E363" s="43">
        <f>[1]Общий!E2748</f>
        <v>0</v>
      </c>
      <c r="F363" s="43">
        <f>[1]Общий!F2748</f>
        <v>0</v>
      </c>
      <c r="G363" s="20" t="e">
        <f t="shared" si="22"/>
        <v>#DIV/0!</v>
      </c>
      <c r="H363" s="79" t="s">
        <v>27</v>
      </c>
      <c r="I363" s="80" t="s">
        <v>271</v>
      </c>
      <c r="J363" s="80"/>
      <c r="K363" s="42" t="s">
        <v>4</v>
      </c>
      <c r="L363" s="28">
        <v>417987.4</v>
      </c>
      <c r="M363" s="43">
        <v>396411.2</v>
      </c>
      <c r="N363" s="43">
        <f t="shared" si="19"/>
        <v>94.83807406634746</v>
      </c>
      <c r="O363" s="1">
        <f>(M363-M367)/M389*100</f>
        <v>2.4082838020582273</v>
      </c>
      <c r="R363" s="42" t="s">
        <v>276</v>
      </c>
      <c r="S363" s="41" t="s">
        <v>3</v>
      </c>
      <c r="T363" s="41" t="s">
        <v>274</v>
      </c>
    </row>
    <row r="364" spans="1:20" ht="17.649999999999999" customHeight="1" x14ac:dyDescent="0.25">
      <c r="A364" s="95" t="s">
        <v>26</v>
      </c>
      <c r="B364" s="84" t="s">
        <v>25</v>
      </c>
      <c r="C364" s="84"/>
      <c r="D364" s="42" t="s">
        <v>4</v>
      </c>
      <c r="E364" s="43">
        <f>[1]Общий!E2544</f>
        <v>0</v>
      </c>
      <c r="F364" s="43">
        <f>[1]Общий!F2544</f>
        <v>0</v>
      </c>
      <c r="G364" s="20" t="e">
        <f t="shared" si="22"/>
        <v>#DIV/0!</v>
      </c>
      <c r="H364" s="79"/>
      <c r="I364" s="80"/>
      <c r="J364" s="80"/>
      <c r="K364" s="42" t="s">
        <v>3</v>
      </c>
      <c r="L364" s="43">
        <v>160970.70000000001</v>
      </c>
      <c r="M364" s="43">
        <v>152801.60000000001</v>
      </c>
      <c r="N364" s="43">
        <f t="shared" si="19"/>
        <v>94.92510127619498</v>
      </c>
      <c r="R364" s="42">
        <v>1</v>
      </c>
      <c r="S364" s="41">
        <v>3682164.8</v>
      </c>
      <c r="T364" s="41">
        <v>8857350.3000000007</v>
      </c>
    </row>
    <row r="365" spans="1:20" ht="17.649999999999999" customHeight="1" x14ac:dyDescent="0.25">
      <c r="A365" s="96"/>
      <c r="B365" s="85"/>
      <c r="C365" s="85"/>
      <c r="D365" s="42" t="s">
        <v>3</v>
      </c>
      <c r="E365" s="43">
        <f>[1]Общий!E2545</f>
        <v>0</v>
      </c>
      <c r="F365" s="43">
        <f>[1]Общий!F2545</f>
        <v>0</v>
      </c>
      <c r="G365" s="20" t="e">
        <f t="shared" si="22"/>
        <v>#DIV/0!</v>
      </c>
      <c r="H365" s="79"/>
      <c r="I365" s="80"/>
      <c r="J365" s="80"/>
      <c r="K365" s="42" t="s">
        <v>2</v>
      </c>
      <c r="L365" s="43">
        <v>192213.7</v>
      </c>
      <c r="M365" s="43">
        <v>184715.9</v>
      </c>
      <c r="N365" s="43">
        <f t="shared" si="19"/>
        <v>96.099237463302558</v>
      </c>
      <c r="R365" s="42">
        <v>2</v>
      </c>
      <c r="S365" s="41">
        <v>9465</v>
      </c>
      <c r="T365" s="41">
        <v>9465</v>
      </c>
    </row>
    <row r="366" spans="1:20" ht="17.649999999999999" customHeight="1" x14ac:dyDescent="0.25">
      <c r="A366" s="96"/>
      <c r="B366" s="85"/>
      <c r="C366" s="85"/>
      <c r="D366" s="42" t="s">
        <v>2</v>
      </c>
      <c r="E366" s="43">
        <f>[1]Общий!E2546</f>
        <v>0</v>
      </c>
      <c r="F366" s="43">
        <f>[1]Общий!F2546</f>
        <v>0</v>
      </c>
      <c r="G366" s="20" t="e">
        <f t="shared" si="22"/>
        <v>#DIV/0!</v>
      </c>
      <c r="H366" s="79"/>
      <c r="I366" s="80"/>
      <c r="J366" s="80"/>
      <c r="K366" s="42" t="s">
        <v>1</v>
      </c>
      <c r="L366" s="43">
        <v>61144.2</v>
      </c>
      <c r="M366" s="43">
        <v>56788.1</v>
      </c>
      <c r="N366" s="43">
        <f t="shared" si="19"/>
        <v>92.875693851583634</v>
      </c>
      <c r="R366" s="42">
        <v>3</v>
      </c>
      <c r="S366" s="41">
        <v>83873.7</v>
      </c>
      <c r="T366" s="41">
        <v>386764.79999999999</v>
      </c>
    </row>
    <row r="367" spans="1:20" ht="17.649999999999999" customHeight="1" x14ac:dyDescent="0.25">
      <c r="A367" s="96"/>
      <c r="B367" s="85"/>
      <c r="C367" s="47"/>
      <c r="D367" s="42"/>
      <c r="E367" s="43"/>
      <c r="F367" s="43"/>
      <c r="G367" s="20"/>
      <c r="H367" s="79"/>
      <c r="I367" s="80"/>
      <c r="J367" s="80"/>
      <c r="K367" s="42" t="s">
        <v>0</v>
      </c>
      <c r="L367" s="28">
        <v>3658.8</v>
      </c>
      <c r="M367" s="43">
        <v>2105.6</v>
      </c>
      <c r="N367" s="43">
        <f t="shared" si="19"/>
        <v>57.54892314420028</v>
      </c>
      <c r="R367" s="42">
        <v>4</v>
      </c>
      <c r="S367" s="41">
        <v>1117978.3999999999</v>
      </c>
      <c r="T367" s="41">
        <v>1126079.8</v>
      </c>
    </row>
    <row r="368" spans="1:20" ht="17.649999999999999" customHeight="1" x14ac:dyDescent="0.25">
      <c r="A368" s="96"/>
      <c r="B368" s="85"/>
      <c r="C368" s="84" t="s">
        <v>12</v>
      </c>
      <c r="D368" s="42" t="s">
        <v>4</v>
      </c>
      <c r="E368" s="43">
        <f>[1]Общий!E2529</f>
        <v>0</v>
      </c>
      <c r="F368" s="43">
        <f>[1]Общий!F2529</f>
        <v>0</v>
      </c>
      <c r="G368" s="20" t="e">
        <f t="shared" si="22"/>
        <v>#DIV/0!</v>
      </c>
      <c r="H368" s="79" t="s">
        <v>24</v>
      </c>
      <c r="I368" s="113" t="s">
        <v>302</v>
      </c>
      <c r="J368" s="80"/>
      <c r="K368" s="42" t="s">
        <v>4</v>
      </c>
      <c r="L368" s="28">
        <v>417987.4</v>
      </c>
      <c r="M368" s="43">
        <v>396411.2</v>
      </c>
      <c r="N368" s="43">
        <f t="shared" si="19"/>
        <v>94.83807406634746</v>
      </c>
      <c r="R368" s="42">
        <v>5</v>
      </c>
      <c r="S368" s="41">
        <v>480509.8</v>
      </c>
      <c r="T368" s="41">
        <v>584913</v>
      </c>
    </row>
    <row r="369" spans="1:20" ht="17.649999999999999" customHeight="1" x14ac:dyDescent="0.25">
      <c r="A369" s="96"/>
      <c r="B369" s="85"/>
      <c r="C369" s="85"/>
      <c r="D369" s="42" t="s">
        <v>3</v>
      </c>
      <c r="E369" s="43">
        <f>[1]Общий!E2530</f>
        <v>0</v>
      </c>
      <c r="F369" s="43">
        <f>[1]Общий!F2530</f>
        <v>0</v>
      </c>
      <c r="G369" s="20" t="e">
        <f t="shared" si="22"/>
        <v>#DIV/0!</v>
      </c>
      <c r="H369" s="79"/>
      <c r="I369" s="113"/>
      <c r="J369" s="80"/>
      <c r="K369" s="42" t="s">
        <v>3</v>
      </c>
      <c r="L369" s="43">
        <v>160970.70000000001</v>
      </c>
      <c r="M369" s="43">
        <v>152801.60000000001</v>
      </c>
      <c r="N369" s="43">
        <f t="shared" si="19"/>
        <v>94.92510127619498</v>
      </c>
      <c r="R369" s="42">
        <v>6</v>
      </c>
      <c r="S369" s="41">
        <v>41661.199999999997</v>
      </c>
      <c r="T369" s="41">
        <v>42172.1</v>
      </c>
    </row>
    <row r="370" spans="1:20" ht="17.649999999999999" customHeight="1" x14ac:dyDescent="0.25">
      <c r="A370" s="96"/>
      <c r="B370" s="85"/>
      <c r="C370" s="84" t="s">
        <v>23</v>
      </c>
      <c r="D370" s="42" t="s">
        <v>4</v>
      </c>
      <c r="E370" s="43">
        <f>[1]Общий!E2524-[1]Общий!E2529</f>
        <v>0</v>
      </c>
      <c r="F370" s="43">
        <f>[1]Общий!F2524-[1]Общий!F2529</f>
        <v>0</v>
      </c>
      <c r="G370" s="20" t="e">
        <f t="shared" si="22"/>
        <v>#DIV/0!</v>
      </c>
      <c r="H370" s="79"/>
      <c r="I370" s="113"/>
      <c r="J370" s="80"/>
      <c r="K370" s="42" t="s">
        <v>2</v>
      </c>
      <c r="L370" s="43">
        <v>192213.7</v>
      </c>
      <c r="M370" s="43">
        <v>184715.9</v>
      </c>
      <c r="N370" s="43">
        <f t="shared" si="19"/>
        <v>96.099237463302558</v>
      </c>
      <c r="R370" s="42">
        <v>7</v>
      </c>
      <c r="S370" s="41">
        <v>1705894.8</v>
      </c>
      <c r="T370" s="41">
        <v>2484803.6</v>
      </c>
    </row>
    <row r="371" spans="1:20" ht="17.649999999999999" customHeight="1" x14ac:dyDescent="0.25">
      <c r="A371" s="96"/>
      <c r="B371" s="85"/>
      <c r="C371" s="85"/>
      <c r="D371" s="42" t="s">
        <v>3</v>
      </c>
      <c r="E371" s="43">
        <f>[1]Общий!E2525-[1]Общий!E2530</f>
        <v>0</v>
      </c>
      <c r="F371" s="43">
        <f>[1]Общий!F2525-[1]Общий!F2530</f>
        <v>0</v>
      </c>
      <c r="G371" s="20" t="e">
        <f t="shared" si="22"/>
        <v>#DIV/0!</v>
      </c>
      <c r="H371" s="79"/>
      <c r="I371" s="113"/>
      <c r="J371" s="80"/>
      <c r="K371" s="42" t="s">
        <v>1</v>
      </c>
      <c r="L371" s="43">
        <v>61144.2</v>
      </c>
      <c r="M371" s="43">
        <v>56788.1</v>
      </c>
      <c r="N371" s="43">
        <f t="shared" si="19"/>
        <v>92.875693851583634</v>
      </c>
      <c r="R371" s="42">
        <v>8</v>
      </c>
      <c r="S371" s="41">
        <v>478398.6</v>
      </c>
      <c r="T371" s="41">
        <v>793014.6</v>
      </c>
    </row>
    <row r="372" spans="1:20" ht="17.649999999999999" customHeight="1" x14ac:dyDescent="0.25">
      <c r="A372" s="96"/>
      <c r="B372" s="85"/>
      <c r="C372" s="85"/>
      <c r="D372" s="42"/>
      <c r="E372" s="43"/>
      <c r="F372" s="43"/>
      <c r="G372" s="20"/>
      <c r="H372" s="79"/>
      <c r="I372" s="113"/>
      <c r="J372" s="80"/>
      <c r="K372" s="42" t="s">
        <v>0</v>
      </c>
      <c r="L372" s="28">
        <v>3658.8</v>
      </c>
      <c r="M372" s="43">
        <v>2105.6</v>
      </c>
      <c r="N372" s="43">
        <v>0</v>
      </c>
      <c r="R372" s="42">
        <v>9</v>
      </c>
      <c r="S372" s="41">
        <v>65991.3</v>
      </c>
      <c r="T372" s="41">
        <v>79093.7</v>
      </c>
    </row>
    <row r="373" spans="1:20" ht="19.899999999999999" customHeight="1" x14ac:dyDescent="0.25">
      <c r="A373" s="96"/>
      <c r="B373" s="85"/>
      <c r="C373" s="85"/>
      <c r="D373" s="42" t="s">
        <v>2</v>
      </c>
      <c r="E373" s="43">
        <f>[1]Общий!E2526-[1]Общий!E2531</f>
        <v>0</v>
      </c>
      <c r="F373" s="43">
        <f>[1]Общий!F2526-[1]Общий!F2531</f>
        <v>0</v>
      </c>
      <c r="G373" s="20" t="e">
        <f t="shared" si="22"/>
        <v>#DIV/0!</v>
      </c>
      <c r="H373" s="79"/>
      <c r="I373" s="113"/>
      <c r="J373" s="84" t="s">
        <v>7</v>
      </c>
      <c r="K373" s="42" t="s">
        <v>4</v>
      </c>
      <c r="L373" s="43">
        <v>107322.79999999999</v>
      </c>
      <c r="M373" s="43">
        <v>99676.800000000003</v>
      </c>
      <c r="N373" s="43">
        <f t="shared" si="19"/>
        <v>92.875698360460234</v>
      </c>
      <c r="R373" s="42">
        <v>10</v>
      </c>
      <c r="S373" s="41">
        <v>438238.2</v>
      </c>
      <c r="T373" s="41">
        <v>438275</v>
      </c>
    </row>
    <row r="374" spans="1:20" ht="17.649999999999999" customHeight="1" x14ac:dyDescent="0.25">
      <c r="A374" s="95" t="s">
        <v>22</v>
      </c>
      <c r="B374" s="84" t="s">
        <v>21</v>
      </c>
      <c r="C374" s="84" t="s">
        <v>12</v>
      </c>
      <c r="D374" s="42" t="s">
        <v>4</v>
      </c>
      <c r="E374" s="43">
        <f>[1]Общий!E2567</f>
        <v>0</v>
      </c>
      <c r="F374" s="43">
        <f>[1]Общий!F2567</f>
        <v>0</v>
      </c>
      <c r="G374" s="20" t="e">
        <f t="shared" si="22"/>
        <v>#DIV/0!</v>
      </c>
      <c r="H374" s="79"/>
      <c r="I374" s="113"/>
      <c r="J374" s="85"/>
      <c r="K374" s="42" t="s">
        <v>3</v>
      </c>
      <c r="L374" s="43">
        <v>30240.599999999991</v>
      </c>
      <c r="M374" s="43">
        <v>28086.200000000004</v>
      </c>
      <c r="N374" s="43">
        <f t="shared" si="19"/>
        <v>92.875802728781878</v>
      </c>
      <c r="R374" s="42">
        <v>11</v>
      </c>
      <c r="S374" s="41">
        <v>320151.40000000002</v>
      </c>
      <c r="T374" s="41">
        <v>324920.5</v>
      </c>
    </row>
    <row r="375" spans="1:20" ht="17.649999999999999" customHeight="1" x14ac:dyDescent="0.25">
      <c r="A375" s="96"/>
      <c r="B375" s="85"/>
      <c r="C375" s="85"/>
      <c r="D375" s="42" t="s">
        <v>3</v>
      </c>
      <c r="E375" s="43">
        <f>[1]Общий!E2568</f>
        <v>0</v>
      </c>
      <c r="F375" s="43">
        <f>[1]Общий!F2568</f>
        <v>0</v>
      </c>
      <c r="G375" s="20" t="e">
        <f t="shared" si="22"/>
        <v>#DIV/0!</v>
      </c>
      <c r="H375" s="79"/>
      <c r="I375" s="113"/>
      <c r="J375" s="86"/>
      <c r="K375" s="42" t="s">
        <v>2</v>
      </c>
      <c r="L375" s="43">
        <v>15938</v>
      </c>
      <c r="M375" s="43">
        <v>14802.5</v>
      </c>
      <c r="N375" s="43">
        <f t="shared" si="19"/>
        <v>92.875517630819431</v>
      </c>
      <c r="R375" s="42">
        <v>12</v>
      </c>
      <c r="S375" s="41">
        <v>193969.1</v>
      </c>
      <c r="T375" s="41">
        <v>193969.1</v>
      </c>
    </row>
    <row r="376" spans="1:20" ht="17.649999999999999" customHeight="1" x14ac:dyDescent="0.25">
      <c r="A376" s="95" t="s">
        <v>20</v>
      </c>
      <c r="B376" s="84" t="s">
        <v>19</v>
      </c>
      <c r="C376" s="84" t="s">
        <v>12</v>
      </c>
      <c r="D376" s="42" t="s">
        <v>4</v>
      </c>
      <c r="E376" s="43">
        <f>[1]Общий!E2601</f>
        <v>947.9</v>
      </c>
      <c r="F376" s="43">
        <f>[1]Общий!F2601</f>
        <v>240.9</v>
      </c>
      <c r="G376" s="20">
        <f t="shared" si="22"/>
        <v>25.414073214474104</v>
      </c>
      <c r="H376" s="79"/>
      <c r="I376" s="115"/>
      <c r="J376" s="64"/>
      <c r="K376" s="42" t="s">
        <v>1</v>
      </c>
      <c r="L376" s="43">
        <v>61144.2</v>
      </c>
      <c r="M376" s="43">
        <v>56788.1</v>
      </c>
      <c r="N376" s="43">
        <f t="shared" si="19"/>
        <v>92.875693851583634</v>
      </c>
      <c r="R376" s="42">
        <v>13</v>
      </c>
      <c r="S376" s="41">
        <v>620064.9</v>
      </c>
      <c r="T376" s="41">
        <v>657760.5</v>
      </c>
    </row>
    <row r="377" spans="1:20" ht="17.649999999999999" customHeight="1" x14ac:dyDescent="0.25">
      <c r="A377" s="96"/>
      <c r="B377" s="85"/>
      <c r="C377" s="85"/>
      <c r="D377" s="42" t="s">
        <v>3</v>
      </c>
      <c r="E377" s="43">
        <f>[1]Общий!E2602</f>
        <v>947.9</v>
      </c>
      <c r="F377" s="43">
        <f>[1]Общий!F2602</f>
        <v>240.9</v>
      </c>
      <c r="G377" s="20">
        <f t="shared" si="22"/>
        <v>25.414073214474104</v>
      </c>
      <c r="H377" s="79"/>
      <c r="I377" s="115"/>
      <c r="J377" s="80" t="s">
        <v>6</v>
      </c>
      <c r="K377" s="42" t="s">
        <v>4</v>
      </c>
      <c r="L377" s="43">
        <v>304661.3</v>
      </c>
      <c r="M377" s="43">
        <v>293367.40000000002</v>
      </c>
      <c r="N377" s="43">
        <f t="shared" si="19"/>
        <v>96.292965335603839</v>
      </c>
      <c r="R377" s="42">
        <v>14</v>
      </c>
      <c r="S377" s="41">
        <v>152801.5</v>
      </c>
      <c r="T377" s="41">
        <v>394305.6</v>
      </c>
    </row>
    <row r="378" spans="1:20" ht="17.649999999999999" customHeight="1" x14ac:dyDescent="0.25">
      <c r="A378" s="95" t="s">
        <v>18</v>
      </c>
      <c r="B378" s="84" t="s">
        <v>17</v>
      </c>
      <c r="C378" s="84" t="s">
        <v>16</v>
      </c>
      <c r="D378" s="42" t="s">
        <v>4</v>
      </c>
      <c r="E378" s="43">
        <f>[1]Общий!E2637</f>
        <v>224582.2</v>
      </c>
      <c r="F378" s="43">
        <f>[1]Общий!F2637</f>
        <v>78509.100000000006</v>
      </c>
      <c r="G378" s="20">
        <f t="shared" si="22"/>
        <v>34.957846169464901</v>
      </c>
      <c r="H378" s="79"/>
      <c r="I378" s="115"/>
      <c r="J378" s="80"/>
      <c r="K378" s="42" t="s">
        <v>3</v>
      </c>
      <c r="L378" s="43">
        <v>129829</v>
      </c>
      <c r="M378" s="43">
        <v>124236.00000000003</v>
      </c>
      <c r="N378" s="43">
        <f t="shared" si="19"/>
        <v>95.692025664527975</v>
      </c>
      <c r="R378" s="42" t="s">
        <v>275</v>
      </c>
      <c r="S378" s="41">
        <v>9391162.6999999993</v>
      </c>
      <c r="T378" s="41">
        <v>16372887.6</v>
      </c>
    </row>
    <row r="379" spans="1:20" ht="17.649999999999999" customHeight="1" x14ac:dyDescent="0.25">
      <c r="A379" s="96"/>
      <c r="B379" s="85"/>
      <c r="C379" s="85"/>
      <c r="D379" s="42" t="s">
        <v>3</v>
      </c>
      <c r="E379" s="43">
        <f>[1]Общий!E2638</f>
        <v>224582.2</v>
      </c>
      <c r="F379" s="43">
        <f>[1]Общий!F2638</f>
        <v>78509.100000000006</v>
      </c>
      <c r="G379" s="20">
        <f t="shared" si="22"/>
        <v>34.957846169464901</v>
      </c>
      <c r="H379" s="79"/>
      <c r="I379" s="115"/>
      <c r="J379" s="80"/>
      <c r="K379" s="42" t="s">
        <v>2</v>
      </c>
      <c r="L379" s="43">
        <v>174832.3</v>
      </c>
      <c r="M379" s="43">
        <v>169131.4</v>
      </c>
      <c r="N379" s="43">
        <f t="shared" si="19"/>
        <v>96.739218096427265</v>
      </c>
    </row>
    <row r="380" spans="1:20" ht="17.649999999999999" customHeight="1" x14ac:dyDescent="0.25">
      <c r="A380" s="96"/>
      <c r="B380" s="85"/>
      <c r="C380" s="85"/>
      <c r="D380" s="42"/>
      <c r="E380" s="43"/>
      <c r="F380" s="43"/>
      <c r="G380" s="20"/>
      <c r="H380" s="79"/>
      <c r="I380" s="115"/>
      <c r="J380" s="80" t="s">
        <v>36</v>
      </c>
      <c r="K380" s="42" t="s">
        <v>4</v>
      </c>
      <c r="L380" s="43">
        <f>L381+L382+L383</f>
        <v>6003.3</v>
      </c>
      <c r="M380" s="43">
        <f>M381+M382+M383</f>
        <v>3367</v>
      </c>
      <c r="N380" s="43">
        <f t="shared" si="19"/>
        <v>56.085819465960384</v>
      </c>
    </row>
    <row r="381" spans="1:20" ht="17.649999999999999" customHeight="1" x14ac:dyDescent="0.25">
      <c r="A381" s="96"/>
      <c r="B381" s="85"/>
      <c r="C381" s="85"/>
      <c r="D381" s="42"/>
      <c r="E381" s="43"/>
      <c r="F381" s="43"/>
      <c r="G381" s="20"/>
      <c r="H381" s="79"/>
      <c r="I381" s="115"/>
      <c r="J381" s="80"/>
      <c r="K381" s="42" t="s">
        <v>3</v>
      </c>
      <c r="L381" s="43">
        <v>901.09999999999991</v>
      </c>
      <c r="M381" s="43">
        <v>479.40000000000009</v>
      </c>
      <c r="N381" s="43">
        <f t="shared" si="19"/>
        <v>53.201642437021434</v>
      </c>
    </row>
    <row r="382" spans="1:20" ht="17.649999999999999" customHeight="1" x14ac:dyDescent="0.25">
      <c r="A382" s="96"/>
      <c r="B382" s="85"/>
      <c r="C382" s="85"/>
      <c r="D382" s="42"/>
      <c r="E382" s="43"/>
      <c r="F382" s="43"/>
      <c r="G382" s="20"/>
      <c r="H382" s="79"/>
      <c r="I382" s="115"/>
      <c r="J382" s="80"/>
      <c r="K382" s="42" t="s">
        <v>2</v>
      </c>
      <c r="L382" s="43">
        <v>1443.4</v>
      </c>
      <c r="M382" s="43">
        <v>782</v>
      </c>
      <c r="N382" s="43">
        <f t="shared" si="19"/>
        <v>54.17763613689899</v>
      </c>
    </row>
    <row r="383" spans="1:20" ht="17.649999999999999" customHeight="1" x14ac:dyDescent="0.25">
      <c r="A383" s="96"/>
      <c r="B383" s="85"/>
      <c r="C383" s="85"/>
      <c r="D383" s="42"/>
      <c r="E383" s="43"/>
      <c r="F383" s="43"/>
      <c r="G383" s="20"/>
      <c r="H383" s="79"/>
      <c r="I383" s="115"/>
      <c r="J383" s="80"/>
      <c r="K383" s="42" t="s">
        <v>0</v>
      </c>
      <c r="L383" s="28">
        <v>3658.8</v>
      </c>
      <c r="M383" s="43">
        <v>2105.6</v>
      </c>
      <c r="N383" s="43">
        <f t="shared" si="19"/>
        <v>57.54892314420028</v>
      </c>
    </row>
    <row r="384" spans="1:20" ht="17.649999999999999" customHeight="1" x14ac:dyDescent="0.25">
      <c r="A384" s="96"/>
      <c r="B384" s="85"/>
      <c r="C384" s="85"/>
      <c r="D384" s="42" t="s">
        <v>3</v>
      </c>
      <c r="E384" s="43">
        <f>[1]Общий!E2661</f>
        <v>0</v>
      </c>
      <c r="F384" s="43">
        <f>[1]Общий!F2661</f>
        <v>0</v>
      </c>
      <c r="G384" s="20" t="e">
        <f t="shared" si="22"/>
        <v>#DIV/0!</v>
      </c>
      <c r="H384" s="79" t="s">
        <v>15</v>
      </c>
      <c r="I384" s="79"/>
      <c r="J384" s="79"/>
      <c r="K384" s="42" t="s">
        <v>4</v>
      </c>
      <c r="L384" s="43">
        <f>L7+L48+L72+L112+L131++L152+L162+L191+L240+L250+L279+L303+L339+L363</f>
        <v>17841085</v>
      </c>
      <c r="M384" s="43">
        <f>M7+M48+M72+M112+M131++M152+M162+M191+M240+M250+M279+M303+M339+M363</f>
        <v>16691861.1</v>
      </c>
      <c r="N384" s="43">
        <f t="shared" si="19"/>
        <v>93.558553753877632</v>
      </c>
    </row>
    <row r="385" spans="1:15" ht="17.649999999999999" customHeight="1" x14ac:dyDescent="0.25">
      <c r="A385" s="95" t="s">
        <v>14</v>
      </c>
      <c r="B385" s="84" t="s">
        <v>13</v>
      </c>
      <c r="C385" s="84" t="s">
        <v>12</v>
      </c>
      <c r="D385" s="42" t="s">
        <v>4</v>
      </c>
      <c r="E385" s="43">
        <f>[1]Общий!E2739</f>
        <v>0</v>
      </c>
      <c r="F385" s="43">
        <f>[1]Общий!F2739</f>
        <v>0</v>
      </c>
      <c r="G385" s="20" t="e">
        <f t="shared" si="22"/>
        <v>#DIV/0!</v>
      </c>
      <c r="H385" s="79"/>
      <c r="I385" s="79"/>
      <c r="J385" s="79"/>
      <c r="K385" s="42" t="s">
        <v>3</v>
      </c>
      <c r="L385" s="43">
        <f>L8+L49+L73+L113+L132++L153+L163+L192+L241+L251+L280+L304+L340+L364</f>
        <v>9925081.1999999993</v>
      </c>
      <c r="M385" s="43">
        <f>M8+M49+M73+M113+M132++M153+M163+M192+M241+M251+M280+M304+M340+M364</f>
        <v>9391162.7999999989</v>
      </c>
      <c r="N385" s="43">
        <f t="shared" si="19"/>
        <v>94.620513532927063</v>
      </c>
      <c r="O385" s="31">
        <f>M385/M384*100</f>
        <v>56.261927557017586</v>
      </c>
    </row>
    <row r="386" spans="1:15" ht="17.649999999999999" customHeight="1" x14ac:dyDescent="0.25">
      <c r="A386" s="96"/>
      <c r="B386" s="85"/>
      <c r="C386" s="85"/>
      <c r="D386" s="42" t="s">
        <v>3</v>
      </c>
      <c r="E386" s="43">
        <f>[1]Общий!E2740</f>
        <v>0</v>
      </c>
      <c r="F386" s="43">
        <f>[1]Общий!F2740</f>
        <v>0</v>
      </c>
      <c r="G386" s="20" t="e">
        <f t="shared" si="22"/>
        <v>#DIV/0!</v>
      </c>
      <c r="H386" s="79"/>
      <c r="I386" s="79"/>
      <c r="J386" s="79"/>
      <c r="K386" s="42" t="s">
        <v>2</v>
      </c>
      <c r="L386" s="43">
        <f>L9+L74+L114+L133+L154+L164+L193+L242+L252+L281+L341+L365</f>
        <v>6315879.0000000009</v>
      </c>
      <c r="M386" s="43">
        <f>M9+M74+M114+M133+M154+M164+M193+M242+M252+M281+M341+M365</f>
        <v>5950676.1000000006</v>
      </c>
      <c r="N386" s="43">
        <f t="shared" si="19"/>
        <v>94.217702714064018</v>
      </c>
      <c r="O386" s="31">
        <f>M386/M384*100</f>
        <v>35.650165456984304</v>
      </c>
    </row>
    <row r="387" spans="1:15" ht="17.649999999999999" customHeight="1" x14ac:dyDescent="0.25">
      <c r="A387" s="96"/>
      <c r="B387" s="85"/>
      <c r="C387" s="85"/>
      <c r="D387" s="42" t="s">
        <v>2</v>
      </c>
      <c r="E387" s="43">
        <f>[1]Общий!E2741</f>
        <v>3314.7</v>
      </c>
      <c r="F387" s="43">
        <f>[1]Общий!F2741</f>
        <v>2321.3000000000002</v>
      </c>
      <c r="G387" s="20">
        <f t="shared" si="22"/>
        <v>70.030470329139902</v>
      </c>
      <c r="H387" s="79"/>
      <c r="I387" s="79"/>
      <c r="J387" s="79"/>
      <c r="K387" s="42" t="s">
        <v>1</v>
      </c>
      <c r="L387" s="43">
        <f>L10+L75+L134+L165+L194+L342+L366</f>
        <v>1272216.2</v>
      </c>
      <c r="M387" s="43">
        <f>M10+M75+M134+M165+M194+M342+M366</f>
        <v>1031048.7000000001</v>
      </c>
      <c r="N387" s="43">
        <f t="shared" si="19"/>
        <v>81.043512887196385</v>
      </c>
      <c r="O387" s="31">
        <f>M387/M384*100</f>
        <v>6.1769547075850042</v>
      </c>
    </row>
    <row r="388" spans="1:15" ht="17.649999999999999" customHeight="1" x14ac:dyDescent="0.25">
      <c r="A388" s="96"/>
      <c r="B388" s="85"/>
      <c r="C388" s="85"/>
      <c r="D388" s="42" t="s">
        <v>1</v>
      </c>
      <c r="E388" s="43">
        <f>[1]Общий!E2742</f>
        <v>3314.7</v>
      </c>
      <c r="F388" s="43">
        <f>[1]Общий!F2742</f>
        <v>2321.3000000000002</v>
      </c>
      <c r="G388" s="20">
        <f t="shared" si="22"/>
        <v>70.030470329139902</v>
      </c>
      <c r="H388" s="79"/>
      <c r="I388" s="79"/>
      <c r="J388" s="79"/>
      <c r="K388" s="42" t="s">
        <v>0</v>
      </c>
      <c r="L388" s="43">
        <f>L135+L195+L253+L367</f>
        <v>327908.59999999998</v>
      </c>
      <c r="M388" s="43">
        <f>M135+M195+M253+M367</f>
        <v>318973.49999999994</v>
      </c>
      <c r="N388" s="43">
        <f t="shared" si="19"/>
        <v>97.275124836616044</v>
      </c>
      <c r="O388" s="31">
        <f>M388/M384*100</f>
        <v>1.9109522784131001</v>
      </c>
    </row>
    <row r="389" spans="1:15" ht="17.649999999999999" hidden="1" customHeight="1" x14ac:dyDescent="0.25">
      <c r="A389" s="95" t="s">
        <v>11</v>
      </c>
      <c r="B389" s="97" t="s">
        <v>10</v>
      </c>
      <c r="C389" s="98"/>
      <c r="D389" s="42" t="s">
        <v>4</v>
      </c>
      <c r="E389" s="43">
        <f>[1]Общий!E2790</f>
        <v>90</v>
      </c>
      <c r="F389" s="43">
        <f>[1]Общий!F2790</f>
        <v>0</v>
      </c>
      <c r="G389" s="32">
        <f t="shared" si="22"/>
        <v>0</v>
      </c>
      <c r="H389" s="76"/>
      <c r="I389" s="46"/>
      <c r="J389" s="46"/>
      <c r="K389" s="46"/>
      <c r="L389" s="44">
        <f>L385+L386+L387</f>
        <v>17513176.399999999</v>
      </c>
      <c r="M389" s="44">
        <f>M385+M386+M387</f>
        <v>16372887.599999998</v>
      </c>
      <c r="N389" s="77">
        <f>M389/L389*100</f>
        <v>93.488966399036556</v>
      </c>
      <c r="O389" s="1" t="s">
        <v>273</v>
      </c>
    </row>
    <row r="390" spans="1:15" ht="90.6" customHeight="1" x14ac:dyDescent="0.25">
      <c r="A390" s="96"/>
      <c r="B390" s="99"/>
      <c r="C390" s="100"/>
      <c r="D390" s="42" t="s">
        <v>3</v>
      </c>
      <c r="E390" s="43">
        <f>[1]Общий!E2791</f>
        <v>0</v>
      </c>
      <c r="F390" s="43">
        <f>[1]Общий!F2791</f>
        <v>0</v>
      </c>
      <c r="G390" s="20" t="e">
        <f t="shared" si="22"/>
        <v>#DIV/0!</v>
      </c>
      <c r="H390" s="121" t="s">
        <v>335</v>
      </c>
      <c r="I390" s="121"/>
      <c r="J390" s="121"/>
      <c r="K390" s="121"/>
      <c r="L390" s="121"/>
      <c r="M390" s="121"/>
      <c r="N390" s="121"/>
    </row>
    <row r="391" spans="1:15" ht="17.649999999999999" customHeight="1" x14ac:dyDescent="0.25">
      <c r="A391" s="96"/>
      <c r="B391" s="99"/>
      <c r="C391" s="100"/>
      <c r="D391" s="42" t="s">
        <v>2</v>
      </c>
      <c r="E391" s="43">
        <f>[1]Общий!E2792</f>
        <v>0</v>
      </c>
      <c r="F391" s="43">
        <f>[1]Общий!F2792</f>
        <v>0</v>
      </c>
      <c r="G391" s="20" t="e">
        <f t="shared" si="22"/>
        <v>#DIV/0!</v>
      </c>
      <c r="H391" s="120" t="s">
        <v>334</v>
      </c>
      <c r="I391" s="120"/>
      <c r="J391" s="120"/>
      <c r="K391" s="120"/>
      <c r="L391" s="120"/>
      <c r="M391" s="120"/>
      <c r="N391" s="120"/>
    </row>
    <row r="392" spans="1:15" ht="17.649999999999999" customHeight="1" x14ac:dyDescent="0.25">
      <c r="A392" s="96"/>
      <c r="B392" s="99"/>
      <c r="C392" s="100"/>
      <c r="D392" s="42" t="s">
        <v>1</v>
      </c>
      <c r="E392" s="43">
        <f>[1]Общий!E2793</f>
        <v>0</v>
      </c>
      <c r="F392" s="43">
        <f>[1]Общий!F2793</f>
        <v>0</v>
      </c>
      <c r="G392" s="32" t="e">
        <f t="shared" si="22"/>
        <v>#DIV/0!</v>
      </c>
      <c r="H392" s="78"/>
      <c r="I392" s="54"/>
      <c r="J392" s="54"/>
      <c r="K392" s="54"/>
      <c r="L392" s="55"/>
      <c r="M392" s="55"/>
      <c r="N392" s="55"/>
    </row>
    <row r="393" spans="1:15" ht="17.649999999999999" customHeight="1" x14ac:dyDescent="0.25">
      <c r="A393" s="95" t="s">
        <v>9</v>
      </c>
      <c r="B393" s="84" t="s">
        <v>8</v>
      </c>
      <c r="C393" s="84"/>
      <c r="D393" s="42" t="s">
        <v>4</v>
      </c>
      <c r="E393" s="43">
        <f t="shared" ref="E393:F396" si="23">E389</f>
        <v>90</v>
      </c>
      <c r="F393" s="43">
        <f t="shared" si="23"/>
        <v>0</v>
      </c>
      <c r="G393" s="32">
        <f t="shared" si="22"/>
        <v>0</v>
      </c>
      <c r="H393" s="29"/>
      <c r="I393" s="42"/>
      <c r="J393" s="42"/>
      <c r="K393" s="42"/>
      <c r="L393" s="43"/>
      <c r="M393" s="43"/>
      <c r="N393" s="43"/>
    </row>
    <row r="394" spans="1:15" ht="17.649999999999999" customHeight="1" x14ac:dyDescent="0.25">
      <c r="A394" s="96"/>
      <c r="B394" s="85"/>
      <c r="C394" s="85"/>
      <c r="D394" s="42" t="s">
        <v>3</v>
      </c>
      <c r="E394" s="43">
        <f t="shared" si="23"/>
        <v>0</v>
      </c>
      <c r="F394" s="43">
        <f t="shared" si="23"/>
        <v>0</v>
      </c>
      <c r="G394" s="32" t="e">
        <f t="shared" si="22"/>
        <v>#DIV/0!</v>
      </c>
      <c r="H394" s="29"/>
      <c r="I394" s="42"/>
      <c r="J394" s="42"/>
      <c r="K394" s="42"/>
      <c r="L394" s="43"/>
      <c r="M394" s="43"/>
      <c r="N394" s="43"/>
    </row>
    <row r="395" spans="1:15" ht="17.649999999999999" customHeight="1" x14ac:dyDescent="0.25">
      <c r="A395" s="96"/>
      <c r="B395" s="85"/>
      <c r="C395" s="85"/>
      <c r="D395" s="42" t="s">
        <v>2</v>
      </c>
      <c r="E395" s="43">
        <f t="shared" si="23"/>
        <v>0</v>
      </c>
      <c r="F395" s="43">
        <f t="shared" si="23"/>
        <v>0</v>
      </c>
      <c r="G395" s="32" t="e">
        <f t="shared" si="22"/>
        <v>#DIV/0!</v>
      </c>
      <c r="H395" s="29"/>
      <c r="I395" s="42"/>
      <c r="J395" s="42"/>
      <c r="K395" s="42"/>
      <c r="L395" s="43"/>
      <c r="M395" s="43"/>
      <c r="N395" s="43"/>
    </row>
    <row r="396" spans="1:15" ht="17.649999999999999" customHeight="1" x14ac:dyDescent="0.25">
      <c r="A396" s="96"/>
      <c r="B396" s="85"/>
      <c r="C396" s="85"/>
      <c r="D396" s="42" t="s">
        <v>1</v>
      </c>
      <c r="E396" s="43">
        <f t="shared" si="23"/>
        <v>0</v>
      </c>
      <c r="F396" s="43">
        <f t="shared" si="23"/>
        <v>0</v>
      </c>
      <c r="G396" s="32" t="e">
        <f t="shared" si="22"/>
        <v>#DIV/0!</v>
      </c>
      <c r="H396" s="29"/>
      <c r="I396" s="42"/>
      <c r="J396" s="42"/>
      <c r="K396" s="42"/>
      <c r="L396" s="43"/>
      <c r="M396" s="43"/>
      <c r="N396" s="43"/>
    </row>
    <row r="397" spans="1:15" ht="17.649999999999999" customHeight="1" x14ac:dyDescent="0.25">
      <c r="A397" s="96"/>
      <c r="B397" s="85"/>
      <c r="C397" s="84" t="s">
        <v>7</v>
      </c>
      <c r="D397" s="42" t="s">
        <v>4</v>
      </c>
      <c r="E397" s="43">
        <f>[1]Общий!E2755</f>
        <v>0</v>
      </c>
      <c r="F397" s="43">
        <f>[1]Общий!F2755</f>
        <v>0</v>
      </c>
      <c r="G397" s="32" t="e">
        <f t="shared" ref="G397:G407" si="24">F397/E397*100</f>
        <v>#DIV/0!</v>
      </c>
      <c r="H397" s="29"/>
      <c r="I397" s="42"/>
      <c r="J397" s="42"/>
      <c r="K397" s="42"/>
      <c r="L397" s="43"/>
      <c r="M397" s="43"/>
      <c r="N397" s="43"/>
    </row>
    <row r="398" spans="1:15" ht="17.649999999999999" customHeight="1" x14ac:dyDescent="0.25">
      <c r="A398" s="96"/>
      <c r="B398" s="85"/>
      <c r="C398" s="85"/>
      <c r="D398" s="42" t="s">
        <v>3</v>
      </c>
      <c r="E398" s="43">
        <f>[1]Общий!E2756</f>
        <v>883.2</v>
      </c>
      <c r="F398" s="43">
        <f>[1]Общий!F2756</f>
        <v>163</v>
      </c>
      <c r="G398" s="32">
        <f t="shared" si="24"/>
        <v>18.455615942028984</v>
      </c>
      <c r="H398" s="29"/>
      <c r="I398" s="42"/>
      <c r="J398" s="42"/>
      <c r="K398" s="42"/>
      <c r="L398" s="43"/>
      <c r="M398" s="43"/>
      <c r="N398" s="43"/>
    </row>
    <row r="399" spans="1:15" ht="17.649999999999999" customHeight="1" x14ac:dyDescent="0.25">
      <c r="A399" s="96"/>
      <c r="B399" s="85"/>
      <c r="C399" s="84" t="s">
        <v>6</v>
      </c>
      <c r="D399" s="42" t="s">
        <v>4</v>
      </c>
      <c r="E399" s="43">
        <f>[1]Общий!E2775</f>
        <v>90</v>
      </c>
      <c r="F399" s="43">
        <f>[1]Общий!F2775</f>
        <v>0</v>
      </c>
      <c r="G399" s="32">
        <f t="shared" si="24"/>
        <v>0</v>
      </c>
      <c r="H399" s="29"/>
      <c r="I399" s="42"/>
      <c r="J399" s="42"/>
      <c r="K399" s="42"/>
      <c r="L399" s="43"/>
      <c r="M399" s="43"/>
      <c r="N399" s="43"/>
    </row>
    <row r="400" spans="1:15" ht="17.649999999999999" customHeight="1" x14ac:dyDescent="0.25">
      <c r="A400" s="96"/>
      <c r="B400" s="85"/>
      <c r="C400" s="85"/>
      <c r="D400" s="42" t="s">
        <v>3</v>
      </c>
      <c r="E400" s="43">
        <f>[1]Общий!E2776</f>
        <v>0</v>
      </c>
      <c r="F400" s="43">
        <f>[1]Общий!F2776</f>
        <v>0</v>
      </c>
      <c r="G400" s="32" t="e">
        <f t="shared" si="24"/>
        <v>#DIV/0!</v>
      </c>
      <c r="H400" s="29"/>
      <c r="I400" s="42"/>
      <c r="J400" s="42"/>
      <c r="K400" s="42"/>
      <c r="L400" s="43"/>
      <c r="M400" s="43"/>
      <c r="N400" s="43"/>
    </row>
    <row r="401" spans="1:14" ht="17.649999999999999" customHeight="1" x14ac:dyDescent="0.25">
      <c r="A401" s="96"/>
      <c r="B401" s="85"/>
      <c r="C401" s="85"/>
      <c r="D401" s="42" t="s">
        <v>2</v>
      </c>
      <c r="E401" s="43">
        <f>[1]Общий!E2777</f>
        <v>0</v>
      </c>
      <c r="F401" s="43">
        <f>[1]Общий!F2777</f>
        <v>0</v>
      </c>
      <c r="G401" s="32" t="e">
        <f t="shared" si="24"/>
        <v>#DIV/0!</v>
      </c>
      <c r="H401" s="29"/>
      <c r="I401" s="42"/>
      <c r="J401" s="42"/>
      <c r="K401" s="42"/>
      <c r="L401" s="43"/>
      <c r="M401" s="43"/>
      <c r="N401" s="43"/>
    </row>
    <row r="402" spans="1:14" ht="17.649999999999999" customHeight="1" x14ac:dyDescent="0.25">
      <c r="A402" s="96"/>
      <c r="B402" s="85"/>
      <c r="C402" s="85"/>
      <c r="D402" s="42" t="s">
        <v>1</v>
      </c>
      <c r="E402" s="43">
        <f>[1]Общий!E2778</f>
        <v>0</v>
      </c>
      <c r="F402" s="43">
        <f>[1]Общий!F2778</f>
        <v>0</v>
      </c>
      <c r="G402" s="32" t="e">
        <f t="shared" si="24"/>
        <v>#DIV/0!</v>
      </c>
      <c r="H402" s="29"/>
      <c r="I402" s="42"/>
      <c r="J402" s="42"/>
      <c r="K402" s="42"/>
      <c r="L402" s="43"/>
      <c r="M402" s="43"/>
      <c r="N402" s="43"/>
    </row>
    <row r="403" spans="1:14" ht="17.649999999999999" customHeight="1" x14ac:dyDescent="0.25">
      <c r="A403" s="104" t="s">
        <v>5</v>
      </c>
      <c r="B403" s="105"/>
      <c r="C403" s="106"/>
      <c r="D403" s="30" t="s">
        <v>4</v>
      </c>
      <c r="E403" s="53">
        <f>[1]Общий!E2803</f>
        <v>3773.1</v>
      </c>
      <c r="F403" s="53">
        <f>[1]Общий!F2803</f>
        <v>1341.8</v>
      </c>
      <c r="G403" s="33">
        <f t="shared" si="24"/>
        <v>35.562269751663088</v>
      </c>
      <c r="H403" s="34"/>
      <c r="I403" s="42"/>
      <c r="J403" s="42"/>
      <c r="K403" s="42"/>
      <c r="L403" s="43"/>
      <c r="M403" s="43"/>
      <c r="N403" s="43"/>
    </row>
    <row r="404" spans="1:14" ht="17.649999999999999" customHeight="1" x14ac:dyDescent="0.25">
      <c r="A404" s="107"/>
      <c r="B404" s="108"/>
      <c r="C404" s="109"/>
      <c r="D404" s="30" t="s">
        <v>3</v>
      </c>
      <c r="E404" s="53">
        <f>[1]Общий!E2804</f>
        <v>3773.1</v>
      </c>
      <c r="F404" s="53">
        <f>[1]Общий!F2804</f>
        <v>1341.8</v>
      </c>
      <c r="G404" s="33">
        <f t="shared" si="24"/>
        <v>35.562269751663088</v>
      </c>
      <c r="H404" s="34"/>
      <c r="I404" s="42"/>
      <c r="J404" s="42"/>
      <c r="K404" s="42"/>
      <c r="L404" s="43"/>
      <c r="M404" s="43"/>
      <c r="N404" s="43"/>
    </row>
    <row r="405" spans="1:14" ht="17.649999999999999" customHeight="1" x14ac:dyDescent="0.25">
      <c r="A405" s="107"/>
      <c r="B405" s="108"/>
      <c r="C405" s="109"/>
      <c r="D405" s="30" t="s">
        <v>2</v>
      </c>
      <c r="E405" s="53">
        <f>[1]Общий!E2805</f>
        <v>0</v>
      </c>
      <c r="F405" s="53">
        <f>[1]Общий!F2805</f>
        <v>0</v>
      </c>
      <c r="G405" s="33" t="e">
        <f t="shared" si="24"/>
        <v>#DIV/0!</v>
      </c>
      <c r="H405" s="34"/>
      <c r="I405" s="42"/>
      <c r="J405" s="42"/>
      <c r="K405" s="42"/>
      <c r="L405" s="43"/>
      <c r="M405" s="43"/>
      <c r="N405" s="43"/>
    </row>
    <row r="406" spans="1:14" ht="17.649999999999999" customHeight="1" x14ac:dyDescent="0.25">
      <c r="A406" s="107"/>
      <c r="B406" s="108"/>
      <c r="C406" s="109"/>
      <c r="D406" s="30" t="s">
        <v>1</v>
      </c>
      <c r="E406" s="53">
        <f>[1]Общий!E2806</f>
        <v>0</v>
      </c>
      <c r="F406" s="53">
        <f>[1]Общий!F2806</f>
        <v>0</v>
      </c>
      <c r="G406" s="33" t="e">
        <f t="shared" si="24"/>
        <v>#DIV/0!</v>
      </c>
      <c r="H406" s="34"/>
      <c r="I406" s="42"/>
      <c r="J406" s="42"/>
      <c r="K406" s="42"/>
      <c r="L406" s="43"/>
      <c r="M406" s="43"/>
      <c r="N406" s="43"/>
    </row>
    <row r="407" spans="1:14" ht="17.649999999999999" customHeight="1" x14ac:dyDescent="0.25">
      <c r="A407" s="110"/>
      <c r="B407" s="111"/>
      <c r="C407" s="112"/>
      <c r="D407" s="30" t="s">
        <v>0</v>
      </c>
      <c r="E407" s="53">
        <f>[1]Общий!E2807</f>
        <v>0</v>
      </c>
      <c r="F407" s="53">
        <f>[1]Общий!F2807</f>
        <v>0</v>
      </c>
      <c r="G407" s="33" t="e">
        <f t="shared" si="24"/>
        <v>#DIV/0!</v>
      </c>
      <c r="H407" s="34"/>
      <c r="I407" s="42"/>
      <c r="J407" s="42"/>
      <c r="K407" s="42"/>
      <c r="L407" s="43"/>
      <c r="M407" s="43"/>
      <c r="N407" s="43"/>
    </row>
  </sheetData>
  <mergeCells count="539">
    <mergeCell ref="H391:N391"/>
    <mergeCell ref="H390:N390"/>
    <mergeCell ref="I246:I247"/>
    <mergeCell ref="J246:J247"/>
    <mergeCell ref="H286:H297"/>
    <mergeCell ref="I286:I297"/>
    <mergeCell ref="J286:J287"/>
    <mergeCell ref="H136:H143"/>
    <mergeCell ref="H144:H147"/>
    <mergeCell ref="I303:J304"/>
    <mergeCell ref="H303:H304"/>
    <mergeCell ref="I206:I210"/>
    <mergeCell ref="I211:I213"/>
    <mergeCell ref="H206:H210"/>
    <mergeCell ref="H211:H213"/>
    <mergeCell ref="J209:J210"/>
    <mergeCell ref="J222:J223"/>
    <mergeCell ref="H224:H225"/>
    <mergeCell ref="J224:J225"/>
    <mergeCell ref="I224:I225"/>
    <mergeCell ref="H250:H253"/>
    <mergeCell ref="I250:J253"/>
    <mergeCell ref="J266:J267"/>
    <mergeCell ref="I284:I285"/>
    <mergeCell ref="H284:H285"/>
    <mergeCell ref="H353:H354"/>
    <mergeCell ref="J380:J383"/>
    <mergeCell ref="H357:H358"/>
    <mergeCell ref="I270:I273"/>
    <mergeCell ref="H270:H273"/>
    <mergeCell ref="J270:J273"/>
    <mergeCell ref="I353:I354"/>
    <mergeCell ref="J353:J354"/>
    <mergeCell ref="J357:J358"/>
    <mergeCell ref="I357:I358"/>
    <mergeCell ref="J292:J293"/>
    <mergeCell ref="J294:J295"/>
    <mergeCell ref="J284:J285"/>
    <mergeCell ref="J377:J379"/>
    <mergeCell ref="J319:J320"/>
    <mergeCell ref="J321:J322"/>
    <mergeCell ref="J323:J324"/>
    <mergeCell ref="J325:J326"/>
    <mergeCell ref="J327:J328"/>
    <mergeCell ref="H351:H352"/>
    <mergeCell ref="J144:J145"/>
    <mergeCell ref="I166:I171"/>
    <mergeCell ref="J170:J171"/>
    <mergeCell ref="J172:J173"/>
    <mergeCell ref="H166:H171"/>
    <mergeCell ref="I172:I175"/>
    <mergeCell ref="H172:H175"/>
    <mergeCell ref="J157:J158"/>
    <mergeCell ref="H214:H223"/>
    <mergeCell ref="I214:I223"/>
    <mergeCell ref="J218:J221"/>
    <mergeCell ref="J126:J128"/>
    <mergeCell ref="J80:J81"/>
    <mergeCell ref="J82:J84"/>
    <mergeCell ref="J85:J87"/>
    <mergeCell ref="H76:H87"/>
    <mergeCell ref="I76:I87"/>
    <mergeCell ref="J88:J90"/>
    <mergeCell ref="J91:J92"/>
    <mergeCell ref="J141:J143"/>
    <mergeCell ref="K271:K273"/>
    <mergeCell ref="L271:L273"/>
    <mergeCell ref="M271:M273"/>
    <mergeCell ref="N271:N273"/>
    <mergeCell ref="I305:I336"/>
    <mergeCell ref="H305:H336"/>
    <mergeCell ref="I129:I130"/>
    <mergeCell ref="H129:H130"/>
    <mergeCell ref="J129:J130"/>
    <mergeCell ref="I157:I158"/>
    <mergeCell ref="H157:H158"/>
    <mergeCell ref="H243:H245"/>
    <mergeCell ref="I243:I245"/>
    <mergeCell ref="J243:J245"/>
    <mergeCell ref="H256:H258"/>
    <mergeCell ref="H238:H239"/>
    <mergeCell ref="I238:I239"/>
    <mergeCell ref="J238:J239"/>
    <mergeCell ref="J214:J217"/>
    <mergeCell ref="H228:H233"/>
    <mergeCell ref="I228:I233"/>
    <mergeCell ref="H226:H227"/>
    <mergeCell ref="I136:I143"/>
    <mergeCell ref="I144:I147"/>
    <mergeCell ref="H274:H276"/>
    <mergeCell ref="I274:I276"/>
    <mergeCell ref="J274:J276"/>
    <mergeCell ref="H40:H42"/>
    <mergeCell ref="I40:I42"/>
    <mergeCell ref="J40:J42"/>
    <mergeCell ref="H131:H135"/>
    <mergeCell ref="I131:J135"/>
    <mergeCell ref="J136:J140"/>
    <mergeCell ref="J146:J147"/>
    <mergeCell ref="I254:I255"/>
    <mergeCell ref="J254:J255"/>
    <mergeCell ref="H248:H249"/>
    <mergeCell ref="I248:I249"/>
    <mergeCell ref="J248:J249"/>
    <mergeCell ref="H254:H255"/>
    <mergeCell ref="J259:J260"/>
    <mergeCell ref="J261:J263"/>
    <mergeCell ref="J256:J258"/>
    <mergeCell ref="I226:I227"/>
    <mergeCell ref="H266:H267"/>
    <mergeCell ref="I266:I267"/>
    <mergeCell ref="I126:I128"/>
    <mergeCell ref="H126:H128"/>
    <mergeCell ref="J226:J227"/>
    <mergeCell ref="J228:J229"/>
    <mergeCell ref="J230:J231"/>
    <mergeCell ref="J232:J233"/>
    <mergeCell ref="I234:I236"/>
    <mergeCell ref="H234:H236"/>
    <mergeCell ref="J234:J236"/>
    <mergeCell ref="H240:H242"/>
    <mergeCell ref="I240:J242"/>
    <mergeCell ref="I256:I258"/>
    <mergeCell ref="I259:I263"/>
    <mergeCell ref="H259:H263"/>
    <mergeCell ref="I268:I269"/>
    <mergeCell ref="H268:H269"/>
    <mergeCell ref="J268:J269"/>
    <mergeCell ref="H246:H247"/>
    <mergeCell ref="J343:J345"/>
    <mergeCell ref="J346:J348"/>
    <mergeCell ref="H339:H342"/>
    <mergeCell ref="I339:J342"/>
    <mergeCell ref="J313:J314"/>
    <mergeCell ref="J315:J316"/>
    <mergeCell ref="J329:J330"/>
    <mergeCell ref="J331:J332"/>
    <mergeCell ref="J333:J334"/>
    <mergeCell ref="J335:J336"/>
    <mergeCell ref="I343:I350"/>
    <mergeCell ref="J349:J350"/>
    <mergeCell ref="H343:H350"/>
    <mergeCell ref="J307:J308"/>
    <mergeCell ref="J309:J310"/>
    <mergeCell ref="J311:J312"/>
    <mergeCell ref="J317:J318"/>
    <mergeCell ref="H384:J388"/>
    <mergeCell ref="H359:H362"/>
    <mergeCell ref="I359:I362"/>
    <mergeCell ref="J359:J362"/>
    <mergeCell ref="I363:J367"/>
    <mergeCell ref="H363:H367"/>
    <mergeCell ref="J368:J372"/>
    <mergeCell ref="H355:H356"/>
    <mergeCell ref="I355:I356"/>
    <mergeCell ref="J355:J356"/>
    <mergeCell ref="H368:H375"/>
    <mergeCell ref="H376:H383"/>
    <mergeCell ref="I368:I375"/>
    <mergeCell ref="I376:I383"/>
    <mergeCell ref="J204:J205"/>
    <mergeCell ref="I196:I205"/>
    <mergeCell ref="H196:H205"/>
    <mergeCell ref="J212:J213"/>
    <mergeCell ref="J200:J203"/>
    <mergeCell ref="J206:J208"/>
    <mergeCell ref="J305:J306"/>
    <mergeCell ref="J288:J289"/>
    <mergeCell ref="J290:J291"/>
    <mergeCell ref="H279:H281"/>
    <mergeCell ref="I279:J281"/>
    <mergeCell ref="H282:H283"/>
    <mergeCell ref="I282:I283"/>
    <mergeCell ref="J282:J283"/>
    <mergeCell ref="H298:H300"/>
    <mergeCell ref="I298:I300"/>
    <mergeCell ref="J298:J300"/>
    <mergeCell ref="H301:H302"/>
    <mergeCell ref="I301:I302"/>
    <mergeCell ref="J301:J302"/>
    <mergeCell ref="J296:J297"/>
    <mergeCell ref="H264:H265"/>
    <mergeCell ref="I264:I265"/>
    <mergeCell ref="J264:J265"/>
    <mergeCell ref="C214:C215"/>
    <mergeCell ref="C217:C224"/>
    <mergeCell ref="C152:C153"/>
    <mergeCell ref="J373:J375"/>
    <mergeCell ref="I188:I190"/>
    <mergeCell ref="H188:H190"/>
    <mergeCell ref="J188:J190"/>
    <mergeCell ref="H152:H154"/>
    <mergeCell ref="I152:J154"/>
    <mergeCell ref="H155:H156"/>
    <mergeCell ref="H162:H165"/>
    <mergeCell ref="I162:J165"/>
    <mergeCell ref="H159:H161"/>
    <mergeCell ref="I159:I161"/>
    <mergeCell ref="J159:J161"/>
    <mergeCell ref="J166:J169"/>
    <mergeCell ref="J174:J175"/>
    <mergeCell ref="J176:J177"/>
    <mergeCell ref="J178:J179"/>
    <mergeCell ref="H182:H184"/>
    <mergeCell ref="I182:I184"/>
    <mergeCell ref="J182:J184"/>
    <mergeCell ref="H185:H187"/>
    <mergeCell ref="I185:I187"/>
    <mergeCell ref="A403:C407"/>
    <mergeCell ref="A385:A388"/>
    <mergeCell ref="C385:C388"/>
    <mergeCell ref="B385:B388"/>
    <mergeCell ref="A389:A392"/>
    <mergeCell ref="B389:C392"/>
    <mergeCell ref="A360:A363"/>
    <mergeCell ref="B360:C363"/>
    <mergeCell ref="C364:C366"/>
    <mergeCell ref="C368:C369"/>
    <mergeCell ref="C370:C373"/>
    <mergeCell ref="B364:B373"/>
    <mergeCell ref="A364:A373"/>
    <mergeCell ref="B393:B402"/>
    <mergeCell ref="A393:A402"/>
    <mergeCell ref="B374:B375"/>
    <mergeCell ref="C374:C375"/>
    <mergeCell ref="A374:A375"/>
    <mergeCell ref="C393:C396"/>
    <mergeCell ref="C397:C398"/>
    <mergeCell ref="C399:C402"/>
    <mergeCell ref="C378:C379"/>
    <mergeCell ref="A376:A377"/>
    <mergeCell ref="B376:B377"/>
    <mergeCell ref="C376:C377"/>
    <mergeCell ref="A378:A379"/>
    <mergeCell ref="B378:B379"/>
    <mergeCell ref="B380:B384"/>
    <mergeCell ref="A380:A384"/>
    <mergeCell ref="C380:C384"/>
    <mergeCell ref="A301:A302"/>
    <mergeCell ref="B301:B302"/>
    <mergeCell ref="C301:C302"/>
    <mergeCell ref="A303:A304"/>
    <mergeCell ref="B303:B304"/>
    <mergeCell ref="C303:C304"/>
    <mergeCell ref="B279:B284"/>
    <mergeCell ref="A279:A284"/>
    <mergeCell ref="C285:C286"/>
    <mergeCell ref="C287:C298"/>
    <mergeCell ref="B285:B300"/>
    <mergeCell ref="A285:A300"/>
    <mergeCell ref="C267:C269"/>
    <mergeCell ref="C272:C273"/>
    <mergeCell ref="C274:C275"/>
    <mergeCell ref="B267:B275"/>
    <mergeCell ref="A267:A275"/>
    <mergeCell ref="C279:C280"/>
    <mergeCell ref="C281:C282"/>
    <mergeCell ref="C283:C284"/>
    <mergeCell ref="B259:B260"/>
    <mergeCell ref="A259:A260"/>
    <mergeCell ref="C259:C260"/>
    <mergeCell ref="A261:A264"/>
    <mergeCell ref="B261:C264"/>
    <mergeCell ref="A265:A266"/>
    <mergeCell ref="B265:B266"/>
    <mergeCell ref="C265:C266"/>
    <mergeCell ref="B251:C252"/>
    <mergeCell ref="A251:A252"/>
    <mergeCell ref="B253:B255"/>
    <mergeCell ref="A253:A255"/>
    <mergeCell ref="C253:C255"/>
    <mergeCell ref="B256:B257"/>
    <mergeCell ref="A256:A257"/>
    <mergeCell ref="C256:C257"/>
    <mergeCell ref="B239:B246"/>
    <mergeCell ref="A239:A246"/>
    <mergeCell ref="A247:A248"/>
    <mergeCell ref="A249:A250"/>
    <mergeCell ref="B247:B248"/>
    <mergeCell ref="B249:B250"/>
    <mergeCell ref="C247:C248"/>
    <mergeCell ref="C249:C250"/>
    <mergeCell ref="A225:A228"/>
    <mergeCell ref="B225:B228"/>
    <mergeCell ref="C225:C228"/>
    <mergeCell ref="C229:C230"/>
    <mergeCell ref="C231:C232"/>
    <mergeCell ref="C233:C234"/>
    <mergeCell ref="B229:B234"/>
    <mergeCell ref="A229:A234"/>
    <mergeCell ref="B235:B238"/>
    <mergeCell ref="A235:A238"/>
    <mergeCell ref="C235:C238"/>
    <mergeCell ref="C239:C240"/>
    <mergeCell ref="C241:C242"/>
    <mergeCell ref="C243:C244"/>
    <mergeCell ref="C245:C246"/>
    <mergeCell ref="B212:B224"/>
    <mergeCell ref="A212:A224"/>
    <mergeCell ref="B192:C196"/>
    <mergeCell ref="A192:A196"/>
    <mergeCell ref="C197:C200"/>
    <mergeCell ref="C202:C205"/>
    <mergeCell ref="C206:C207"/>
    <mergeCell ref="C179:C180"/>
    <mergeCell ref="C181:C182"/>
    <mergeCell ref="B177:B182"/>
    <mergeCell ref="A177:A182"/>
    <mergeCell ref="A183:A185"/>
    <mergeCell ref="A186:A188"/>
    <mergeCell ref="C209:C210"/>
    <mergeCell ref="B197:B210"/>
    <mergeCell ref="A197:A210"/>
    <mergeCell ref="A189:A191"/>
    <mergeCell ref="B183:B185"/>
    <mergeCell ref="B186:B188"/>
    <mergeCell ref="B189:B191"/>
    <mergeCell ref="C183:C185"/>
    <mergeCell ref="C186:C188"/>
    <mergeCell ref="C189:C191"/>
    <mergeCell ref="C212:C213"/>
    <mergeCell ref="A160:A162"/>
    <mergeCell ref="B160:B162"/>
    <mergeCell ref="C160:C162"/>
    <mergeCell ref="B163:C166"/>
    <mergeCell ref="A163:A166"/>
    <mergeCell ref="A167:A176"/>
    <mergeCell ref="B167:B176"/>
    <mergeCell ref="C167:C176"/>
    <mergeCell ref="C177:C178"/>
    <mergeCell ref="B152:B153"/>
    <mergeCell ref="B150:B151"/>
    <mergeCell ref="A150:A151"/>
    <mergeCell ref="A152:A153"/>
    <mergeCell ref="B154:C156"/>
    <mergeCell ref="A154:A156"/>
    <mergeCell ref="B157:B158"/>
    <mergeCell ref="A157:A158"/>
    <mergeCell ref="C157:C158"/>
    <mergeCell ref="A131:A133"/>
    <mergeCell ref="A136:A137"/>
    <mergeCell ref="B131:B133"/>
    <mergeCell ref="C131:C133"/>
    <mergeCell ref="B136:B137"/>
    <mergeCell ref="C136:C137"/>
    <mergeCell ref="B148:C149"/>
    <mergeCell ref="A148:A149"/>
    <mergeCell ref="C150:C151"/>
    <mergeCell ref="C124:C125"/>
    <mergeCell ref="C126:C127"/>
    <mergeCell ref="B119:B127"/>
    <mergeCell ref="A119:A127"/>
    <mergeCell ref="B129:B130"/>
    <mergeCell ref="C129:C130"/>
    <mergeCell ref="A129:A130"/>
    <mergeCell ref="A113:A114"/>
    <mergeCell ref="B113:B114"/>
    <mergeCell ref="C113:C114"/>
    <mergeCell ref="C101:C102"/>
    <mergeCell ref="C103:C104"/>
    <mergeCell ref="A115:A118"/>
    <mergeCell ref="B115:C118"/>
    <mergeCell ref="C119:C120"/>
    <mergeCell ref="C121:C122"/>
    <mergeCell ref="C105:C106"/>
    <mergeCell ref="C108:C109"/>
    <mergeCell ref="C95:C96"/>
    <mergeCell ref="C97:C98"/>
    <mergeCell ref="C99:C100"/>
    <mergeCell ref="B94:B100"/>
    <mergeCell ref="B101:B109"/>
    <mergeCell ref="A101:A109"/>
    <mergeCell ref="A110:A112"/>
    <mergeCell ref="B110:B112"/>
    <mergeCell ref="C110:C112"/>
    <mergeCell ref="C68:C69"/>
    <mergeCell ref="B68:B77"/>
    <mergeCell ref="A68:A77"/>
    <mergeCell ref="C70:C71"/>
    <mergeCell ref="C72:C73"/>
    <mergeCell ref="C74:C75"/>
    <mergeCell ref="C76:C77"/>
    <mergeCell ref="A94:A100"/>
    <mergeCell ref="B78:C80"/>
    <mergeCell ref="A78:A80"/>
    <mergeCell ref="B81:B93"/>
    <mergeCell ref="C81:C83"/>
    <mergeCell ref="C84:C85"/>
    <mergeCell ref="C86:C88"/>
    <mergeCell ref="C89:C91"/>
    <mergeCell ref="C92:C93"/>
    <mergeCell ref="A81:A93"/>
    <mergeCell ref="C58:C59"/>
    <mergeCell ref="C60:C61"/>
    <mergeCell ref="C62:C63"/>
    <mergeCell ref="C64:C65"/>
    <mergeCell ref="A58:A65"/>
    <mergeCell ref="B58:B65"/>
    <mergeCell ref="C66:C67"/>
    <mergeCell ref="A66:A67"/>
    <mergeCell ref="B66:B67"/>
    <mergeCell ref="A54:A55"/>
    <mergeCell ref="B54:C55"/>
    <mergeCell ref="C56:C57"/>
    <mergeCell ref="A56:A57"/>
    <mergeCell ref="B56:B57"/>
    <mergeCell ref="A49:A50"/>
    <mergeCell ref="B49:B50"/>
    <mergeCell ref="C49:C50"/>
    <mergeCell ref="A51:A53"/>
    <mergeCell ref="B51:B53"/>
    <mergeCell ref="C40:C42"/>
    <mergeCell ref="B40:B42"/>
    <mergeCell ref="A40:A42"/>
    <mergeCell ref="C51:C53"/>
    <mergeCell ref="C43:C45"/>
    <mergeCell ref="B43:B45"/>
    <mergeCell ref="A43:A45"/>
    <mergeCell ref="C46:C48"/>
    <mergeCell ref="A46:A48"/>
    <mergeCell ref="B46:B48"/>
    <mergeCell ref="C33:C34"/>
    <mergeCell ref="C17:C18"/>
    <mergeCell ref="C23:C24"/>
    <mergeCell ref="B11:B24"/>
    <mergeCell ref="C11:C12"/>
    <mergeCell ref="A11:A24"/>
    <mergeCell ref="C35:C36"/>
    <mergeCell ref="C37:C38"/>
    <mergeCell ref="B33:B38"/>
    <mergeCell ref="A33:A38"/>
    <mergeCell ref="C25:C27"/>
    <mergeCell ref="A4:G4"/>
    <mergeCell ref="E1:G1"/>
    <mergeCell ref="B7:C9"/>
    <mergeCell ref="A7:A9"/>
    <mergeCell ref="C15:C16"/>
    <mergeCell ref="C28:C30"/>
    <mergeCell ref="H7:H10"/>
    <mergeCell ref="I7:J10"/>
    <mergeCell ref="J21:J22"/>
    <mergeCell ref="H11:H22"/>
    <mergeCell ref="I11:I22"/>
    <mergeCell ref="J17:J20"/>
    <mergeCell ref="J11:J14"/>
    <mergeCell ref="B25:B32"/>
    <mergeCell ref="A25:A32"/>
    <mergeCell ref="J31:J32"/>
    <mergeCell ref="H4:N4"/>
    <mergeCell ref="J15:J16"/>
    <mergeCell ref="M1:N1"/>
    <mergeCell ref="H43:H44"/>
    <mergeCell ref="I43:I44"/>
    <mergeCell ref="J43:J44"/>
    <mergeCell ref="J29:J30"/>
    <mergeCell ref="I23:I30"/>
    <mergeCell ref="H23:H30"/>
    <mergeCell ref="J33:J35"/>
    <mergeCell ref="I33:I35"/>
    <mergeCell ref="H33:H35"/>
    <mergeCell ref="H31:H32"/>
    <mergeCell ref="I31:I32"/>
    <mergeCell ref="J23:J25"/>
    <mergeCell ref="J26:J28"/>
    <mergeCell ref="I36:I39"/>
    <mergeCell ref="H36:H39"/>
    <mergeCell ref="J36:J39"/>
    <mergeCell ref="J52:J53"/>
    <mergeCell ref="J54:J55"/>
    <mergeCell ref="J56:J57"/>
    <mergeCell ref="J58:J59"/>
    <mergeCell ref="H52:H59"/>
    <mergeCell ref="I52:I59"/>
    <mergeCell ref="H45:H47"/>
    <mergeCell ref="I45:I47"/>
    <mergeCell ref="J45:J47"/>
    <mergeCell ref="H48:H49"/>
    <mergeCell ref="I48:J49"/>
    <mergeCell ref="H50:H51"/>
    <mergeCell ref="I50:I51"/>
    <mergeCell ref="J50:J51"/>
    <mergeCell ref="J93:J94"/>
    <mergeCell ref="J95:J96"/>
    <mergeCell ref="H88:H96"/>
    <mergeCell ref="I88:I96"/>
    <mergeCell ref="I60:I61"/>
    <mergeCell ref="H60:H61"/>
    <mergeCell ref="J60:J61"/>
    <mergeCell ref="J66:J67"/>
    <mergeCell ref="I72:J75"/>
    <mergeCell ref="H72:H75"/>
    <mergeCell ref="J76:J79"/>
    <mergeCell ref="J68:J69"/>
    <mergeCell ref="J70:J71"/>
    <mergeCell ref="I62:I71"/>
    <mergeCell ref="H62:H71"/>
    <mergeCell ref="J62:J65"/>
    <mergeCell ref="J101:J102"/>
    <mergeCell ref="J105:J106"/>
    <mergeCell ref="I97:I106"/>
    <mergeCell ref="H97:H106"/>
    <mergeCell ref="J99:J100"/>
    <mergeCell ref="J103:J104"/>
    <mergeCell ref="H112:H114"/>
    <mergeCell ref="I112:J114"/>
    <mergeCell ref="J115:J116"/>
    <mergeCell ref="H115:H120"/>
    <mergeCell ref="I115:I120"/>
    <mergeCell ref="J119:J120"/>
    <mergeCell ref="J97:J98"/>
    <mergeCell ref="J109:J111"/>
    <mergeCell ref="H109:H111"/>
    <mergeCell ref="I109:I111"/>
    <mergeCell ref="H107:H108"/>
    <mergeCell ref="J107:J108"/>
    <mergeCell ref="H124:H125"/>
    <mergeCell ref="I124:I125"/>
    <mergeCell ref="J124:J125"/>
    <mergeCell ref="J117:J118"/>
    <mergeCell ref="H121:H123"/>
    <mergeCell ref="I121:I123"/>
    <mergeCell ref="J121:J123"/>
    <mergeCell ref="H337:H338"/>
    <mergeCell ref="I337:I338"/>
    <mergeCell ref="J337:J338"/>
    <mergeCell ref="J155:J156"/>
    <mergeCell ref="H148:H149"/>
    <mergeCell ref="J180:J181"/>
    <mergeCell ref="J148:J149"/>
    <mergeCell ref="I148:I149"/>
    <mergeCell ref="I150:I151"/>
    <mergeCell ref="H150:H151"/>
    <mergeCell ref="J150:J151"/>
    <mergeCell ref="J185:J187"/>
    <mergeCell ref="H176:H181"/>
    <mergeCell ref="I176:I181"/>
    <mergeCell ref="I191:J195"/>
    <mergeCell ref="H191:H195"/>
    <mergeCell ref="J196:J199"/>
  </mergeCells>
  <pageMargins left="0.98425196850393704" right="0.59055118110236227" top="0.78740157480314965" bottom="0.78740157480314965" header="0.31496062992125984" footer="0.31496062992125984"/>
  <pageSetup paperSize="9" scale="73" firstPageNumber="85" fitToHeight="0" orientation="portrait" useFirstPageNumber="1" r:id="rId1"/>
  <headerFooter>
    <oddHeader>&amp;C&amp;"Times New Roman,обычный"&amp;P</oddHeader>
  </headerFooter>
  <rowBreaks count="12" manualBreakCount="12">
    <brk id="39" min="7" max="13" man="1"/>
    <brk id="75" min="7" max="13" man="1"/>
    <brk id="114" min="7" max="13" man="1"/>
    <brk id="143" min="7" max="13" man="1"/>
    <brk id="171" min="7" max="13" man="1"/>
    <brk id="210" min="7" max="13" man="1"/>
    <brk id="236" min="7" max="13" man="1"/>
    <brk id="258" min="7" max="13" man="1"/>
    <brk id="277" min="7" max="13" man="1"/>
    <brk id="304" min="7" max="13" man="1"/>
    <brk id="351" min="7" max="13" man="1"/>
    <brk id="375" min="7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6"/>
  <sheetViews>
    <sheetView workbookViewId="0">
      <selection activeCell="K12" sqref="K12"/>
    </sheetView>
  </sheetViews>
  <sheetFormatPr defaultRowHeight="15" x14ac:dyDescent="0.25"/>
  <cols>
    <col min="1" max="1" width="14" customWidth="1"/>
    <col min="2" max="2" width="16.85546875" customWidth="1"/>
    <col min="9" max="10" width="9.42578125" bestFit="1" customWidth="1"/>
  </cols>
  <sheetData>
    <row r="1" spans="1:12" ht="15.75" thickBot="1" x14ac:dyDescent="0.3">
      <c r="A1" s="12">
        <v>4640684.4000000004</v>
      </c>
      <c r="B1" s="13">
        <v>1850862.2</v>
      </c>
    </row>
    <row r="2" spans="1:12" ht="15.75" thickBot="1" x14ac:dyDescent="0.3">
      <c r="A2" s="14">
        <v>2892.8</v>
      </c>
      <c r="B2" s="15">
        <v>2892.8</v>
      </c>
    </row>
    <row r="3" spans="1:12" ht="15.75" thickBot="1" x14ac:dyDescent="0.3">
      <c r="A3" s="14">
        <v>185739.2</v>
      </c>
      <c r="B3" s="15">
        <v>37505.599999999999</v>
      </c>
    </row>
    <row r="4" spans="1:12" ht="15.75" thickBot="1" x14ac:dyDescent="0.3">
      <c r="A4" s="14">
        <v>537954.6</v>
      </c>
      <c r="B4" s="15">
        <v>533565.9</v>
      </c>
    </row>
    <row r="5" spans="1:12" ht="15.75" thickBot="1" x14ac:dyDescent="0.3">
      <c r="A5" s="14">
        <v>199334.2</v>
      </c>
      <c r="B5" s="15">
        <v>161998.20000000001</v>
      </c>
    </row>
    <row r="6" spans="1:12" ht="15.75" thickBot="1" x14ac:dyDescent="0.3">
      <c r="A6" s="14">
        <v>12530.2</v>
      </c>
      <c r="B6" s="15">
        <v>12384.1</v>
      </c>
      <c r="I6" s="18">
        <v>272504.09999999998</v>
      </c>
      <c r="J6" s="18">
        <v>243342</v>
      </c>
    </row>
    <row r="7" spans="1:12" ht="15.75" thickBot="1" x14ac:dyDescent="0.3">
      <c r="A7" s="14">
        <v>668669</v>
      </c>
      <c r="B7" s="15">
        <v>630056.69999999995</v>
      </c>
      <c r="I7" s="18">
        <v>200596.6</v>
      </c>
      <c r="J7" s="18">
        <v>200596.6</v>
      </c>
    </row>
    <row r="8" spans="1:12" ht="15.75" thickBot="1" x14ac:dyDescent="0.3">
      <c r="A8" s="14">
        <v>130385.8</v>
      </c>
      <c r="B8" s="15">
        <v>186372.7</v>
      </c>
      <c r="I8" s="18">
        <v>44445.299999999996</v>
      </c>
      <c r="J8" s="18">
        <v>44445.299999999996</v>
      </c>
    </row>
    <row r="9" spans="1:12" ht="15.75" thickBot="1" x14ac:dyDescent="0.3">
      <c r="A9" s="14">
        <v>14674.4</v>
      </c>
      <c r="B9" s="15">
        <v>14227.8</v>
      </c>
      <c r="I9" s="18">
        <v>27462.2</v>
      </c>
      <c r="J9" s="18">
        <v>27462.2</v>
      </c>
    </row>
    <row r="10" spans="1:12" ht="15.75" thickBot="1" x14ac:dyDescent="0.3">
      <c r="A10" s="14">
        <v>170693.4</v>
      </c>
      <c r="B10" s="15">
        <v>170693.4</v>
      </c>
      <c r="I10" s="18"/>
      <c r="J10" s="18">
        <v>112956.2</v>
      </c>
      <c r="L10" s="18">
        <f>I6-J6</f>
        <v>29162.099999999977</v>
      </c>
    </row>
    <row r="11" spans="1:12" ht="15.75" x14ac:dyDescent="0.25">
      <c r="A11" s="122">
        <v>170693.4</v>
      </c>
      <c r="B11" s="122">
        <v>170693.4</v>
      </c>
      <c r="E11" s="8"/>
      <c r="F11" s="8"/>
    </row>
    <row r="12" spans="1:12" ht="16.5" thickBot="1" x14ac:dyDescent="0.3">
      <c r="A12" s="123"/>
      <c r="B12" s="123"/>
      <c r="E12" s="8"/>
      <c r="F12" s="8"/>
    </row>
    <row r="13" spans="1:12" ht="16.5" thickBot="1" x14ac:dyDescent="0.3">
      <c r="A13" s="14">
        <v>79818.899999999994</v>
      </c>
      <c r="B13" s="15">
        <v>79818.899999999994</v>
      </c>
      <c r="E13" s="8"/>
      <c r="F13" s="8"/>
    </row>
    <row r="14" spans="1:12" ht="16.5" thickBot="1" x14ac:dyDescent="0.3">
      <c r="A14" s="14">
        <v>262291.09999999998</v>
      </c>
      <c r="B14" s="15">
        <v>250622</v>
      </c>
      <c r="E14" s="9"/>
      <c r="F14" s="8"/>
    </row>
    <row r="15" spans="1:12" ht="15.75" thickBot="1" x14ac:dyDescent="0.3">
      <c r="A15" s="16">
        <v>0</v>
      </c>
      <c r="B15" s="17">
        <v>0</v>
      </c>
      <c r="E15" s="7"/>
      <c r="F15" s="7"/>
    </row>
    <row r="16" spans="1:12" x14ac:dyDescent="0.25">
      <c r="A16" s="11">
        <f>SUM(A1:A15)</f>
        <v>7076361.4000000013</v>
      </c>
      <c r="B16" s="11">
        <f>SUM(B1:B15)</f>
        <v>4101693.6999999997</v>
      </c>
      <c r="E16" s="7"/>
      <c r="F16" s="7"/>
    </row>
  </sheetData>
  <mergeCells count="2">
    <mergeCell ref="A11:A12"/>
    <mergeCell ref="B11:B12"/>
  </mergeCell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16"/>
  <sheetViews>
    <sheetView workbookViewId="0">
      <selection activeCell="C1" sqref="C1:C14"/>
    </sheetView>
  </sheetViews>
  <sheetFormatPr defaultRowHeight="15" x14ac:dyDescent="0.25"/>
  <cols>
    <col min="1" max="1" width="19" customWidth="1"/>
    <col min="3" max="3" width="20.42578125" customWidth="1"/>
    <col min="6" max="6" width="17.5703125" customWidth="1"/>
    <col min="8" max="8" width="19.7109375" customWidth="1"/>
  </cols>
  <sheetData>
    <row r="1" spans="1:8" x14ac:dyDescent="0.25">
      <c r="A1" s="18">
        <v>4837457.7</v>
      </c>
      <c r="C1" s="18">
        <v>3400921.9</v>
      </c>
      <c r="F1" s="18">
        <v>126195.8</v>
      </c>
      <c r="H1" s="18">
        <v>50074.7</v>
      </c>
    </row>
    <row r="2" spans="1:8" x14ac:dyDescent="0.25">
      <c r="A2" s="18">
        <v>0</v>
      </c>
      <c r="C2" s="18">
        <v>0</v>
      </c>
      <c r="F2" s="18">
        <v>0</v>
      </c>
      <c r="H2" s="18">
        <v>0</v>
      </c>
    </row>
    <row r="3" spans="1:8" x14ac:dyDescent="0.25">
      <c r="A3" s="18">
        <v>422349.7</v>
      </c>
      <c r="C3" s="18">
        <v>223788.3</v>
      </c>
      <c r="F3" s="18">
        <v>5782.8</v>
      </c>
      <c r="H3" s="18">
        <v>5782.8</v>
      </c>
    </row>
    <row r="4" spans="1:8" x14ac:dyDescent="0.25">
      <c r="A4" s="18">
        <v>6776.5</v>
      </c>
      <c r="C4" s="18">
        <v>6217.1</v>
      </c>
      <c r="F4" s="18">
        <v>0</v>
      </c>
      <c r="H4" s="18">
        <v>0</v>
      </c>
    </row>
    <row r="5" spans="1:8" x14ac:dyDescent="0.25">
      <c r="A5" s="18">
        <v>55139.5</v>
      </c>
      <c r="C5" s="18">
        <v>23108.7</v>
      </c>
      <c r="F5" s="18">
        <v>49263.7</v>
      </c>
      <c r="H5" s="18">
        <v>33646.699999999997</v>
      </c>
    </row>
    <row r="6" spans="1:8" x14ac:dyDescent="0.25">
      <c r="A6" s="18">
        <v>671.4</v>
      </c>
      <c r="C6" s="18">
        <v>283.3</v>
      </c>
      <c r="F6" s="18">
        <v>0</v>
      </c>
      <c r="H6" s="18">
        <v>0</v>
      </c>
    </row>
    <row r="7" spans="1:8" x14ac:dyDescent="0.25">
      <c r="A7" s="18">
        <v>417968.6</v>
      </c>
      <c r="C7" s="18">
        <v>52460.7</v>
      </c>
      <c r="F7" s="18">
        <v>564000</v>
      </c>
      <c r="H7" s="18">
        <v>134544.20000000001</v>
      </c>
    </row>
    <row r="8" spans="1:8" x14ac:dyDescent="0.25">
      <c r="A8" s="18">
        <v>142668.29999999999</v>
      </c>
      <c r="C8" s="18">
        <v>57146.400000000001</v>
      </c>
      <c r="F8" s="18">
        <v>214843.7</v>
      </c>
      <c r="H8" s="18">
        <v>59130.1</v>
      </c>
    </row>
    <row r="9" spans="1:8" x14ac:dyDescent="0.25">
      <c r="A9" s="18">
        <v>14863.4</v>
      </c>
      <c r="C9" s="18">
        <v>446.6</v>
      </c>
      <c r="F9" s="18">
        <v>0</v>
      </c>
      <c r="H9" s="18">
        <v>0</v>
      </c>
    </row>
    <row r="10" spans="1:8" x14ac:dyDescent="0.25">
      <c r="A10" s="18">
        <v>36.799999999999997</v>
      </c>
      <c r="C10" s="18">
        <v>0</v>
      </c>
      <c r="F10" s="18">
        <v>0</v>
      </c>
      <c r="H10" s="18">
        <v>0</v>
      </c>
    </row>
    <row r="11" spans="1:8" x14ac:dyDescent="0.25">
      <c r="A11" s="18">
        <v>14811</v>
      </c>
      <c r="C11" s="18">
        <v>2893.5</v>
      </c>
      <c r="F11" s="18">
        <v>0</v>
      </c>
      <c r="H11" s="18">
        <v>0</v>
      </c>
    </row>
    <row r="12" spans="1:8" x14ac:dyDescent="0.25">
      <c r="A12" s="18">
        <v>0</v>
      </c>
      <c r="C12" s="18">
        <v>0</v>
      </c>
      <c r="F12" s="18">
        <v>0</v>
      </c>
      <c r="H12" s="18">
        <v>0</v>
      </c>
    </row>
    <row r="13" spans="1:8" x14ac:dyDescent="0.25">
      <c r="A13" s="18">
        <v>17316.900000000001</v>
      </c>
      <c r="C13" s="18">
        <v>14063.7</v>
      </c>
      <c r="F13" s="18">
        <v>23602.5</v>
      </c>
      <c r="H13" s="18">
        <v>5159.3</v>
      </c>
    </row>
    <row r="14" spans="1:8" x14ac:dyDescent="0.25">
      <c r="A14" s="18">
        <v>109843.4</v>
      </c>
      <c r="C14" s="18">
        <v>20113.5</v>
      </c>
      <c r="F14" s="18">
        <v>142071.1</v>
      </c>
      <c r="H14" s="18">
        <v>27079.1</v>
      </c>
    </row>
    <row r="15" spans="1:8" x14ac:dyDescent="0.25">
      <c r="A15" s="18">
        <f>SUM(A1:A14)</f>
        <v>6039903.2000000011</v>
      </c>
      <c r="C15" s="18">
        <f>SUM(C1:C14)</f>
        <v>3801443.7</v>
      </c>
      <c r="F15" s="18">
        <f>SUM(F1:F14)</f>
        <v>1125759.6000000001</v>
      </c>
      <c r="H15" s="18">
        <f>SUM(H1:H14)</f>
        <v>315416.89999999997</v>
      </c>
    </row>
    <row r="16" spans="1:8" x14ac:dyDescent="0.25">
      <c r="A16" t="s">
        <v>2</v>
      </c>
      <c r="F16" t="s">
        <v>1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Последняя таблица отчета</vt:lpstr>
      <vt:lpstr>Лист1</vt:lpstr>
      <vt:lpstr>Лист2</vt:lpstr>
      <vt:lpstr>'Последняя таблица отчета'!Заголовки_для_печати</vt:lpstr>
      <vt:lpstr>'Последняя таблица отчета'!Область_печати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Медведева</dc:creator>
  <cp:lastModifiedBy>Антоновский Никита Николаевич</cp:lastModifiedBy>
  <cp:lastPrinted>2021-04-02T12:38:23Z</cp:lastPrinted>
  <dcterms:created xsi:type="dcterms:W3CDTF">2019-03-05T11:42:29Z</dcterms:created>
  <dcterms:modified xsi:type="dcterms:W3CDTF">2023-03-21T09:45:30Z</dcterms:modified>
</cp:coreProperties>
</file>