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10425" activeTab="0"/>
  </bookViews>
  <sheets>
    <sheet name="План" sheetId="1" r:id="rId1"/>
    <sheet name="кол_меропр" sheetId="2" state="hidden" r:id="rId2"/>
    <sheet name="Сумма" sheetId="3" state="hidden" r:id="rId3"/>
    <sheet name="Лист1" sheetId="4" state="hidden" r:id="rId4"/>
  </sheets>
  <definedNames>
    <definedName name="_xlnm.Print_Titles" localSheetId="0">'План'!$3:$4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B2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Немного откорректировала</t>
        </r>
      </text>
    </comment>
  </commentList>
</comments>
</file>

<file path=xl/sharedStrings.xml><?xml version="1.0" encoding="utf-8"?>
<sst xmlns="http://schemas.openxmlformats.org/spreadsheetml/2006/main" count="1066" uniqueCount="144">
  <si>
    <t>№ п/п</t>
  </si>
  <si>
    <t>Всего</t>
  </si>
  <si>
    <t>МБ</t>
  </si>
  <si>
    <t>ОБ</t>
  </si>
  <si>
    <t>ФБ</t>
  </si>
  <si>
    <t>ВБ</t>
  </si>
  <si>
    <t>Соисполнители, участники</t>
  </si>
  <si>
    <t>ОМ 1.1</t>
  </si>
  <si>
    <t>ОМ 1.2</t>
  </si>
  <si>
    <t>ОМ 3.1</t>
  </si>
  <si>
    <t>Объемы и источники финансирования (тыс. рублей)</t>
  </si>
  <si>
    <t>2023 - 2028</t>
  </si>
  <si>
    <t>КС</t>
  </si>
  <si>
    <t>КИО</t>
  </si>
  <si>
    <t>КО</t>
  </si>
  <si>
    <t>Муниципальная программа, подпрограмма, основное мероприятие, проект, мероприятие</t>
  </si>
  <si>
    <t>Годы выполнения</t>
  </si>
  <si>
    <t>По годам</t>
  </si>
  <si>
    <t>ОМ 2.1</t>
  </si>
  <si>
    <t>Основное мероприятие: обеспечение дополнительных мер социальной поддержки отдельных категорий граждан</t>
  </si>
  <si>
    <t>ОМ 2.2</t>
  </si>
  <si>
    <t>Основное мероприятие: оказание материальной поддержки отдельным категориям граждан</t>
  </si>
  <si>
    <t>ОМ 2.3</t>
  </si>
  <si>
    <t>ОМ 2.4</t>
  </si>
  <si>
    <t>ОМ 2.5</t>
  </si>
  <si>
    <t>2.3.1</t>
  </si>
  <si>
    <t>2.3.2</t>
  </si>
  <si>
    <t>2.3.3</t>
  </si>
  <si>
    <t>2.3.4</t>
  </si>
  <si>
    <t>3.1.1</t>
  </si>
  <si>
    <t>3.1.2</t>
  </si>
  <si>
    <t>КЖП</t>
  </si>
  <si>
    <t>КСПВООДМ</t>
  </si>
  <si>
    <t>КК</t>
  </si>
  <si>
    <t>2023-2028</t>
  </si>
  <si>
    <t xml:space="preserve">МБ </t>
  </si>
  <si>
    <t>1.1.1.1</t>
  </si>
  <si>
    <t>1.1.1</t>
  </si>
  <si>
    <t>1.1.1.2</t>
  </si>
  <si>
    <t>1.1.1.3</t>
  </si>
  <si>
    <t>1.2.1</t>
  </si>
  <si>
    <t>1.2.2</t>
  </si>
  <si>
    <t>1.2.3</t>
  </si>
  <si>
    <t>1.2.4</t>
  </si>
  <si>
    <t>1.2.5</t>
  </si>
  <si>
    <t>2.2.1</t>
  </si>
  <si>
    <t>2.2.2</t>
  </si>
  <si>
    <t>2.2.3</t>
  </si>
  <si>
    <t xml:space="preserve">Мероприятие: "Оказание материальной помощи лицам, оказавшимся в трудной жизненной" </t>
  </si>
  <si>
    <t>Мероприятие: "Оказание материальной помощи инвалидам"</t>
  </si>
  <si>
    <t>Мероприятие: "Единовременная материальная помощь участникам и инвалидам Великой Отечественной войны в связи с празднованием Дня Победы"</t>
  </si>
  <si>
    <t xml:space="preserve">Муниципальная программа "Социальная поддержка"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</si>
  <si>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"Субвенция на содержание ребенка в семье опекуна (попечителя) и приемной семье, а также вознаграждение, причитающееся приемному родителю"</t>
  </si>
  <si>
    <t>Мероприятие "Предоставление полного государственного обеспечения детям - сиротам и детям, оставшимся без попечения родителей, воспитывающимся в семьях опекунов, попечителей"</t>
  </si>
  <si>
    <t>Мероприятие "Предоставление полного государственного обеспечения детям - сиротам и детям, оставшимся без попечения родителей, воспитывающимся в приемных семьях"</t>
  </si>
  <si>
    <t>Мероприятие "Предоставление вознаграждения приемному родителю"</t>
  </si>
  <si>
    <t>Основное мероприятие "Обеспечение защиты жилищных и имущественных прав детей-сирот и детей, оставшихся без попечения родителей, лиц из их числа, профилактика социального сиротства"</t>
  </si>
  <si>
    <t>Мероприятие "Субвенция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патронат"</t>
  </si>
  <si>
    <t>Мероприятие "Субвенция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родителей"</t>
  </si>
  <si>
    <t>Мероприятие "Организация мероприятий по ремонту квартир (жилых помещений), закрепленных за лицами из числа детей-сирот и детей, оставшихся без попечения родителей"</t>
  </si>
  <si>
    <t>Мероприятие "Субвенция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 сиротами и детьми, оставшимися без попечения родителей, лицами из числа детей-сирот и детей, оставшихся без попечения родителей"</t>
  </si>
  <si>
    <t>Основное мероприятие: обеспечение реализации льгот лицам, удостоенным звания "Почетный гражданин города-героя Мурманска"</t>
  </si>
  <si>
    <t>Мероприятие "Реализация положения о звании "Почетный гражданин города-героя Мурманска" в части предоставления ежемесячной доплаты к государственной (трудовой) пенсии"</t>
  </si>
  <si>
    <t>Мероприятие "Реализация положения о звании "Почетный гражданин города-героя Мурманска" в части предоставления ежегодной единовременной материальной помощи на санаторное лечение и оздоровительные мероприятия"</t>
  </si>
  <si>
    <t>Мероприятие "Реализация положения о звании "Почетный гражданин города-героя Мурманска" в части обеспечения единым социальным проездным билетом"</t>
  </si>
  <si>
    <t>Мероприятие "Реализация положения о звании "Почетный гражданин города-героя Мурманска" в части возмещения расходов за ритуальные услуги, оказанные специализированными организациями"</t>
  </si>
  <si>
    <t>Подпрограмма 3 "Создание доступной среды для инвалидов и других маломобильных групп населения на территории города Мурманска"</t>
  </si>
  <si>
    <t>ОМ 4.1</t>
  </si>
  <si>
    <t>Основное мероприятие: эффективное управление в сфере предоставления населению города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</t>
  </si>
  <si>
    <t>4.1.1</t>
  </si>
  <si>
    <t>4.1.2</t>
  </si>
  <si>
    <t>3.1.3</t>
  </si>
  <si>
    <t>4.1.3</t>
  </si>
  <si>
    <t>4.1.4</t>
  </si>
  <si>
    <t>4.1.5</t>
  </si>
  <si>
    <t>АВЦП «Обеспечение деятельности комитета по социальной поддержке, взаимодействию с общественными организациями и делам молодежи администрации города Мурманска»</t>
  </si>
  <si>
    <t>Подпрограмма 2 "Социальная поддержка отдельных категорий граждан"</t>
  </si>
  <si>
    <t xml:space="preserve">Подпрограмма 1 "Оказание мер социальной поддержки детям-сиротам и детям, оставшимся без попечения родителей, лицам из их числа"
</t>
  </si>
  <si>
    <t>КО, КК, КС, КСПВООДМ</t>
  </si>
  <si>
    <t>3.1.4</t>
  </si>
  <si>
    <t>КС, КСПВООДМ</t>
  </si>
  <si>
    <t>2.1.1</t>
  </si>
  <si>
    <t>2.1.2</t>
  </si>
  <si>
    <t>2.1.3</t>
  </si>
  <si>
    <t>2.1.4</t>
  </si>
  <si>
    <t>Мероприятие "Расходы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субсидий"</t>
  </si>
  <si>
    <t>Мероприятие "Обеспечение социальных гарантий и усиление адресной направленности дополнительных мер социальной поддержки отдельных категорий граждан"</t>
  </si>
  <si>
    <t>Мероприятие "Предоставление дополнительного пенсионного обеспечения муниципальным служащим в органах местного самоуправления муниципального образования город Мурманск и лицам, замещавшим муниципальные должности в муниципальном образовании город Мурманск"</t>
  </si>
  <si>
    <t>Мероприятие "Субвенция на возмещение расходов по гарантированному перечню услуг по погребению"</t>
  </si>
  <si>
    <t>Мероприятие "Субвенция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граждан"</t>
  </si>
  <si>
    <t xml:space="preserve">Мероприятие "Приспособление жилых помещенийи (или) общего имущества в многоквартирных домах с учетом потребностей инвалидов, в том числе обследования, изыскания, экспертизы"  </t>
  </si>
  <si>
    <t>Мероприятие "Приобретение оборудования и технических средств адаптации для оснащения учреждений молодежной политики"</t>
  </si>
  <si>
    <t>Мероприятие "Расходы на выплаты по оплате труда работников органов местного самоуправления"</t>
  </si>
  <si>
    <t>Мероприятие "Расходы на обеспечение функций работников органов местного самоуправления"</t>
  </si>
  <si>
    <t>Мероприятие "Субвенция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граждан»</t>
  </si>
  <si>
    <t>Мероприятие "Субвенция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условий"</t>
  </si>
  <si>
    <t>КРГХ</t>
  </si>
  <si>
    <t>ОМ 2.6</t>
  </si>
  <si>
    <t>ОМ 2.7</t>
  </si>
  <si>
    <t>Мероприятие "Субвенция бюджету муниципального образования городской округ город-герой Мурманск на реализацию Закона Мурманской области от 19.12.2014 № 1811-01-ЗМО "О сохранении права на меры социальной поддержки отдельных категорий граждан в связи с упразднением поселка городского типа Росляково" в части предоставления мер социальной поддержки по оплате жилого помещения и (или) коммунальных услуг"</t>
  </si>
  <si>
    <t>Мероприятие "Организация мероприятий по выполнению текущего ремонта квартир ветеранов Великой Отечественной войны"</t>
  </si>
  <si>
    <t xml:space="preserve">Основное мероприятие: реализация прав на меры социальной поддержки отдельных категорий граждан в связи с упразднением поселка городского типа Росляково
</t>
  </si>
  <si>
    <t>Основное мероприятие: возмещение расходов по гарантированному перечню услуг по погребению</t>
  </si>
  <si>
    <t>Основное мероприятие: предоставление и организация выплаты вознаграждения опекунам совершеннолетних недееспособных граждан</t>
  </si>
  <si>
    <t>Мероприятие "Субвенция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</si>
  <si>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План реализации муниципальной программы города Мурманска "Социальная поддержка" на 2023 - 2028 годы</t>
  </si>
  <si>
    <t>2.4.1</t>
  </si>
  <si>
    <t>2.5.1</t>
  </si>
  <si>
    <t>2.6.1</t>
  </si>
  <si>
    <t>2.7.1</t>
  </si>
  <si>
    <t>Мероприятие "Приобретение оборудования и технических средств адаптации для оснащения учреждений культуры и дополнительного образования (детских школ искусств (по видам искусств)"</t>
  </si>
  <si>
    <t>КО, КИО, КС</t>
  </si>
  <si>
    <t>Мероприятие "Приобретение оборудования и технических средств адаптации для оснащения муниципальных образовательных учреждений города Мурманска, реализующих образовательные программы дошкольного, начального общего, основного общего, среднего общего и дополнительного образования"</t>
  </si>
  <si>
    <t>Основное мероприятие "Устройство детей-сирот и детей, оставшихся без попечения родителей в семьи опекунов, попечителей, приемные семьи"</t>
  </si>
  <si>
    <t xml:space="preserve">Основное мероприятие: проведение мероприятий по адаптации объектов социальной инфраструктуры для инвалидов и других маломобильных групп населения </t>
  </si>
  <si>
    <t>Основное мероприятие: предоставление субсидий юридическим лицам, индивидуальным предпринимателям на возмещение затрат, связанных с оказанием мер социальной поддержки отдельным категориям граждан по оплате жилья и коммунальных услуг</t>
  </si>
  <si>
    <t>Мероприятие "Возмещение  юридическим лицам, индивидуальным предпринимателям затрат, связанных с оказанием мер социальной поддержки жителям и защитникам блокадного Ленинграда по оплате жилья и коммунальных услуг"</t>
  </si>
  <si>
    <t>Председатель комитета                                                                                                                                                                                                         Т.В. Печкарева</t>
  </si>
  <si>
    <t>3.1.5</t>
  </si>
  <si>
    <t>3.1.6</t>
  </si>
  <si>
    <t>Мероприятие "Софинансирование за счет средств местного бюджета к субсидии из областного бюджета на обеспечение условий доступности входных групп многоквартирных домов с учетом потребностей инвалидов"</t>
  </si>
  <si>
    <t>Мероприятие "Субсидия муниципальным образованиям на обеспечение условий доступности входных групп многоквартирных домов с учетом потребностей инвалидов "</t>
  </si>
  <si>
    <t>,</t>
  </si>
  <si>
    <t>культура</t>
  </si>
  <si>
    <t>образование</t>
  </si>
  <si>
    <t>молодежь</t>
  </si>
  <si>
    <t>итого</t>
  </si>
  <si>
    <t>Муниципальная программа «Социальная поддержка»</t>
  </si>
  <si>
    <t>Подпрограмма 1 «Оказание мер социальной поддержки детям-сиротам и детям, оставшимся без попечения родителей, лицам из их числа»</t>
  </si>
  <si>
    <t>Подпрограмма 2 «Социальная поддержка отдельных категорий граждан»</t>
  </si>
  <si>
    <t>Подпрограмма 3 «Создание доступной среды для инвалидов и других маломобильных групп населения на территории города Мурманска»</t>
  </si>
  <si>
    <t>КТРиС</t>
  </si>
  <si>
    <t xml:space="preserve">Муниципальная программа "Социальная поддержка"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</si>
  <si>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2024 - 2028</t>
  </si>
  <si>
    <t>2025 - 2028</t>
  </si>
  <si>
    <t>2026 - 2028</t>
  </si>
  <si>
    <t>2027 - 2028</t>
  </si>
  <si>
    <t>2028 - 2028</t>
  </si>
  <si>
    <t>2029 - 2028</t>
  </si>
  <si>
    <t>КО, КИО, КТРиС</t>
  </si>
  <si>
    <t>КО, КК, КТРиС, КСПВООДМ</t>
  </si>
  <si>
    <t xml:space="preserve">КСПВООДМ, КЖП, КРГХ,
АО «Бюро спецобслуживания»
</t>
  </si>
  <si>
    <t>Подпрограмма 4 "Обеспечение деятельности комитета по социальной поддержке, взаимодействию с общественными организациями и делам молодежи администрации города Мурманска"</t>
  </si>
  <si>
    <t xml:space="preserve">Муниципальная программа города Мурманска «Социальная поддержка» 
на 2023–2028 годы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</si>
</sst>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\ _₽_-;\-* #,##0.0\ _₽_-;_-* &quot;-&quot;??\ _₽_-;_-@_-"/>
    <numFmt numFmtId="173" formatCode="_-* #,##0.000\ _₽_-;\-* #,##0.000\ _₽_-;_-* &quot;-&quot;??\ _₽_-;_-@_-"/>
    <numFmt numFmtId="174" formatCode="_-* #,##0.0000\ _₽_-;\-* #,##0.00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167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top"/>
    </xf>
    <xf numFmtId="43" fontId="2" fillId="0" borderId="10" xfId="60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right" vertical="center" wrapText="1"/>
    </xf>
    <xf numFmtId="0" fontId="53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167" fontId="55" fillId="0" borderId="10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167" fontId="56" fillId="0" borderId="15" xfId="0" applyNumberFormat="1" applyFont="1" applyBorder="1" applyAlignment="1">
      <alignment horizontal="center" vertical="center" wrapText="1"/>
    </xf>
    <xf numFmtId="167" fontId="55" fillId="0" borderId="15" xfId="0" applyNumberFormat="1" applyFont="1" applyBorder="1" applyAlignment="1">
      <alignment horizontal="center" vertical="center" wrapText="1"/>
    </xf>
    <xf numFmtId="167" fontId="56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60" applyNumberFormat="1" applyFont="1" applyFill="1" applyBorder="1" applyAlignment="1">
      <alignment horizontal="center" vertical="center" wrapText="1"/>
    </xf>
    <xf numFmtId="0" fontId="2" fillId="0" borderId="10" xfId="6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60" applyNumberFormat="1" applyFont="1" applyFill="1" applyBorder="1" applyAlignment="1">
      <alignment horizontal="center" vertical="top" wrapText="1"/>
    </xf>
    <xf numFmtId="0" fontId="2" fillId="0" borderId="11" xfId="60" applyNumberFormat="1" applyFont="1" applyFill="1" applyBorder="1" applyAlignment="1">
      <alignment horizontal="center" vertical="top" wrapText="1"/>
    </xf>
    <xf numFmtId="0" fontId="2" fillId="0" borderId="10" xfId="6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Alignment="1">
      <alignment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167" fontId="2" fillId="0" borderId="0" xfId="0" applyNumberFormat="1" applyFont="1" applyFill="1" applyAlignment="1">
      <alignment vertical="center" wrapText="1"/>
    </xf>
    <xf numFmtId="0" fontId="2" fillId="0" borderId="11" xfId="6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center"/>
    </xf>
    <xf numFmtId="0" fontId="2" fillId="0" borderId="10" xfId="6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43" fontId="2" fillId="33" borderId="0" xfId="60" applyFont="1" applyFill="1" applyAlignment="1">
      <alignment/>
    </xf>
    <xf numFmtId="43" fontId="2" fillId="33" borderId="0" xfId="0" applyNumberFormat="1" applyFont="1" applyFill="1" applyAlignment="1">
      <alignment/>
    </xf>
    <xf numFmtId="0" fontId="2" fillId="33" borderId="0" xfId="0" applyFont="1" applyFill="1" applyAlignment="1">
      <alignment vertical="top"/>
    </xf>
    <xf numFmtId="43" fontId="9" fillId="33" borderId="0" xfId="60" applyFont="1" applyFill="1" applyAlignment="1">
      <alignment vertical="top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43" fontId="2" fillId="33" borderId="11" xfId="60" applyFont="1" applyFill="1" applyBorder="1" applyAlignment="1">
      <alignment horizontal="center" vertical="center" wrapText="1"/>
    </xf>
    <xf numFmtId="167" fontId="2" fillId="33" borderId="11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67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67" fontId="2" fillId="33" borderId="19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167" fontId="2" fillId="33" borderId="11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top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33" borderId="20" xfId="60" applyNumberFormat="1" applyFont="1" applyFill="1" applyBorder="1" applyAlignment="1">
      <alignment horizontal="center" vertical="center" wrapText="1"/>
    </xf>
    <xf numFmtId="172" fontId="2" fillId="33" borderId="20" xfId="0" applyNumberFormat="1" applyFont="1" applyFill="1" applyBorder="1" applyAlignment="1">
      <alignment horizontal="center" vertical="center" wrapText="1"/>
    </xf>
    <xf numFmtId="167" fontId="2" fillId="33" borderId="20" xfId="0" applyNumberFormat="1" applyFont="1" applyFill="1" applyBorder="1" applyAlignment="1">
      <alignment horizontal="center" vertical="center" wrapText="1"/>
    </xf>
    <xf numFmtId="167" fontId="2" fillId="33" borderId="15" xfId="60" applyNumberFormat="1" applyFont="1" applyFill="1" applyBorder="1" applyAlignment="1">
      <alignment horizontal="center" vertical="center" wrapText="1"/>
    </xf>
    <xf numFmtId="167" fontId="2" fillId="33" borderId="10" xfId="6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top" wrapText="1"/>
    </xf>
    <xf numFmtId="167" fontId="7" fillId="33" borderId="10" xfId="0" applyNumberFormat="1" applyFont="1" applyFill="1" applyBorder="1" applyAlignment="1">
      <alignment horizontal="center" vertical="top" wrapText="1"/>
    </xf>
    <xf numFmtId="167" fontId="2" fillId="33" borderId="12" xfId="0" applyNumberFormat="1" applyFont="1" applyFill="1" applyBorder="1" applyAlignment="1">
      <alignment horizontal="center" vertical="center" wrapText="1"/>
    </xf>
    <xf numFmtId="167" fontId="2" fillId="33" borderId="13" xfId="0" applyNumberFormat="1" applyFont="1" applyFill="1" applyBorder="1" applyAlignment="1">
      <alignment horizontal="center" vertical="top" wrapText="1"/>
    </xf>
    <xf numFmtId="167" fontId="2" fillId="33" borderId="10" xfId="60" applyNumberFormat="1" applyFont="1" applyFill="1" applyBorder="1" applyAlignment="1">
      <alignment horizontal="center" vertical="top" wrapText="1"/>
    </xf>
    <xf numFmtId="167" fontId="2" fillId="33" borderId="11" xfId="60" applyNumberFormat="1" applyFont="1" applyFill="1" applyBorder="1" applyAlignment="1">
      <alignment horizontal="center" vertical="top" wrapText="1"/>
    </xf>
    <xf numFmtId="167" fontId="2" fillId="33" borderId="10" xfId="6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167" fontId="2" fillId="33" borderId="11" xfId="60" applyNumberFormat="1" applyFont="1" applyFill="1" applyBorder="1" applyAlignment="1">
      <alignment horizontal="center"/>
    </xf>
    <xf numFmtId="167" fontId="2" fillId="33" borderId="15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 applyProtection="1">
      <alignment horizontal="center" vertical="center"/>
      <protection locked="0"/>
    </xf>
    <xf numFmtId="167" fontId="2" fillId="33" borderId="15" xfId="0" applyNumberFormat="1" applyFont="1" applyFill="1" applyBorder="1" applyAlignment="1">
      <alignment horizontal="center" vertical="top" wrapText="1"/>
    </xf>
    <xf numFmtId="167" fontId="2" fillId="33" borderId="11" xfId="0" applyNumberFormat="1" applyFont="1" applyFill="1" applyBorder="1" applyAlignment="1">
      <alignment horizontal="center"/>
    </xf>
    <xf numFmtId="167" fontId="2" fillId="33" borderId="15" xfId="0" applyNumberFormat="1" applyFont="1" applyFill="1" applyBorder="1" applyAlignment="1">
      <alignment horizontal="center"/>
    </xf>
    <xf numFmtId="167" fontId="2" fillId="33" borderId="10" xfId="6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right" vertical="center" wrapText="1"/>
    </xf>
    <xf numFmtId="0" fontId="32" fillId="33" borderId="19" xfId="0" applyFont="1" applyFill="1" applyBorder="1" applyAlignment="1">
      <alignment horizontal="right" vertical="center" wrapText="1"/>
    </xf>
    <xf numFmtId="0" fontId="32" fillId="33" borderId="22" xfId="0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top"/>
    </xf>
    <xf numFmtId="0" fontId="57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9"/>
  <sheetViews>
    <sheetView tabSelected="1" workbookViewId="0" topLeftCell="A1">
      <pane ySplit="4" topLeftCell="A176" activePane="bottomLeft" state="frozen"/>
      <selection pane="topLeft" activeCell="A1" sqref="A1"/>
      <selection pane="bottomLeft" activeCell="B5" sqref="B5:B9"/>
    </sheetView>
  </sheetViews>
  <sheetFormatPr defaultColWidth="9.140625" defaultRowHeight="15"/>
  <cols>
    <col min="1" max="1" width="6.140625" style="59" customWidth="1"/>
    <col min="2" max="2" width="31.00390625" style="62" customWidth="1"/>
    <col min="3" max="3" width="14.7109375" style="62" customWidth="1"/>
    <col min="4" max="4" width="12.57421875" style="58" customWidth="1"/>
    <col min="5" max="5" width="15.28125" style="58" customWidth="1"/>
    <col min="6" max="6" width="15.00390625" style="58" customWidth="1"/>
    <col min="7" max="7" width="15.421875" style="58" customWidth="1"/>
    <col min="8" max="8" width="14.8515625" style="58" customWidth="1"/>
    <col min="9" max="10" width="15.00390625" style="58" customWidth="1"/>
    <col min="11" max="11" width="15.7109375" style="58" customWidth="1"/>
    <col min="12" max="12" width="16.57421875" style="62" customWidth="1"/>
    <col min="13" max="16384" width="9.140625" style="58" customWidth="1"/>
  </cols>
  <sheetData>
    <row r="1" spans="1:12" ht="21" customHeight="1">
      <c r="A1" s="138" t="s">
        <v>105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3:5" ht="21.75" customHeight="1">
      <c r="C2" s="63"/>
      <c r="D2" s="60"/>
      <c r="E2" s="61"/>
    </row>
    <row r="3" spans="1:12" ht="57" customHeight="1">
      <c r="A3" s="136" t="s">
        <v>0</v>
      </c>
      <c r="B3" s="136" t="s">
        <v>15</v>
      </c>
      <c r="C3" s="136" t="s">
        <v>16</v>
      </c>
      <c r="D3" s="136" t="s">
        <v>10</v>
      </c>
      <c r="E3" s="136"/>
      <c r="F3" s="136"/>
      <c r="G3" s="136"/>
      <c r="H3" s="136"/>
      <c r="I3" s="136"/>
      <c r="J3" s="136"/>
      <c r="K3" s="136"/>
      <c r="L3" s="136" t="s">
        <v>6</v>
      </c>
    </row>
    <row r="4" spans="1:12" ht="30" customHeight="1">
      <c r="A4" s="136"/>
      <c r="B4" s="136"/>
      <c r="C4" s="136"/>
      <c r="D4" s="106" t="s">
        <v>17</v>
      </c>
      <c r="E4" s="106" t="s">
        <v>1</v>
      </c>
      <c r="F4" s="64">
        <v>2023</v>
      </c>
      <c r="G4" s="64">
        <v>2024</v>
      </c>
      <c r="H4" s="64">
        <v>2025</v>
      </c>
      <c r="I4" s="64">
        <v>2026</v>
      </c>
      <c r="J4" s="64">
        <v>2027</v>
      </c>
      <c r="K4" s="64">
        <v>2028</v>
      </c>
      <c r="L4" s="136"/>
    </row>
    <row r="5" spans="1:12" ht="15" customHeight="1">
      <c r="A5" s="137"/>
      <c r="B5" s="140" t="s">
        <v>143</v>
      </c>
      <c r="C5" s="120" t="s">
        <v>11</v>
      </c>
      <c r="D5" s="65" t="s">
        <v>1</v>
      </c>
      <c r="E5" s="66">
        <f>E7+E6</f>
        <v>4927345.600000001</v>
      </c>
      <c r="F5" s="66">
        <f aca="true" t="shared" si="0" ref="F5:K5">F6+F7</f>
        <v>955219.8999999999</v>
      </c>
      <c r="G5" s="66">
        <f>SUM(G6:G7)</f>
        <v>934536.2000000001</v>
      </c>
      <c r="H5" s="66">
        <f>SUM(H6:H7)</f>
        <v>883036.2000000002</v>
      </c>
      <c r="I5" s="66">
        <f>SUM(I6:I7)</f>
        <v>935078.9000000001</v>
      </c>
      <c r="J5" s="66">
        <f t="shared" si="0"/>
        <v>609040.4</v>
      </c>
      <c r="K5" s="66">
        <f t="shared" si="0"/>
        <v>610434</v>
      </c>
      <c r="L5" s="140"/>
    </row>
    <row r="6" spans="1:12" ht="15">
      <c r="A6" s="137"/>
      <c r="B6" s="141"/>
      <c r="C6" s="120"/>
      <c r="D6" s="65" t="s">
        <v>2</v>
      </c>
      <c r="E6" s="66">
        <f>SUM(F6:K6)</f>
        <v>603118.3</v>
      </c>
      <c r="F6" s="66">
        <f aca="true" t="shared" si="1" ref="F6:K6">F11+F16+F21+F26+F31+F36+F41</f>
        <v>115831.40000000001</v>
      </c>
      <c r="G6" s="66">
        <f t="shared" si="1"/>
        <v>99798.5</v>
      </c>
      <c r="H6" s="66">
        <f>H11+H16+H21+H26+H31+H36+H41</f>
        <v>96365.3</v>
      </c>
      <c r="I6" s="66">
        <f t="shared" si="1"/>
        <v>96582.1</v>
      </c>
      <c r="J6" s="66">
        <f t="shared" si="1"/>
        <v>96573.7</v>
      </c>
      <c r="K6" s="66">
        <f t="shared" si="1"/>
        <v>97967.3</v>
      </c>
      <c r="L6" s="149"/>
    </row>
    <row r="7" spans="1:12" ht="15">
      <c r="A7" s="137"/>
      <c r="B7" s="141"/>
      <c r="C7" s="120"/>
      <c r="D7" s="65" t="s">
        <v>3</v>
      </c>
      <c r="E7" s="66">
        <f>SUM(F7:K7)</f>
        <v>4324227.300000001</v>
      </c>
      <c r="F7" s="66">
        <f aca="true" t="shared" si="2" ref="F7:K7">F12+F17+F22+F27+F32+F37+F42</f>
        <v>839388.4999999999</v>
      </c>
      <c r="G7" s="66">
        <f t="shared" si="2"/>
        <v>834737.7000000001</v>
      </c>
      <c r="H7" s="66">
        <f t="shared" si="2"/>
        <v>786670.9000000001</v>
      </c>
      <c r="I7" s="66">
        <f t="shared" si="2"/>
        <v>838496.8000000002</v>
      </c>
      <c r="J7" s="66">
        <f t="shared" si="2"/>
        <v>512466.7</v>
      </c>
      <c r="K7" s="66">
        <f t="shared" si="2"/>
        <v>512466.7</v>
      </c>
      <c r="L7" s="149"/>
    </row>
    <row r="8" spans="1:12" ht="15">
      <c r="A8" s="137"/>
      <c r="B8" s="141"/>
      <c r="C8" s="120"/>
      <c r="D8" s="65" t="s">
        <v>4</v>
      </c>
      <c r="E8" s="67">
        <f>F8+G8+H8+I8+J8+K8</f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149"/>
    </row>
    <row r="9" spans="1:12" ht="15.75" thickBot="1">
      <c r="A9" s="137"/>
      <c r="B9" s="142"/>
      <c r="C9" s="151"/>
      <c r="D9" s="68" t="s">
        <v>5</v>
      </c>
      <c r="E9" s="69">
        <f>F9+G9+H9+I9+J9+K9</f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150"/>
    </row>
    <row r="10" spans="1:12" ht="15">
      <c r="A10" s="137"/>
      <c r="B10" s="144" t="s">
        <v>14</v>
      </c>
      <c r="C10" s="152" t="s">
        <v>11</v>
      </c>
      <c r="D10" s="70" t="s">
        <v>1</v>
      </c>
      <c r="E10" s="83">
        <f>E11+E12</f>
        <v>1931357.2000000002</v>
      </c>
      <c r="F10" s="84">
        <f aca="true" t="shared" si="3" ref="F10:K10">F11+F12</f>
        <v>308002.99999999994</v>
      </c>
      <c r="G10" s="84">
        <f t="shared" si="3"/>
        <v>324101</v>
      </c>
      <c r="H10" s="84">
        <f t="shared" si="3"/>
        <v>329345.10000000003</v>
      </c>
      <c r="I10" s="84">
        <f t="shared" si="3"/>
        <v>334099.10000000003</v>
      </c>
      <c r="J10" s="84">
        <f t="shared" si="3"/>
        <v>317904.5</v>
      </c>
      <c r="K10" s="84">
        <f t="shared" si="3"/>
        <v>317904.5</v>
      </c>
      <c r="L10" s="148"/>
    </row>
    <row r="11" spans="1:12" ht="15">
      <c r="A11" s="137"/>
      <c r="B11" s="146"/>
      <c r="C11" s="120"/>
      <c r="D11" s="65" t="s">
        <v>2</v>
      </c>
      <c r="E11" s="82">
        <v>6000</v>
      </c>
      <c r="F11" s="82">
        <v>1000</v>
      </c>
      <c r="G11" s="82">
        <v>1000</v>
      </c>
      <c r="H11" s="82">
        <f>H56+H236</f>
        <v>1000</v>
      </c>
      <c r="I11" s="82">
        <f>I56+I236</f>
        <v>1000</v>
      </c>
      <c r="J11" s="82">
        <v>1000</v>
      </c>
      <c r="K11" s="82">
        <v>1000</v>
      </c>
      <c r="L11" s="149"/>
    </row>
    <row r="12" spans="1:12" ht="15">
      <c r="A12" s="137"/>
      <c r="B12" s="146"/>
      <c r="C12" s="120"/>
      <c r="D12" s="65" t="s">
        <v>3</v>
      </c>
      <c r="E12" s="82">
        <f>SUM(F12:K12)</f>
        <v>1925357.2000000002</v>
      </c>
      <c r="F12" s="82">
        <v>307002.99999999994</v>
      </c>
      <c r="G12" s="82">
        <f>G62+G87+G92</f>
        <v>323101</v>
      </c>
      <c r="H12" s="82">
        <f>H62+H87+H92</f>
        <v>328345.10000000003</v>
      </c>
      <c r="I12" s="82">
        <f>I62+I87+I92</f>
        <v>333099.10000000003</v>
      </c>
      <c r="J12" s="82">
        <v>316904.5</v>
      </c>
      <c r="K12" s="82">
        <v>316904.5</v>
      </c>
      <c r="L12" s="149"/>
    </row>
    <row r="13" spans="1:12" ht="15">
      <c r="A13" s="137"/>
      <c r="B13" s="146"/>
      <c r="C13" s="120"/>
      <c r="D13" s="65" t="s">
        <v>4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49"/>
    </row>
    <row r="14" spans="1:12" ht="15.75" thickBot="1">
      <c r="A14" s="137"/>
      <c r="B14" s="147"/>
      <c r="C14" s="151"/>
      <c r="D14" s="68" t="s">
        <v>5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150"/>
    </row>
    <row r="15" spans="1:12" ht="15">
      <c r="A15" s="137"/>
      <c r="B15" s="143" t="s">
        <v>13</v>
      </c>
      <c r="C15" s="115" t="s">
        <v>11</v>
      </c>
      <c r="D15" s="71" t="s">
        <v>1</v>
      </c>
      <c r="E15" s="108">
        <f>E16+E17</f>
        <v>2200839.3</v>
      </c>
      <c r="F15" s="108">
        <f aca="true" t="shared" si="4" ref="F15:K15">F16+F17</f>
        <v>501056.8</v>
      </c>
      <c r="G15" s="108">
        <f t="shared" si="4"/>
        <v>480263.5</v>
      </c>
      <c r="H15" s="108">
        <f t="shared" si="4"/>
        <v>425509.2</v>
      </c>
      <c r="I15" s="108">
        <f t="shared" si="4"/>
        <v>471137.8</v>
      </c>
      <c r="J15" s="73">
        <f t="shared" si="4"/>
        <v>161436</v>
      </c>
      <c r="K15" s="73">
        <f t="shared" si="4"/>
        <v>161436</v>
      </c>
      <c r="L15" s="141"/>
    </row>
    <row r="16" spans="1:12" ht="15">
      <c r="A16" s="137"/>
      <c r="B16" s="143"/>
      <c r="C16" s="120"/>
      <c r="D16" s="65" t="s">
        <v>2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49"/>
    </row>
    <row r="17" spans="1:12" ht="15">
      <c r="A17" s="137"/>
      <c r="B17" s="143"/>
      <c r="C17" s="120"/>
      <c r="D17" s="65" t="s">
        <v>3</v>
      </c>
      <c r="E17" s="67">
        <f>F17+G17+H17+I17+J17+K17</f>
        <v>2200839.3</v>
      </c>
      <c r="F17" s="67">
        <v>501056.8</v>
      </c>
      <c r="G17" s="67">
        <f>G97</f>
        <v>480263.5</v>
      </c>
      <c r="H17" s="67">
        <f>H97</f>
        <v>425509.2</v>
      </c>
      <c r="I17" s="67">
        <f>I97</f>
        <v>471137.8</v>
      </c>
      <c r="J17" s="67">
        <v>161436</v>
      </c>
      <c r="K17" s="67">
        <v>161436</v>
      </c>
      <c r="L17" s="149"/>
    </row>
    <row r="18" spans="1:12" ht="15">
      <c r="A18" s="137"/>
      <c r="B18" s="143"/>
      <c r="C18" s="120"/>
      <c r="D18" s="65" t="s">
        <v>4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149"/>
    </row>
    <row r="19" spans="1:12" ht="15.75" thickBot="1">
      <c r="A19" s="137"/>
      <c r="B19" s="143"/>
      <c r="C19" s="113"/>
      <c r="D19" s="72" t="s">
        <v>5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149"/>
    </row>
    <row r="20" spans="1:12" ht="15">
      <c r="A20" s="137"/>
      <c r="B20" s="144" t="s">
        <v>131</v>
      </c>
      <c r="C20" s="152" t="s">
        <v>11</v>
      </c>
      <c r="D20" s="70" t="s">
        <v>1</v>
      </c>
      <c r="E20" s="85">
        <f>E21+E22</f>
        <v>65425.399999999994</v>
      </c>
      <c r="F20" s="85">
        <f aca="true" t="shared" si="5" ref="F20:K20">F21+F22</f>
        <v>14945.8</v>
      </c>
      <c r="G20" s="85">
        <f t="shared" si="5"/>
        <v>14500</v>
      </c>
      <c r="H20" s="85">
        <f t="shared" si="5"/>
        <v>9549.9</v>
      </c>
      <c r="I20" s="85">
        <f t="shared" si="5"/>
        <v>9549.9</v>
      </c>
      <c r="J20" s="85">
        <f t="shared" si="5"/>
        <v>8439.9</v>
      </c>
      <c r="K20" s="85">
        <f t="shared" si="5"/>
        <v>8439.9</v>
      </c>
      <c r="L20" s="148"/>
    </row>
    <row r="21" spans="1:12" ht="15">
      <c r="A21" s="137"/>
      <c r="B21" s="143"/>
      <c r="C21" s="120"/>
      <c r="D21" s="65" t="s">
        <v>2</v>
      </c>
      <c r="E21" s="67">
        <f>SUM(F21:K21)</f>
        <v>45504.7</v>
      </c>
      <c r="F21" s="67">
        <v>10274.6</v>
      </c>
      <c r="G21" s="67">
        <f>G101+G246+G256+G131</f>
        <v>11450.1</v>
      </c>
      <c r="H21" s="67">
        <f>H101+H246+H256+H131</f>
        <v>6500</v>
      </c>
      <c r="I21" s="67">
        <f>I101+I246+I256+I131</f>
        <v>6500</v>
      </c>
      <c r="J21" s="67">
        <v>5390</v>
      </c>
      <c r="K21" s="67">
        <v>5390</v>
      </c>
      <c r="L21" s="149"/>
    </row>
    <row r="22" spans="1:12" ht="15">
      <c r="A22" s="137"/>
      <c r="B22" s="143"/>
      <c r="C22" s="120"/>
      <c r="D22" s="65" t="s">
        <v>3</v>
      </c>
      <c r="E22" s="67">
        <f>SUM(F22:K22)</f>
        <v>19920.7</v>
      </c>
      <c r="F22" s="67">
        <v>4671.2</v>
      </c>
      <c r="G22" s="67">
        <f>G107+G247+G257</f>
        <v>3049.9</v>
      </c>
      <c r="H22" s="67">
        <f>H107+H247+H257</f>
        <v>3049.9</v>
      </c>
      <c r="I22" s="67">
        <f>I107+I247+I257</f>
        <v>3049.9</v>
      </c>
      <c r="J22" s="67">
        <v>3049.9</v>
      </c>
      <c r="K22" s="67">
        <v>3049.9</v>
      </c>
      <c r="L22" s="149"/>
    </row>
    <row r="23" spans="1:12" ht="15">
      <c r="A23" s="137"/>
      <c r="B23" s="143"/>
      <c r="C23" s="120"/>
      <c r="D23" s="65" t="s">
        <v>4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149"/>
    </row>
    <row r="24" spans="1:12" ht="15.75" thickBot="1">
      <c r="A24" s="137"/>
      <c r="B24" s="145"/>
      <c r="C24" s="151"/>
      <c r="D24" s="68" t="s">
        <v>5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150"/>
    </row>
    <row r="25" spans="1:12" ht="15">
      <c r="A25" s="137"/>
      <c r="B25" s="143" t="s">
        <v>32</v>
      </c>
      <c r="C25" s="115" t="s">
        <v>11</v>
      </c>
      <c r="D25" s="71" t="s">
        <v>1</v>
      </c>
      <c r="E25" s="73">
        <f>SUM(F25:K25)</f>
        <v>690451.2</v>
      </c>
      <c r="F25" s="73">
        <f aca="true" t="shared" si="6" ref="F25:K25">SUM(F26:F27)</f>
        <v>123024.9</v>
      </c>
      <c r="G25" s="73">
        <f t="shared" si="6"/>
        <v>110906.2</v>
      </c>
      <c r="H25" s="73">
        <f t="shared" si="6"/>
        <v>113866.5</v>
      </c>
      <c r="I25" s="73">
        <f t="shared" si="6"/>
        <v>115526.6</v>
      </c>
      <c r="J25" s="73">
        <f t="shared" si="6"/>
        <v>112866.7</v>
      </c>
      <c r="K25" s="73">
        <f t="shared" si="6"/>
        <v>114260.3</v>
      </c>
      <c r="L25" s="141"/>
    </row>
    <row r="26" spans="1:12" ht="15">
      <c r="A26" s="137"/>
      <c r="B26" s="143"/>
      <c r="C26" s="120"/>
      <c r="D26" s="65" t="s">
        <v>2</v>
      </c>
      <c r="E26" s="67">
        <f>SUM(F26:K26)</f>
        <v>541398.9</v>
      </c>
      <c r="F26" s="67">
        <v>101240.7</v>
      </c>
      <c r="G26" s="67">
        <f>G121+G126+G136+G146+G151+G156+G166+G171+G176+G181+G266</f>
        <v>87298</v>
      </c>
      <c r="H26" s="67">
        <f>H121+H126+H136+H146+H151+H156+H166+H171+H176+H181+H266+H251</f>
        <v>88814.90000000001</v>
      </c>
      <c r="I26" s="67">
        <f>I121+I126+I136+I146+I151+I156+I166+I171+I176+I181+I266+I251</f>
        <v>89031.70000000001</v>
      </c>
      <c r="J26" s="67">
        <v>86810</v>
      </c>
      <c r="K26" s="67">
        <v>88203.6</v>
      </c>
      <c r="L26" s="149"/>
    </row>
    <row r="27" spans="1:12" ht="15">
      <c r="A27" s="137"/>
      <c r="B27" s="143"/>
      <c r="C27" s="120"/>
      <c r="D27" s="65" t="s">
        <v>3</v>
      </c>
      <c r="E27" s="67">
        <f>SUM(F27:K27)</f>
        <v>149052.3</v>
      </c>
      <c r="F27" s="67">
        <f aca="true" t="shared" si="7" ref="F27:K27">F187+F267</f>
        <v>21784.2</v>
      </c>
      <c r="G27" s="67">
        <f t="shared" si="7"/>
        <v>23608.2</v>
      </c>
      <c r="H27" s="67">
        <f t="shared" si="7"/>
        <v>25051.6</v>
      </c>
      <c r="I27" s="67">
        <f t="shared" si="7"/>
        <v>26494.899999999998</v>
      </c>
      <c r="J27" s="67">
        <f t="shared" si="7"/>
        <v>26056.7</v>
      </c>
      <c r="K27" s="67">
        <f t="shared" si="7"/>
        <v>26056.7</v>
      </c>
      <c r="L27" s="149"/>
    </row>
    <row r="28" spans="1:12" ht="15">
      <c r="A28" s="137"/>
      <c r="B28" s="143"/>
      <c r="C28" s="120"/>
      <c r="D28" s="65" t="s">
        <v>4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149"/>
    </row>
    <row r="29" spans="1:12" ht="15.75" thickBot="1">
      <c r="A29" s="137"/>
      <c r="B29" s="143"/>
      <c r="C29" s="113"/>
      <c r="D29" s="72" t="s">
        <v>5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49"/>
    </row>
    <row r="30" spans="1:12" ht="15">
      <c r="A30" s="137"/>
      <c r="B30" s="144" t="s">
        <v>96</v>
      </c>
      <c r="C30" s="152" t="s">
        <v>11</v>
      </c>
      <c r="D30" s="70" t="s">
        <v>1</v>
      </c>
      <c r="E30" s="85">
        <f>SUM(E31:E34)</f>
        <v>7387.2</v>
      </c>
      <c r="F30" s="85">
        <f aca="true" t="shared" si="8" ref="F30:K30">SUM(F31:F34)</f>
        <v>1253.8</v>
      </c>
      <c r="G30" s="85">
        <f t="shared" si="8"/>
        <v>1252.8</v>
      </c>
      <c r="H30" s="85">
        <f t="shared" si="8"/>
        <v>1252.8</v>
      </c>
      <c r="I30" s="85">
        <f t="shared" si="8"/>
        <v>1252.8</v>
      </c>
      <c r="J30" s="85">
        <f t="shared" si="8"/>
        <v>1187.5</v>
      </c>
      <c r="K30" s="85">
        <f t="shared" si="8"/>
        <v>1187.5</v>
      </c>
      <c r="L30" s="148"/>
    </row>
    <row r="31" spans="1:12" ht="15">
      <c r="A31" s="137"/>
      <c r="B31" s="143"/>
      <c r="C31" s="120"/>
      <c r="D31" s="65" t="s">
        <v>2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149"/>
    </row>
    <row r="32" spans="1:12" ht="15">
      <c r="A32" s="137"/>
      <c r="B32" s="143"/>
      <c r="C32" s="120"/>
      <c r="D32" s="65" t="s">
        <v>3</v>
      </c>
      <c r="E32" s="67">
        <f>SUM(F32:K32)</f>
        <v>7387.2</v>
      </c>
      <c r="F32" s="67">
        <v>1253.8</v>
      </c>
      <c r="G32" s="67">
        <f>G222</f>
        <v>1252.8</v>
      </c>
      <c r="H32" s="67">
        <v>1252.8</v>
      </c>
      <c r="I32" s="67">
        <v>1252.8</v>
      </c>
      <c r="J32" s="67">
        <v>1187.5</v>
      </c>
      <c r="K32" s="67">
        <v>1187.5</v>
      </c>
      <c r="L32" s="149"/>
    </row>
    <row r="33" spans="1:12" ht="15">
      <c r="A33" s="137"/>
      <c r="B33" s="143"/>
      <c r="C33" s="120"/>
      <c r="D33" s="65" t="s">
        <v>4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49"/>
    </row>
    <row r="34" spans="1:12" ht="15.75" thickBot="1">
      <c r="A34" s="137"/>
      <c r="B34" s="145"/>
      <c r="C34" s="151"/>
      <c r="D34" s="68" t="s">
        <v>5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150"/>
    </row>
    <row r="35" spans="1:12" ht="15">
      <c r="A35" s="137"/>
      <c r="B35" s="143" t="s">
        <v>31</v>
      </c>
      <c r="C35" s="115" t="s">
        <v>11</v>
      </c>
      <c r="D35" s="71" t="s">
        <v>1</v>
      </c>
      <c r="E35" s="73">
        <f>SUM(E36:E37)</f>
        <v>21985.3</v>
      </c>
      <c r="F35" s="73">
        <f aca="true" t="shared" si="9" ref="F35:K35">F36+F37</f>
        <v>3635.6</v>
      </c>
      <c r="G35" s="73">
        <f t="shared" si="9"/>
        <v>3512.7000000000003</v>
      </c>
      <c r="H35" s="73">
        <f t="shared" si="9"/>
        <v>3512.7000000000003</v>
      </c>
      <c r="I35" s="73">
        <f t="shared" si="9"/>
        <v>3512.7000000000003</v>
      </c>
      <c r="J35" s="73">
        <f t="shared" si="9"/>
        <v>3905.7999999999997</v>
      </c>
      <c r="K35" s="73">
        <f t="shared" si="9"/>
        <v>3905.7999999999997</v>
      </c>
      <c r="L35" s="141"/>
    </row>
    <row r="36" spans="1:12" ht="15">
      <c r="A36" s="137"/>
      <c r="B36" s="143"/>
      <c r="C36" s="120"/>
      <c r="D36" s="65" t="s">
        <v>2</v>
      </c>
      <c r="E36" s="67">
        <f>E196+E206</f>
        <v>314.7</v>
      </c>
      <c r="F36" s="67">
        <f aca="true" t="shared" si="10" ref="F36:K36">F196+F206</f>
        <v>16.1</v>
      </c>
      <c r="G36" s="67">
        <f>G196+G206</f>
        <v>50.4</v>
      </c>
      <c r="H36" s="67">
        <f t="shared" si="10"/>
        <v>50.4</v>
      </c>
      <c r="I36" s="67">
        <f t="shared" si="10"/>
        <v>50.4</v>
      </c>
      <c r="J36" s="67">
        <f t="shared" si="10"/>
        <v>73.7</v>
      </c>
      <c r="K36" s="67">
        <f t="shared" si="10"/>
        <v>73.7</v>
      </c>
      <c r="L36" s="149"/>
    </row>
    <row r="37" spans="1:12" ht="15">
      <c r="A37" s="137"/>
      <c r="B37" s="143"/>
      <c r="C37" s="120"/>
      <c r="D37" s="65" t="s">
        <v>3</v>
      </c>
      <c r="E37" s="67">
        <f>E197+E207</f>
        <v>21670.6</v>
      </c>
      <c r="F37" s="67">
        <f aca="true" t="shared" si="11" ref="F37:K37">F197+F207</f>
        <v>3619.5</v>
      </c>
      <c r="G37" s="67">
        <f>G197+G207</f>
        <v>3462.3</v>
      </c>
      <c r="H37" s="67">
        <f>H197+H207</f>
        <v>3462.3</v>
      </c>
      <c r="I37" s="67">
        <f t="shared" si="11"/>
        <v>3462.3</v>
      </c>
      <c r="J37" s="67">
        <f t="shared" si="11"/>
        <v>3832.1</v>
      </c>
      <c r="K37" s="67">
        <f t="shared" si="11"/>
        <v>3832.1</v>
      </c>
      <c r="L37" s="149"/>
    </row>
    <row r="38" spans="1:12" ht="15">
      <c r="A38" s="137"/>
      <c r="B38" s="143"/>
      <c r="C38" s="120"/>
      <c r="D38" s="65" t="s">
        <v>4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149"/>
    </row>
    <row r="39" spans="1:12" ht="15.75" thickBot="1">
      <c r="A39" s="137"/>
      <c r="B39" s="143"/>
      <c r="C39" s="113"/>
      <c r="D39" s="72" t="s">
        <v>5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149"/>
    </row>
    <row r="40" spans="1:12" ht="15">
      <c r="A40" s="137"/>
      <c r="B40" s="144" t="s">
        <v>33</v>
      </c>
      <c r="C40" s="152" t="s">
        <v>11</v>
      </c>
      <c r="D40" s="70" t="s">
        <v>1</v>
      </c>
      <c r="E40" s="85">
        <f>SUM(F40:K40)</f>
        <v>9900</v>
      </c>
      <c r="F40" s="85">
        <v>3300</v>
      </c>
      <c r="G40" s="85">
        <v>0</v>
      </c>
      <c r="H40" s="85">
        <v>0</v>
      </c>
      <c r="I40" s="85">
        <v>0</v>
      </c>
      <c r="J40" s="85">
        <v>3300</v>
      </c>
      <c r="K40" s="85">
        <v>3300</v>
      </c>
      <c r="L40" s="148"/>
    </row>
    <row r="41" spans="1:12" ht="15">
      <c r="A41" s="137"/>
      <c r="B41" s="143"/>
      <c r="C41" s="120"/>
      <c r="D41" s="65" t="s">
        <v>2</v>
      </c>
      <c r="E41" s="67">
        <f>SUM(F41:K41)</f>
        <v>9900</v>
      </c>
      <c r="F41" s="67">
        <v>3300</v>
      </c>
      <c r="G41" s="67">
        <v>0</v>
      </c>
      <c r="H41" s="67">
        <v>0</v>
      </c>
      <c r="I41" s="67">
        <v>0</v>
      </c>
      <c r="J41" s="67">
        <v>3300</v>
      </c>
      <c r="K41" s="67">
        <v>3300</v>
      </c>
      <c r="L41" s="149"/>
    </row>
    <row r="42" spans="1:12" ht="15">
      <c r="A42" s="137"/>
      <c r="B42" s="143"/>
      <c r="C42" s="120"/>
      <c r="D42" s="65" t="s">
        <v>3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149"/>
    </row>
    <row r="43" spans="1:12" ht="15">
      <c r="A43" s="137"/>
      <c r="B43" s="143"/>
      <c r="C43" s="120"/>
      <c r="D43" s="65" t="s">
        <v>4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149"/>
    </row>
    <row r="44" spans="1:12" ht="15.75" thickBot="1">
      <c r="A44" s="137"/>
      <c r="B44" s="145"/>
      <c r="C44" s="151"/>
      <c r="D44" s="68" t="s">
        <v>5</v>
      </c>
      <c r="E44" s="69">
        <f>F44+G44+H44+I44+J44+K44</f>
        <v>0</v>
      </c>
      <c r="F44" s="69"/>
      <c r="G44" s="69"/>
      <c r="H44" s="69"/>
      <c r="I44" s="69"/>
      <c r="J44" s="69"/>
      <c r="K44" s="69"/>
      <c r="L44" s="150"/>
    </row>
    <row r="45" spans="1:12" ht="15">
      <c r="A45" s="113"/>
      <c r="B45" s="119" t="s">
        <v>51</v>
      </c>
      <c r="C45" s="115" t="s">
        <v>11</v>
      </c>
      <c r="D45" s="74" t="s">
        <v>1</v>
      </c>
      <c r="E45" s="86">
        <f>SUM(E46:E49)</f>
        <v>4927345.600000001</v>
      </c>
      <c r="F45" s="86">
        <f aca="true" t="shared" si="12" ref="F45:K45">SUM(F46:F48)</f>
        <v>955219.9</v>
      </c>
      <c r="G45" s="86">
        <f t="shared" si="12"/>
        <v>934536.2</v>
      </c>
      <c r="H45" s="86">
        <f t="shared" si="12"/>
        <v>883036.2000000001</v>
      </c>
      <c r="I45" s="86">
        <f t="shared" si="12"/>
        <v>935078.9</v>
      </c>
      <c r="J45" s="86">
        <f t="shared" si="12"/>
        <v>609040.4</v>
      </c>
      <c r="K45" s="86">
        <f t="shared" si="12"/>
        <v>610434</v>
      </c>
      <c r="L45" s="139"/>
    </row>
    <row r="46" spans="1:12" ht="15" customHeight="1">
      <c r="A46" s="114"/>
      <c r="B46" s="124"/>
      <c r="C46" s="120"/>
      <c r="D46" s="75" t="s">
        <v>2</v>
      </c>
      <c r="E46" s="87">
        <f>E51+E111+E226+E266</f>
        <v>603118.3</v>
      </c>
      <c r="F46" s="87">
        <f>F51+F111+F226+F266</f>
        <v>115831.4</v>
      </c>
      <c r="G46" s="87">
        <f aca="true" t="shared" si="13" ref="F46:K49">G51+G111+G226+G266</f>
        <v>99798.5</v>
      </c>
      <c r="H46" s="87">
        <f t="shared" si="13"/>
        <v>96365.3</v>
      </c>
      <c r="I46" s="87">
        <f t="shared" si="13"/>
        <v>96582.1</v>
      </c>
      <c r="J46" s="87">
        <f t="shared" si="13"/>
        <v>96573.7</v>
      </c>
      <c r="K46" s="87">
        <f t="shared" si="13"/>
        <v>97967.29999999999</v>
      </c>
      <c r="L46" s="139"/>
    </row>
    <row r="47" spans="1:12" ht="15" customHeight="1">
      <c r="A47" s="114"/>
      <c r="B47" s="124"/>
      <c r="C47" s="120"/>
      <c r="D47" s="75" t="s">
        <v>3</v>
      </c>
      <c r="E47" s="87">
        <f>E52+E112+E227+E267</f>
        <v>4324227.300000001</v>
      </c>
      <c r="F47" s="87">
        <f>F52+F112+F227+F267</f>
        <v>839388.5</v>
      </c>
      <c r="G47" s="87">
        <f>G52+G112+G227+G267</f>
        <v>834737.7</v>
      </c>
      <c r="H47" s="87">
        <f>H52+H112+H227+H267</f>
        <v>786670.9</v>
      </c>
      <c r="I47" s="87">
        <f>I52+I112+I227+I267</f>
        <v>838496.8</v>
      </c>
      <c r="J47" s="87">
        <f>J52+J112+J227+J267</f>
        <v>512466.70000000007</v>
      </c>
      <c r="K47" s="87">
        <f>K52+K112+K227+K267</f>
        <v>512466.70000000007</v>
      </c>
      <c r="L47" s="139"/>
    </row>
    <row r="48" spans="1:12" ht="15" customHeight="1">
      <c r="A48" s="114"/>
      <c r="B48" s="124"/>
      <c r="C48" s="120"/>
      <c r="D48" s="75" t="s">
        <v>4</v>
      </c>
      <c r="E48" s="76">
        <v>0</v>
      </c>
      <c r="F48" s="76">
        <f t="shared" si="13"/>
        <v>0</v>
      </c>
      <c r="G48" s="76">
        <f t="shared" si="13"/>
        <v>0</v>
      </c>
      <c r="H48" s="76">
        <f t="shared" si="13"/>
        <v>0</v>
      </c>
      <c r="I48" s="76">
        <f t="shared" si="13"/>
        <v>0</v>
      </c>
      <c r="J48" s="76">
        <f t="shared" si="13"/>
        <v>0</v>
      </c>
      <c r="K48" s="76">
        <f t="shared" si="13"/>
        <v>0</v>
      </c>
      <c r="L48" s="139"/>
    </row>
    <row r="49" spans="1:12" ht="15" customHeight="1">
      <c r="A49" s="114"/>
      <c r="B49" s="117"/>
      <c r="C49" s="113"/>
      <c r="D49" s="77" t="s">
        <v>5</v>
      </c>
      <c r="E49" s="76">
        <v>0</v>
      </c>
      <c r="F49" s="76">
        <f t="shared" si="13"/>
        <v>0</v>
      </c>
      <c r="G49" s="76">
        <f t="shared" si="13"/>
        <v>0</v>
      </c>
      <c r="H49" s="76">
        <f t="shared" si="13"/>
        <v>0</v>
      </c>
      <c r="I49" s="76">
        <f t="shared" si="13"/>
        <v>0</v>
      </c>
      <c r="J49" s="76">
        <f t="shared" si="13"/>
        <v>0</v>
      </c>
      <c r="K49" s="76">
        <f t="shared" si="13"/>
        <v>0</v>
      </c>
      <c r="L49" s="139"/>
    </row>
    <row r="50" spans="1:12" ht="15" customHeight="1">
      <c r="A50" s="116">
        <v>1</v>
      </c>
      <c r="B50" s="117" t="s">
        <v>77</v>
      </c>
      <c r="C50" s="116" t="s">
        <v>34</v>
      </c>
      <c r="D50" s="106" t="s">
        <v>1</v>
      </c>
      <c r="E50" s="86">
        <f>SUM(F50:K50)</f>
        <v>4161110.8</v>
      </c>
      <c r="F50" s="86">
        <f aca="true" t="shared" si="14" ref="F50:K50">SUM(F51:F53)</f>
        <v>814774.5</v>
      </c>
      <c r="G50" s="86">
        <f>SUM(G51:G53)</f>
        <v>811364.5</v>
      </c>
      <c r="H50" s="86">
        <f t="shared" si="14"/>
        <v>758904.2000000001</v>
      </c>
      <c r="I50" s="86">
        <f t="shared" si="14"/>
        <v>809286.8</v>
      </c>
      <c r="J50" s="86">
        <f t="shared" si="14"/>
        <v>483390.4</v>
      </c>
      <c r="K50" s="86">
        <f t="shared" si="14"/>
        <v>483390.4</v>
      </c>
      <c r="L50" s="110" t="s">
        <v>139</v>
      </c>
    </row>
    <row r="51" spans="1:12" ht="15" customHeight="1">
      <c r="A51" s="116"/>
      <c r="B51" s="118"/>
      <c r="C51" s="116"/>
      <c r="D51" s="106" t="s">
        <v>35</v>
      </c>
      <c r="E51" s="87">
        <f>SUM(F51:K51)</f>
        <v>16614.9</v>
      </c>
      <c r="F51" s="87">
        <f>F56+F81</f>
        <v>3664.8</v>
      </c>
      <c r="G51" s="87">
        <f aca="true" t="shared" si="15" ref="F51:K54">G56+G81</f>
        <v>4950.1</v>
      </c>
      <c r="H51" s="87">
        <f t="shared" si="15"/>
        <v>2000</v>
      </c>
      <c r="I51" s="87">
        <f t="shared" si="15"/>
        <v>2000</v>
      </c>
      <c r="J51" s="87">
        <f t="shared" si="15"/>
        <v>2000</v>
      </c>
      <c r="K51" s="87">
        <f t="shared" si="15"/>
        <v>2000</v>
      </c>
      <c r="L51" s="114"/>
    </row>
    <row r="52" spans="1:12" ht="15" customHeight="1">
      <c r="A52" s="116"/>
      <c r="B52" s="118"/>
      <c r="C52" s="116"/>
      <c r="D52" s="106" t="s">
        <v>3</v>
      </c>
      <c r="E52" s="87">
        <f>SUM(F52:K52)</f>
        <v>4144495.9000000004</v>
      </c>
      <c r="F52" s="87">
        <f>F57+F82</f>
        <v>811109.7</v>
      </c>
      <c r="G52" s="87">
        <f>G57+G82</f>
        <v>806414.4</v>
      </c>
      <c r="H52" s="87">
        <f t="shared" si="15"/>
        <v>756904.2000000001</v>
      </c>
      <c r="I52" s="87">
        <f t="shared" si="15"/>
        <v>807286.8</v>
      </c>
      <c r="J52" s="87">
        <f t="shared" si="15"/>
        <v>481390.4</v>
      </c>
      <c r="K52" s="87">
        <f t="shared" si="15"/>
        <v>481390.4</v>
      </c>
      <c r="L52" s="114"/>
    </row>
    <row r="53" spans="1:12" ht="15" customHeight="1">
      <c r="A53" s="116"/>
      <c r="B53" s="118"/>
      <c r="C53" s="116"/>
      <c r="D53" s="106" t="s">
        <v>4</v>
      </c>
      <c r="E53" s="76">
        <v>0</v>
      </c>
      <c r="F53" s="76">
        <f t="shared" si="15"/>
        <v>0</v>
      </c>
      <c r="G53" s="76">
        <f t="shared" si="15"/>
        <v>0</v>
      </c>
      <c r="H53" s="76">
        <f t="shared" si="15"/>
        <v>0</v>
      </c>
      <c r="I53" s="76">
        <f t="shared" si="15"/>
        <v>0</v>
      </c>
      <c r="J53" s="76">
        <f t="shared" si="15"/>
        <v>0</v>
      </c>
      <c r="K53" s="76">
        <f t="shared" si="15"/>
        <v>0</v>
      </c>
      <c r="L53" s="114"/>
    </row>
    <row r="54" spans="1:12" ht="20.25" customHeight="1">
      <c r="A54" s="110"/>
      <c r="B54" s="118"/>
      <c r="C54" s="110"/>
      <c r="D54" s="103" t="s">
        <v>5</v>
      </c>
      <c r="E54" s="78">
        <v>0</v>
      </c>
      <c r="F54" s="78">
        <f t="shared" si="15"/>
        <v>0</v>
      </c>
      <c r="G54" s="78">
        <v>0</v>
      </c>
      <c r="H54" s="78">
        <f t="shared" si="15"/>
        <v>0</v>
      </c>
      <c r="I54" s="78">
        <f t="shared" si="15"/>
        <v>0</v>
      </c>
      <c r="J54" s="78">
        <f t="shared" si="15"/>
        <v>0</v>
      </c>
      <c r="K54" s="78">
        <f t="shared" si="15"/>
        <v>0</v>
      </c>
      <c r="L54" s="115"/>
    </row>
    <row r="55" spans="1:12" ht="15" customHeight="1">
      <c r="A55" s="109" t="s">
        <v>7</v>
      </c>
      <c r="B55" s="131" t="s">
        <v>113</v>
      </c>
      <c r="C55" s="110" t="s">
        <v>34</v>
      </c>
      <c r="D55" s="106" t="s">
        <v>1</v>
      </c>
      <c r="E55" s="87">
        <f>E57</f>
        <v>1813021</v>
      </c>
      <c r="F55" s="87">
        <f aca="true" t="shared" si="16" ref="F55:K55">SUM(F56:F59)</f>
        <v>288880.19999999995</v>
      </c>
      <c r="G55" s="87">
        <f>SUM(G57:G58)</f>
        <v>304235.3</v>
      </c>
      <c r="H55" s="87">
        <f t="shared" si="16"/>
        <v>309860.7</v>
      </c>
      <c r="I55" s="87">
        <f t="shared" si="16"/>
        <v>314805.4</v>
      </c>
      <c r="J55" s="87">
        <f t="shared" si="16"/>
        <v>297619.7</v>
      </c>
      <c r="K55" s="87">
        <f t="shared" si="16"/>
        <v>297619.7</v>
      </c>
      <c r="L55" s="113" t="s">
        <v>14</v>
      </c>
    </row>
    <row r="56" spans="1:12" ht="15" customHeight="1">
      <c r="A56" s="109"/>
      <c r="B56" s="131"/>
      <c r="C56" s="111"/>
      <c r="D56" s="106" t="s">
        <v>35</v>
      </c>
      <c r="E56" s="76">
        <v>0</v>
      </c>
      <c r="F56" s="76">
        <f aca="true" t="shared" si="17" ref="F56:K57">F61</f>
        <v>0</v>
      </c>
      <c r="G56" s="76">
        <f t="shared" si="17"/>
        <v>0</v>
      </c>
      <c r="H56" s="76">
        <f t="shared" si="17"/>
        <v>0</v>
      </c>
      <c r="I56" s="76">
        <f t="shared" si="17"/>
        <v>0</v>
      </c>
      <c r="J56" s="76">
        <f t="shared" si="17"/>
        <v>0</v>
      </c>
      <c r="K56" s="76">
        <f t="shared" si="17"/>
        <v>0</v>
      </c>
      <c r="L56" s="114"/>
    </row>
    <row r="57" spans="1:12" ht="15" customHeight="1">
      <c r="A57" s="109"/>
      <c r="B57" s="131"/>
      <c r="C57" s="111"/>
      <c r="D57" s="106" t="s">
        <v>3</v>
      </c>
      <c r="E57" s="87">
        <f>SUM(F57:K57)</f>
        <v>1813021</v>
      </c>
      <c r="F57" s="87">
        <f>F62</f>
        <v>288880.19999999995</v>
      </c>
      <c r="G57" s="87">
        <f>G62</f>
        <v>304235.3</v>
      </c>
      <c r="H57" s="87">
        <f t="shared" si="17"/>
        <v>309860.7</v>
      </c>
      <c r="I57" s="87">
        <f t="shared" si="17"/>
        <v>314805.4</v>
      </c>
      <c r="J57" s="87">
        <f t="shared" si="17"/>
        <v>297619.7</v>
      </c>
      <c r="K57" s="87">
        <f t="shared" si="17"/>
        <v>297619.7</v>
      </c>
      <c r="L57" s="114"/>
    </row>
    <row r="58" spans="1:12" ht="15" customHeight="1">
      <c r="A58" s="109"/>
      <c r="B58" s="131"/>
      <c r="C58" s="111"/>
      <c r="D58" s="106" t="s">
        <v>4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114"/>
    </row>
    <row r="59" spans="1:12" ht="21.75" customHeight="1">
      <c r="A59" s="121"/>
      <c r="B59" s="133"/>
      <c r="C59" s="111"/>
      <c r="D59" s="103" t="s">
        <v>5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114"/>
    </row>
    <row r="60" spans="1:12" ht="15" customHeight="1">
      <c r="A60" s="109" t="s">
        <v>37</v>
      </c>
      <c r="B60" s="131" t="s">
        <v>52</v>
      </c>
      <c r="C60" s="116" t="s">
        <v>34</v>
      </c>
      <c r="D60" s="106" t="s">
        <v>1</v>
      </c>
      <c r="E60" s="76">
        <f aca="true" t="shared" si="18" ref="E60:K60">E62</f>
        <v>1813021</v>
      </c>
      <c r="F60" s="76">
        <f t="shared" si="18"/>
        <v>288880.19999999995</v>
      </c>
      <c r="G60" s="76">
        <f>SUM(G61:G63)</f>
        <v>304235.3</v>
      </c>
      <c r="H60" s="76">
        <f t="shared" si="18"/>
        <v>309860.7</v>
      </c>
      <c r="I60" s="76">
        <f t="shared" si="18"/>
        <v>314805.4</v>
      </c>
      <c r="J60" s="76">
        <f t="shared" si="18"/>
        <v>297619.7</v>
      </c>
      <c r="K60" s="76">
        <f t="shared" si="18"/>
        <v>297619.7</v>
      </c>
      <c r="L60" s="116" t="s">
        <v>14</v>
      </c>
    </row>
    <row r="61" spans="1:12" ht="15" customHeight="1">
      <c r="A61" s="109"/>
      <c r="B61" s="131"/>
      <c r="C61" s="116"/>
      <c r="D61" s="106" t="s">
        <v>35</v>
      </c>
      <c r="E61" s="76">
        <v>0</v>
      </c>
      <c r="F61" s="76">
        <f aca="true" t="shared" si="19" ref="F61:K64">F66+F71+F76</f>
        <v>0</v>
      </c>
      <c r="G61" s="76">
        <f t="shared" si="19"/>
        <v>0</v>
      </c>
      <c r="H61" s="76">
        <f t="shared" si="19"/>
        <v>0</v>
      </c>
      <c r="I61" s="76">
        <f t="shared" si="19"/>
        <v>0</v>
      </c>
      <c r="J61" s="76">
        <f t="shared" si="19"/>
        <v>0</v>
      </c>
      <c r="K61" s="76">
        <f t="shared" si="19"/>
        <v>0</v>
      </c>
      <c r="L61" s="116"/>
    </row>
    <row r="62" spans="1:12" ht="15" customHeight="1">
      <c r="A62" s="109"/>
      <c r="B62" s="131"/>
      <c r="C62" s="116"/>
      <c r="D62" s="106" t="s">
        <v>3</v>
      </c>
      <c r="E62" s="76">
        <f>SUM(F62:K62)</f>
        <v>1813021</v>
      </c>
      <c r="F62" s="76">
        <f aca="true" t="shared" si="20" ref="F62:K62">F67+F72+F77</f>
        <v>288880.19999999995</v>
      </c>
      <c r="G62" s="76">
        <f>G67+G72+G77</f>
        <v>304235.3</v>
      </c>
      <c r="H62" s="76">
        <f>H67+H72+H77</f>
        <v>309860.7</v>
      </c>
      <c r="I62" s="76">
        <f t="shared" si="20"/>
        <v>314805.4</v>
      </c>
      <c r="J62" s="76">
        <f t="shared" si="20"/>
        <v>297619.7</v>
      </c>
      <c r="K62" s="76">
        <f t="shared" si="20"/>
        <v>297619.7</v>
      </c>
      <c r="L62" s="116"/>
    </row>
    <row r="63" spans="1:12" ht="15" customHeight="1">
      <c r="A63" s="109"/>
      <c r="B63" s="131"/>
      <c r="C63" s="116"/>
      <c r="D63" s="106" t="s">
        <v>4</v>
      </c>
      <c r="E63" s="76">
        <v>0</v>
      </c>
      <c r="F63" s="76">
        <f t="shared" si="19"/>
        <v>0</v>
      </c>
      <c r="G63" s="76">
        <f t="shared" si="19"/>
        <v>0</v>
      </c>
      <c r="H63" s="76">
        <f t="shared" si="19"/>
        <v>0</v>
      </c>
      <c r="I63" s="76">
        <f t="shared" si="19"/>
        <v>0</v>
      </c>
      <c r="J63" s="76">
        <f t="shared" si="19"/>
        <v>0</v>
      </c>
      <c r="K63" s="76">
        <f t="shared" si="19"/>
        <v>0</v>
      </c>
      <c r="L63" s="116"/>
    </row>
    <row r="64" spans="1:12" ht="29.25" customHeight="1">
      <c r="A64" s="109"/>
      <c r="B64" s="131"/>
      <c r="C64" s="116"/>
      <c r="D64" s="104" t="s">
        <v>5</v>
      </c>
      <c r="E64" s="88">
        <v>0</v>
      </c>
      <c r="F64" s="88">
        <f t="shared" si="19"/>
        <v>0</v>
      </c>
      <c r="G64" s="89"/>
      <c r="H64" s="88">
        <f t="shared" si="19"/>
        <v>0</v>
      </c>
      <c r="I64" s="88">
        <f t="shared" si="19"/>
        <v>0</v>
      </c>
      <c r="J64" s="88">
        <f t="shared" si="19"/>
        <v>0</v>
      </c>
      <c r="K64" s="88">
        <f t="shared" si="19"/>
        <v>0</v>
      </c>
      <c r="L64" s="116"/>
    </row>
    <row r="65" spans="1:12" ht="15" customHeight="1">
      <c r="A65" s="109" t="s">
        <v>36</v>
      </c>
      <c r="B65" s="131" t="s">
        <v>53</v>
      </c>
      <c r="C65" s="116" t="s">
        <v>34</v>
      </c>
      <c r="D65" s="106" t="s">
        <v>1</v>
      </c>
      <c r="E65" s="76">
        <f aca="true" t="shared" si="21" ref="E65:K65">E66+E67+E68+E69</f>
        <v>690604.2999999999</v>
      </c>
      <c r="F65" s="76">
        <f t="shared" si="21"/>
        <v>110167.9</v>
      </c>
      <c r="G65" s="76">
        <f t="shared" si="21"/>
        <v>114292</v>
      </c>
      <c r="H65" s="76">
        <f t="shared" si="21"/>
        <v>118235</v>
      </c>
      <c r="I65" s="76">
        <f t="shared" si="21"/>
        <v>120430</v>
      </c>
      <c r="J65" s="76">
        <f t="shared" si="21"/>
        <v>113739.7</v>
      </c>
      <c r="K65" s="76">
        <f t="shared" si="21"/>
        <v>113739.7</v>
      </c>
      <c r="L65" s="116" t="s">
        <v>14</v>
      </c>
    </row>
    <row r="66" spans="1:12" ht="15" customHeight="1">
      <c r="A66" s="109"/>
      <c r="B66" s="131"/>
      <c r="C66" s="116"/>
      <c r="D66" s="106" t="s">
        <v>35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116"/>
    </row>
    <row r="67" spans="1:12" ht="15" customHeight="1">
      <c r="A67" s="109"/>
      <c r="B67" s="131"/>
      <c r="C67" s="116"/>
      <c r="D67" s="106" t="s">
        <v>3</v>
      </c>
      <c r="E67" s="76">
        <f>SUM(F67:K67)</f>
        <v>690604.2999999999</v>
      </c>
      <c r="F67" s="76">
        <v>110167.9</v>
      </c>
      <c r="G67" s="76">
        <v>114292</v>
      </c>
      <c r="H67" s="76">
        <v>118235</v>
      </c>
      <c r="I67" s="76">
        <v>120430</v>
      </c>
      <c r="J67" s="76">
        <v>113739.7</v>
      </c>
      <c r="K67" s="76">
        <v>113739.7</v>
      </c>
      <c r="L67" s="116"/>
    </row>
    <row r="68" spans="1:12" ht="15" customHeight="1">
      <c r="A68" s="109"/>
      <c r="B68" s="131"/>
      <c r="C68" s="116"/>
      <c r="D68" s="106" t="s">
        <v>4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116"/>
    </row>
    <row r="69" spans="1:12" ht="58.5" customHeight="1">
      <c r="A69" s="121"/>
      <c r="B69" s="133"/>
      <c r="C69" s="110"/>
      <c r="D69" s="107" t="s">
        <v>5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10"/>
    </row>
    <row r="70" spans="1:12" ht="15" customHeight="1">
      <c r="A70" s="116" t="s">
        <v>38</v>
      </c>
      <c r="B70" s="131" t="s">
        <v>54</v>
      </c>
      <c r="C70" s="116" t="s">
        <v>34</v>
      </c>
      <c r="D70" s="106" t="s">
        <v>1</v>
      </c>
      <c r="E70" s="76">
        <f aca="true" t="shared" si="22" ref="E70:K70">E71+E72+E73+E74</f>
        <v>528567.6000000001</v>
      </c>
      <c r="F70" s="76">
        <f t="shared" si="22"/>
        <v>81639.4</v>
      </c>
      <c r="G70" s="76">
        <f t="shared" si="22"/>
        <v>86747.3</v>
      </c>
      <c r="H70" s="76">
        <f t="shared" si="22"/>
        <v>88750.6</v>
      </c>
      <c r="I70" s="76">
        <f t="shared" si="22"/>
        <v>91500.3</v>
      </c>
      <c r="J70" s="76">
        <f t="shared" si="22"/>
        <v>89965</v>
      </c>
      <c r="K70" s="76">
        <f t="shared" si="22"/>
        <v>89965</v>
      </c>
      <c r="L70" s="116" t="s">
        <v>14</v>
      </c>
    </row>
    <row r="71" spans="1:12" ht="15" customHeight="1">
      <c r="A71" s="116"/>
      <c r="B71" s="131"/>
      <c r="C71" s="116"/>
      <c r="D71" s="106" t="s">
        <v>35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90">
        <v>0</v>
      </c>
      <c r="L71" s="116"/>
    </row>
    <row r="72" spans="1:12" ht="15" customHeight="1">
      <c r="A72" s="116"/>
      <c r="B72" s="131"/>
      <c r="C72" s="116"/>
      <c r="D72" s="106" t="s">
        <v>3</v>
      </c>
      <c r="E72" s="76">
        <f>SUM(F72:K72)</f>
        <v>528567.6000000001</v>
      </c>
      <c r="F72" s="76">
        <v>81639.4</v>
      </c>
      <c r="G72" s="76">
        <v>86747.3</v>
      </c>
      <c r="H72" s="76">
        <v>88750.6</v>
      </c>
      <c r="I72" s="76">
        <v>91500.3</v>
      </c>
      <c r="J72" s="76">
        <v>89965</v>
      </c>
      <c r="K72" s="76">
        <v>89965</v>
      </c>
      <c r="L72" s="116"/>
    </row>
    <row r="73" spans="1:12" ht="15" customHeight="1">
      <c r="A73" s="116"/>
      <c r="B73" s="131"/>
      <c r="C73" s="116"/>
      <c r="D73" s="106" t="s">
        <v>4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90">
        <v>0</v>
      </c>
      <c r="L73" s="116"/>
    </row>
    <row r="74" spans="1:12" ht="50.25" customHeight="1">
      <c r="A74" s="116"/>
      <c r="B74" s="131"/>
      <c r="C74" s="116"/>
      <c r="D74" s="106" t="s">
        <v>5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90">
        <v>0</v>
      </c>
      <c r="L74" s="116"/>
    </row>
    <row r="75" spans="1:12" ht="15" customHeight="1">
      <c r="A75" s="116" t="s">
        <v>39</v>
      </c>
      <c r="B75" s="131" t="s">
        <v>55</v>
      </c>
      <c r="C75" s="116" t="s">
        <v>34</v>
      </c>
      <c r="D75" s="106" t="s">
        <v>1</v>
      </c>
      <c r="E75" s="76">
        <f aca="true" t="shared" si="23" ref="E75:K75">E76+E77+E78+E79</f>
        <v>593849.1</v>
      </c>
      <c r="F75" s="76">
        <f t="shared" si="23"/>
        <v>97072.9</v>
      </c>
      <c r="G75" s="76">
        <f t="shared" si="23"/>
        <v>103196</v>
      </c>
      <c r="H75" s="76">
        <f t="shared" si="23"/>
        <v>102875.1</v>
      </c>
      <c r="I75" s="76">
        <f t="shared" si="23"/>
        <v>102875.1</v>
      </c>
      <c r="J75" s="76">
        <f t="shared" si="23"/>
        <v>93915</v>
      </c>
      <c r="K75" s="76">
        <f t="shared" si="23"/>
        <v>93915</v>
      </c>
      <c r="L75" s="116" t="s">
        <v>14</v>
      </c>
    </row>
    <row r="76" spans="1:12" ht="15" customHeight="1">
      <c r="A76" s="116"/>
      <c r="B76" s="131"/>
      <c r="C76" s="116"/>
      <c r="D76" s="106" t="s">
        <v>35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90">
        <v>0</v>
      </c>
      <c r="L76" s="116"/>
    </row>
    <row r="77" spans="1:12" ht="15" customHeight="1">
      <c r="A77" s="116"/>
      <c r="B77" s="131"/>
      <c r="C77" s="116"/>
      <c r="D77" s="106" t="s">
        <v>3</v>
      </c>
      <c r="E77" s="76">
        <f>SUM(F77:K77)</f>
        <v>593849.1</v>
      </c>
      <c r="F77" s="76">
        <v>97072.9</v>
      </c>
      <c r="G77" s="76">
        <v>103196</v>
      </c>
      <c r="H77" s="76">
        <v>102875.1</v>
      </c>
      <c r="I77" s="76">
        <v>102875.1</v>
      </c>
      <c r="J77" s="76">
        <v>93915</v>
      </c>
      <c r="K77" s="76">
        <v>93915</v>
      </c>
      <c r="L77" s="116"/>
    </row>
    <row r="78" spans="1:12" ht="15" customHeight="1">
      <c r="A78" s="116"/>
      <c r="B78" s="131"/>
      <c r="C78" s="116"/>
      <c r="D78" s="106" t="s">
        <v>4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90">
        <v>0</v>
      </c>
      <c r="L78" s="116"/>
    </row>
    <row r="79" spans="1:12" ht="15" customHeight="1">
      <c r="A79" s="116"/>
      <c r="B79" s="131"/>
      <c r="C79" s="116"/>
      <c r="D79" s="106" t="s">
        <v>5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90">
        <v>0</v>
      </c>
      <c r="L79" s="116"/>
    </row>
    <row r="80" spans="1:12" ht="15" customHeight="1">
      <c r="A80" s="116" t="s">
        <v>8</v>
      </c>
      <c r="B80" s="131" t="s">
        <v>56</v>
      </c>
      <c r="C80" s="116" t="s">
        <v>34</v>
      </c>
      <c r="D80" s="106" t="s">
        <v>1</v>
      </c>
      <c r="E80" s="87">
        <f>E81+E82+E83+E84</f>
        <v>2348089.8000000003</v>
      </c>
      <c r="F80" s="87">
        <f aca="true" t="shared" si="24" ref="F80:K80">SUM(F81:F84)</f>
        <v>525894.3</v>
      </c>
      <c r="G80" s="87">
        <f t="shared" si="24"/>
        <v>507129.2</v>
      </c>
      <c r="H80" s="87">
        <f t="shared" si="24"/>
        <v>449043.50000000006</v>
      </c>
      <c r="I80" s="87">
        <f t="shared" si="24"/>
        <v>494481.4</v>
      </c>
      <c r="J80" s="87">
        <f t="shared" si="24"/>
        <v>185770.69999999998</v>
      </c>
      <c r="K80" s="87">
        <f t="shared" si="24"/>
        <v>185770.69999999998</v>
      </c>
      <c r="L80" s="116" t="s">
        <v>14</v>
      </c>
    </row>
    <row r="81" spans="1:12" ht="15" customHeight="1">
      <c r="A81" s="116"/>
      <c r="B81" s="131"/>
      <c r="C81" s="116"/>
      <c r="D81" s="106" t="s">
        <v>35</v>
      </c>
      <c r="E81" s="87">
        <f>SUM(F81:K81)</f>
        <v>16614.9</v>
      </c>
      <c r="F81" s="87">
        <f>F86+F91+F96+F101+F106</f>
        <v>3664.8</v>
      </c>
      <c r="G81" s="87">
        <f aca="true" t="shared" si="25" ref="G81:K82">G86+G91+G96+G101+G106</f>
        <v>4950.1</v>
      </c>
      <c r="H81" s="87">
        <f t="shared" si="25"/>
        <v>2000</v>
      </c>
      <c r="I81" s="87">
        <f t="shared" si="25"/>
        <v>2000</v>
      </c>
      <c r="J81" s="87">
        <f t="shared" si="25"/>
        <v>2000</v>
      </c>
      <c r="K81" s="87">
        <f t="shared" si="25"/>
        <v>2000</v>
      </c>
      <c r="L81" s="116"/>
    </row>
    <row r="82" spans="1:12" ht="15" customHeight="1">
      <c r="A82" s="116"/>
      <c r="B82" s="131"/>
      <c r="C82" s="116"/>
      <c r="D82" s="106" t="s">
        <v>3</v>
      </c>
      <c r="E82" s="87">
        <f>F82+G82+H82+I82+J82+K82</f>
        <v>2331474.9000000004</v>
      </c>
      <c r="F82" s="87">
        <f>F87+F92+F97+F102+F107</f>
        <v>522229.5</v>
      </c>
      <c r="G82" s="87">
        <f t="shared" si="25"/>
        <v>502179.10000000003</v>
      </c>
      <c r="H82" s="87">
        <f t="shared" si="25"/>
        <v>447043.50000000006</v>
      </c>
      <c r="I82" s="87">
        <f t="shared" si="25"/>
        <v>492481.4</v>
      </c>
      <c r="J82" s="87">
        <f t="shared" si="25"/>
        <v>183770.69999999998</v>
      </c>
      <c r="K82" s="87">
        <f t="shared" si="25"/>
        <v>183770.69999999998</v>
      </c>
      <c r="L82" s="116"/>
    </row>
    <row r="83" spans="1:12" ht="15" customHeight="1">
      <c r="A83" s="116"/>
      <c r="B83" s="131"/>
      <c r="C83" s="116"/>
      <c r="D83" s="106" t="s">
        <v>4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90">
        <v>0</v>
      </c>
      <c r="L83" s="116"/>
    </row>
    <row r="84" spans="1:12" ht="48.75" customHeight="1">
      <c r="A84" s="110"/>
      <c r="B84" s="133"/>
      <c r="C84" s="110"/>
      <c r="D84" s="103" t="s">
        <v>5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91">
        <v>0</v>
      </c>
      <c r="L84" s="110"/>
    </row>
    <row r="85" spans="1:12" ht="15" customHeight="1">
      <c r="A85" s="121" t="s">
        <v>40</v>
      </c>
      <c r="B85" s="133" t="s">
        <v>57</v>
      </c>
      <c r="C85" s="116" t="s">
        <v>34</v>
      </c>
      <c r="D85" s="106" t="s">
        <v>1</v>
      </c>
      <c r="E85" s="76">
        <f aca="true" t="shared" si="26" ref="E85:K85">E86+E87+E88+E89</f>
        <v>14353.099999999999</v>
      </c>
      <c r="F85" s="76">
        <f t="shared" si="26"/>
        <v>2371.8</v>
      </c>
      <c r="G85" s="76">
        <f t="shared" si="26"/>
        <v>2468.9</v>
      </c>
      <c r="H85" s="76">
        <f t="shared" si="26"/>
        <v>2468.9</v>
      </c>
      <c r="I85" s="76">
        <f t="shared" si="26"/>
        <v>2468.9</v>
      </c>
      <c r="J85" s="76">
        <f t="shared" si="26"/>
        <v>2287.3</v>
      </c>
      <c r="K85" s="76">
        <f t="shared" si="26"/>
        <v>2287.3</v>
      </c>
      <c r="L85" s="110" t="s">
        <v>14</v>
      </c>
    </row>
    <row r="86" spans="1:12" ht="15" customHeight="1">
      <c r="A86" s="122"/>
      <c r="B86" s="134"/>
      <c r="C86" s="116"/>
      <c r="D86" s="106" t="s">
        <v>35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90">
        <v>0</v>
      </c>
      <c r="L86" s="111"/>
    </row>
    <row r="87" spans="1:12" ht="15" customHeight="1">
      <c r="A87" s="122"/>
      <c r="B87" s="134"/>
      <c r="C87" s="116"/>
      <c r="D87" s="106" t="s">
        <v>3</v>
      </c>
      <c r="E87" s="76">
        <f>SUM(F87:K87)</f>
        <v>14353.099999999999</v>
      </c>
      <c r="F87" s="76">
        <v>2371.8</v>
      </c>
      <c r="G87" s="76">
        <v>2468.9</v>
      </c>
      <c r="H87" s="76">
        <v>2468.9</v>
      </c>
      <c r="I87" s="76">
        <v>2468.9</v>
      </c>
      <c r="J87" s="76">
        <v>2287.3</v>
      </c>
      <c r="K87" s="76">
        <v>2287.3</v>
      </c>
      <c r="L87" s="111"/>
    </row>
    <row r="88" spans="1:12" ht="15" customHeight="1">
      <c r="A88" s="122"/>
      <c r="B88" s="134"/>
      <c r="C88" s="116"/>
      <c r="D88" s="106" t="s">
        <v>4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90">
        <v>0</v>
      </c>
      <c r="L88" s="111"/>
    </row>
    <row r="89" spans="1:12" ht="96.75" customHeight="1">
      <c r="A89" s="123"/>
      <c r="B89" s="135"/>
      <c r="C89" s="116"/>
      <c r="D89" s="106" t="s">
        <v>5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90">
        <v>0</v>
      </c>
      <c r="L89" s="111"/>
    </row>
    <row r="90" spans="1:12" ht="15" customHeight="1">
      <c r="A90" s="121" t="s">
        <v>41</v>
      </c>
      <c r="B90" s="117" t="s">
        <v>58</v>
      </c>
      <c r="C90" s="116" t="s">
        <v>34</v>
      </c>
      <c r="D90" s="106" t="s">
        <v>1</v>
      </c>
      <c r="E90" s="76">
        <f aca="true" t="shared" si="27" ref="E90:K90">E91+E92+E93+E94</f>
        <v>97983.1</v>
      </c>
      <c r="F90" s="76">
        <f t="shared" si="27"/>
        <v>15751</v>
      </c>
      <c r="G90" s="76">
        <f t="shared" si="27"/>
        <v>16396.8</v>
      </c>
      <c r="H90" s="76">
        <f t="shared" si="27"/>
        <v>16015.5</v>
      </c>
      <c r="I90" s="76">
        <f t="shared" si="27"/>
        <v>15824.8</v>
      </c>
      <c r="J90" s="76">
        <f t="shared" si="27"/>
        <v>16997.5</v>
      </c>
      <c r="K90" s="76">
        <f t="shared" si="27"/>
        <v>16997.5</v>
      </c>
      <c r="L90" s="110" t="s">
        <v>14</v>
      </c>
    </row>
    <row r="91" spans="1:12" ht="15" customHeight="1">
      <c r="A91" s="122"/>
      <c r="B91" s="118"/>
      <c r="C91" s="116"/>
      <c r="D91" s="106" t="s">
        <v>35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90">
        <v>0</v>
      </c>
      <c r="L91" s="111"/>
    </row>
    <row r="92" spans="1:12" ht="15" customHeight="1">
      <c r="A92" s="122"/>
      <c r="B92" s="118"/>
      <c r="C92" s="116"/>
      <c r="D92" s="106" t="s">
        <v>3</v>
      </c>
      <c r="E92" s="76">
        <f>SUM(F92:K92)</f>
        <v>97983.1</v>
      </c>
      <c r="F92" s="76">
        <v>15751</v>
      </c>
      <c r="G92" s="76">
        <v>16396.8</v>
      </c>
      <c r="H92" s="76">
        <v>16015.5</v>
      </c>
      <c r="I92" s="76">
        <v>15824.8</v>
      </c>
      <c r="J92" s="76">
        <v>16997.5</v>
      </c>
      <c r="K92" s="76">
        <v>16997.5</v>
      </c>
      <c r="L92" s="111"/>
    </row>
    <row r="93" spans="1:12" ht="15" customHeight="1">
      <c r="A93" s="122"/>
      <c r="B93" s="118"/>
      <c r="C93" s="116"/>
      <c r="D93" s="106" t="s">
        <v>4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90">
        <v>0</v>
      </c>
      <c r="L93" s="111"/>
    </row>
    <row r="94" spans="1:12" ht="83.25" customHeight="1">
      <c r="A94" s="123"/>
      <c r="B94" s="119"/>
      <c r="C94" s="116"/>
      <c r="D94" s="106" t="s">
        <v>5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90">
        <v>0</v>
      </c>
      <c r="L94" s="112"/>
    </row>
    <row r="95" spans="1:12" ht="15" customHeight="1">
      <c r="A95" s="121" t="s">
        <v>42</v>
      </c>
      <c r="B95" s="133" t="s">
        <v>104</v>
      </c>
      <c r="C95" s="116" t="s">
        <v>34</v>
      </c>
      <c r="D95" s="106" t="s">
        <v>1</v>
      </c>
      <c r="E95" s="87">
        <f>E96+E97+E98+E99</f>
        <v>2200839.3</v>
      </c>
      <c r="F95" s="87">
        <f aca="true" t="shared" si="28" ref="F95:K95">F96+F97+F98+F99</f>
        <v>501056.8</v>
      </c>
      <c r="G95" s="87">
        <f t="shared" si="28"/>
        <v>480263.5</v>
      </c>
      <c r="H95" s="87">
        <f t="shared" si="28"/>
        <v>425509.2</v>
      </c>
      <c r="I95" s="87">
        <f t="shared" si="28"/>
        <v>471137.8</v>
      </c>
      <c r="J95" s="87">
        <f t="shared" si="28"/>
        <v>161436</v>
      </c>
      <c r="K95" s="87">
        <f t="shared" si="28"/>
        <v>161436</v>
      </c>
      <c r="L95" s="111" t="s">
        <v>13</v>
      </c>
    </row>
    <row r="96" spans="1:12" ht="15" customHeight="1">
      <c r="A96" s="122"/>
      <c r="B96" s="134"/>
      <c r="C96" s="116"/>
      <c r="D96" s="106" t="s">
        <v>35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90">
        <v>0</v>
      </c>
      <c r="L96" s="111"/>
    </row>
    <row r="97" spans="1:12" ht="15" customHeight="1">
      <c r="A97" s="122"/>
      <c r="B97" s="134"/>
      <c r="C97" s="116"/>
      <c r="D97" s="106" t="s">
        <v>3</v>
      </c>
      <c r="E97" s="87">
        <f>SUM(F97:K97)</f>
        <v>2200839.3</v>
      </c>
      <c r="F97" s="87">
        <v>501056.8</v>
      </c>
      <c r="G97" s="87">
        <v>480263.5</v>
      </c>
      <c r="H97" s="87">
        <v>425509.2</v>
      </c>
      <c r="I97" s="87">
        <v>471137.8</v>
      </c>
      <c r="J97" s="87">
        <v>161436</v>
      </c>
      <c r="K97" s="87">
        <v>161436</v>
      </c>
      <c r="L97" s="111"/>
    </row>
    <row r="98" spans="1:12" ht="15" customHeight="1">
      <c r="A98" s="122"/>
      <c r="B98" s="134"/>
      <c r="C98" s="116"/>
      <c r="D98" s="106" t="s">
        <v>4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90">
        <v>0</v>
      </c>
      <c r="L98" s="111"/>
    </row>
    <row r="99" spans="1:12" ht="66" customHeight="1">
      <c r="A99" s="122"/>
      <c r="B99" s="134"/>
      <c r="C99" s="110"/>
      <c r="D99" s="103" t="s">
        <v>5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91">
        <v>0</v>
      </c>
      <c r="L99" s="112"/>
    </row>
    <row r="100" spans="1:12" ht="15" customHeight="1">
      <c r="A100" s="109" t="s">
        <v>43</v>
      </c>
      <c r="B100" s="132" t="s">
        <v>59</v>
      </c>
      <c r="C100" s="109" t="s">
        <v>34</v>
      </c>
      <c r="D100" s="79" t="s">
        <v>1</v>
      </c>
      <c r="E100" s="76">
        <f aca="true" t="shared" si="29" ref="E100:K100">E101</f>
        <v>16614.9</v>
      </c>
      <c r="F100" s="76">
        <f t="shared" si="29"/>
        <v>3664.8</v>
      </c>
      <c r="G100" s="76">
        <f t="shared" si="29"/>
        <v>4950.1</v>
      </c>
      <c r="H100" s="76">
        <f t="shared" si="29"/>
        <v>2000</v>
      </c>
      <c r="I100" s="76">
        <f t="shared" si="29"/>
        <v>2000</v>
      </c>
      <c r="J100" s="76">
        <f t="shared" si="29"/>
        <v>2000</v>
      </c>
      <c r="K100" s="76">
        <f t="shared" si="29"/>
        <v>2000</v>
      </c>
      <c r="L100" s="113" t="s">
        <v>131</v>
      </c>
    </row>
    <row r="101" spans="1:12" ht="15" customHeight="1">
      <c r="A101" s="109"/>
      <c r="B101" s="132"/>
      <c r="C101" s="109"/>
      <c r="D101" s="79" t="s">
        <v>35</v>
      </c>
      <c r="E101" s="76">
        <f>SUM(F101:K101)</f>
        <v>16614.9</v>
      </c>
      <c r="F101" s="76">
        <v>3664.8</v>
      </c>
      <c r="G101" s="76">
        <v>4950.1</v>
      </c>
      <c r="H101" s="76">
        <v>2000</v>
      </c>
      <c r="I101" s="76">
        <v>2000</v>
      </c>
      <c r="J101" s="76">
        <v>2000</v>
      </c>
      <c r="K101" s="76">
        <v>2000</v>
      </c>
      <c r="L101" s="114"/>
    </row>
    <row r="102" spans="1:12" ht="15" customHeight="1">
      <c r="A102" s="109"/>
      <c r="B102" s="132"/>
      <c r="C102" s="109"/>
      <c r="D102" s="79" t="s">
        <v>3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114"/>
    </row>
    <row r="103" spans="1:12" ht="15" customHeight="1">
      <c r="A103" s="109"/>
      <c r="B103" s="132"/>
      <c r="C103" s="109"/>
      <c r="D103" s="79" t="s">
        <v>4</v>
      </c>
      <c r="E103" s="76">
        <v>0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114"/>
    </row>
    <row r="104" spans="1:12" ht="36" customHeight="1">
      <c r="A104" s="109"/>
      <c r="B104" s="132"/>
      <c r="C104" s="109"/>
      <c r="D104" s="79" t="s">
        <v>5</v>
      </c>
      <c r="E104" s="76">
        <v>0</v>
      </c>
      <c r="F104" s="76">
        <v>0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115"/>
    </row>
    <row r="105" spans="1:12" ht="15" customHeight="1">
      <c r="A105" s="130" t="s">
        <v>44</v>
      </c>
      <c r="B105" s="131" t="s">
        <v>60</v>
      </c>
      <c r="C105" s="116" t="s">
        <v>34</v>
      </c>
      <c r="D105" s="106" t="s">
        <v>1</v>
      </c>
      <c r="E105" s="76">
        <f>E106+E107+E108+E109</f>
        <v>18299.4</v>
      </c>
      <c r="F105" s="76">
        <v>3049.9</v>
      </c>
      <c r="G105" s="76">
        <v>3049.9</v>
      </c>
      <c r="H105" s="76">
        <v>3049.9</v>
      </c>
      <c r="I105" s="76">
        <v>3049.9</v>
      </c>
      <c r="J105" s="76">
        <v>3049.9</v>
      </c>
      <c r="K105" s="76">
        <v>3049.9</v>
      </c>
      <c r="L105" s="113" t="s">
        <v>131</v>
      </c>
    </row>
    <row r="106" spans="1:12" ht="15" customHeight="1">
      <c r="A106" s="130"/>
      <c r="B106" s="131"/>
      <c r="C106" s="116"/>
      <c r="D106" s="106" t="s">
        <v>35</v>
      </c>
      <c r="E106" s="76">
        <v>0</v>
      </c>
      <c r="F106" s="76">
        <v>0</v>
      </c>
      <c r="G106" s="76">
        <v>0</v>
      </c>
      <c r="H106" s="76">
        <v>0</v>
      </c>
      <c r="I106" s="76">
        <v>0</v>
      </c>
      <c r="J106" s="76">
        <v>0</v>
      </c>
      <c r="K106" s="76">
        <v>0</v>
      </c>
      <c r="L106" s="114"/>
    </row>
    <row r="107" spans="1:12" ht="15" customHeight="1">
      <c r="A107" s="130"/>
      <c r="B107" s="131"/>
      <c r="C107" s="116"/>
      <c r="D107" s="106" t="s">
        <v>3</v>
      </c>
      <c r="E107" s="76">
        <v>18299.4</v>
      </c>
      <c r="F107" s="76">
        <v>3049.9</v>
      </c>
      <c r="G107" s="76">
        <v>3049.9</v>
      </c>
      <c r="H107" s="76">
        <v>3049.9</v>
      </c>
      <c r="I107" s="76">
        <v>3049.9</v>
      </c>
      <c r="J107" s="76">
        <v>3049.9</v>
      </c>
      <c r="K107" s="76">
        <v>3049.9</v>
      </c>
      <c r="L107" s="114"/>
    </row>
    <row r="108" spans="1:12" ht="15" customHeight="1">
      <c r="A108" s="130"/>
      <c r="B108" s="131"/>
      <c r="C108" s="116"/>
      <c r="D108" s="106" t="s">
        <v>4</v>
      </c>
      <c r="E108" s="76">
        <v>0</v>
      </c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114"/>
    </row>
    <row r="109" spans="1:12" ht="178.5" customHeight="1">
      <c r="A109" s="130"/>
      <c r="B109" s="131"/>
      <c r="C109" s="116"/>
      <c r="D109" s="104" t="s">
        <v>5</v>
      </c>
      <c r="E109" s="88">
        <v>0</v>
      </c>
      <c r="F109" s="88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115"/>
    </row>
    <row r="110" spans="1:12" ht="15" customHeight="1">
      <c r="A110" s="113">
        <v>2</v>
      </c>
      <c r="B110" s="124" t="s">
        <v>76</v>
      </c>
      <c r="C110" s="120" t="s">
        <v>11</v>
      </c>
      <c r="D110" s="74" t="s">
        <v>1</v>
      </c>
      <c r="E110" s="86">
        <f aca="true" t="shared" si="30" ref="E110:K110">SUM(E111:E114)</f>
        <v>465914.79999999993</v>
      </c>
      <c r="F110" s="86">
        <f t="shared" si="30"/>
        <v>81912.59999999999</v>
      </c>
      <c r="G110" s="86">
        <f t="shared" si="30"/>
        <v>75243</v>
      </c>
      <c r="H110" s="86">
        <f t="shared" si="30"/>
        <v>77882</v>
      </c>
      <c r="I110" s="86">
        <f t="shared" si="30"/>
        <v>79520.8</v>
      </c>
      <c r="J110" s="86">
        <f t="shared" si="30"/>
        <v>75678.2</v>
      </c>
      <c r="K110" s="86">
        <f t="shared" si="30"/>
        <v>75678.2</v>
      </c>
      <c r="L110" s="110" t="s">
        <v>141</v>
      </c>
    </row>
    <row r="111" spans="1:12" ht="15" customHeight="1">
      <c r="A111" s="114"/>
      <c r="B111" s="124"/>
      <c r="C111" s="120"/>
      <c r="D111" s="75" t="s">
        <v>2</v>
      </c>
      <c r="E111" s="87">
        <f>SUM(F111:K111)</f>
        <v>328611.6</v>
      </c>
      <c r="F111" s="87">
        <f>F116+F141+F161+F206+F196+F216+F186</f>
        <v>62004.19999999999</v>
      </c>
      <c r="G111" s="87">
        <f aca="true" t="shared" si="31" ref="G111:K112">G116+G141+G161+G206+G196+G216+G186</f>
        <v>53463.4</v>
      </c>
      <c r="H111" s="87">
        <f t="shared" si="31"/>
        <v>54680.3</v>
      </c>
      <c r="I111" s="87">
        <f t="shared" si="31"/>
        <v>54897.100000000006</v>
      </c>
      <c r="J111" s="87">
        <f t="shared" si="31"/>
        <v>51783.299999999996</v>
      </c>
      <c r="K111" s="87">
        <f t="shared" si="31"/>
        <v>51783.299999999996</v>
      </c>
      <c r="L111" s="114"/>
    </row>
    <row r="112" spans="1:12" ht="15" customHeight="1">
      <c r="A112" s="114"/>
      <c r="B112" s="124"/>
      <c r="C112" s="120"/>
      <c r="D112" s="75" t="s">
        <v>3</v>
      </c>
      <c r="E112" s="87">
        <f>F112+G112+H112+I112+J112+K112</f>
        <v>137303.19999999998</v>
      </c>
      <c r="F112" s="87">
        <f>F117+F142+F162+F207+F197+F217+F187</f>
        <v>19908.4</v>
      </c>
      <c r="G112" s="87">
        <f t="shared" si="31"/>
        <v>21779.6</v>
      </c>
      <c r="H112" s="87">
        <f t="shared" si="31"/>
        <v>23201.699999999997</v>
      </c>
      <c r="I112" s="87">
        <f t="shared" si="31"/>
        <v>24623.699999999997</v>
      </c>
      <c r="J112" s="87">
        <f t="shared" si="31"/>
        <v>23894.9</v>
      </c>
      <c r="K112" s="87">
        <f t="shared" si="31"/>
        <v>23894.9</v>
      </c>
      <c r="L112" s="114"/>
    </row>
    <row r="113" spans="1:12" ht="15" customHeight="1">
      <c r="A113" s="114"/>
      <c r="B113" s="124"/>
      <c r="C113" s="120"/>
      <c r="D113" s="64" t="s">
        <v>4</v>
      </c>
      <c r="E113" s="88">
        <v>0</v>
      </c>
      <c r="F113" s="88">
        <f aca="true" t="shared" si="32" ref="F113:K114">F118+F143+F163+F208+F198</f>
        <v>0</v>
      </c>
      <c r="G113" s="88">
        <f t="shared" si="32"/>
        <v>0</v>
      </c>
      <c r="H113" s="88">
        <f t="shared" si="32"/>
        <v>0</v>
      </c>
      <c r="I113" s="88">
        <f t="shared" si="32"/>
        <v>0</v>
      </c>
      <c r="J113" s="88">
        <f t="shared" si="32"/>
        <v>0</v>
      </c>
      <c r="K113" s="88">
        <f t="shared" si="32"/>
        <v>0</v>
      </c>
      <c r="L113" s="114"/>
    </row>
    <row r="114" spans="1:12" ht="15" customHeight="1">
      <c r="A114" s="115"/>
      <c r="B114" s="124"/>
      <c r="C114" s="120"/>
      <c r="D114" s="64" t="s">
        <v>5</v>
      </c>
      <c r="E114" s="88">
        <v>0</v>
      </c>
      <c r="F114" s="88">
        <f t="shared" si="32"/>
        <v>0</v>
      </c>
      <c r="G114" s="88">
        <f t="shared" si="32"/>
        <v>0</v>
      </c>
      <c r="H114" s="88">
        <f t="shared" si="32"/>
        <v>0</v>
      </c>
      <c r="I114" s="88">
        <f t="shared" si="32"/>
        <v>0</v>
      </c>
      <c r="J114" s="88">
        <f t="shared" si="32"/>
        <v>0</v>
      </c>
      <c r="K114" s="88">
        <f t="shared" si="32"/>
        <v>0</v>
      </c>
      <c r="L114" s="115"/>
    </row>
    <row r="115" spans="1:12" ht="15" customHeight="1">
      <c r="A115" s="116" t="s">
        <v>18</v>
      </c>
      <c r="B115" s="124" t="s">
        <v>19</v>
      </c>
      <c r="C115" s="125" t="s">
        <v>11</v>
      </c>
      <c r="D115" s="75" t="s">
        <v>1</v>
      </c>
      <c r="E115" s="87">
        <f>SUM(E116:E119)</f>
        <v>276823</v>
      </c>
      <c r="F115" s="92">
        <f aca="true" t="shared" si="33" ref="F115:K116">F120+F125+F135+F130</f>
        <v>52796.899999999994</v>
      </c>
      <c r="G115" s="92">
        <f t="shared" si="33"/>
        <v>46505.9</v>
      </c>
      <c r="H115" s="92">
        <f t="shared" si="33"/>
        <v>46505.9</v>
      </c>
      <c r="I115" s="92">
        <f t="shared" si="33"/>
        <v>46505.9</v>
      </c>
      <c r="J115" s="92">
        <f t="shared" si="33"/>
        <v>42254.2</v>
      </c>
      <c r="K115" s="92">
        <f t="shared" si="33"/>
        <v>42254.2</v>
      </c>
      <c r="L115" s="113" t="s">
        <v>32</v>
      </c>
    </row>
    <row r="116" spans="1:12" ht="15" customHeight="1">
      <c r="A116" s="116"/>
      <c r="B116" s="124"/>
      <c r="C116" s="125"/>
      <c r="D116" s="75" t="s">
        <v>2</v>
      </c>
      <c r="E116" s="87">
        <f aca="true" t="shared" si="34" ref="E116:E131">SUM(F116:K116)</f>
        <v>276823</v>
      </c>
      <c r="F116" s="92">
        <f>F121+F126+F136+F131</f>
        <v>52796.899999999994</v>
      </c>
      <c r="G116" s="92">
        <f t="shared" si="33"/>
        <v>46505.9</v>
      </c>
      <c r="H116" s="92">
        <f t="shared" si="33"/>
        <v>46505.9</v>
      </c>
      <c r="I116" s="92">
        <f t="shared" si="33"/>
        <v>46505.9</v>
      </c>
      <c r="J116" s="92">
        <f t="shared" si="33"/>
        <v>42254.2</v>
      </c>
      <c r="K116" s="92">
        <f t="shared" si="33"/>
        <v>42254.2</v>
      </c>
      <c r="L116" s="114"/>
    </row>
    <row r="117" spans="1:12" ht="15" customHeight="1">
      <c r="A117" s="116"/>
      <c r="B117" s="124"/>
      <c r="C117" s="125"/>
      <c r="D117" s="64" t="s">
        <v>3</v>
      </c>
      <c r="E117" s="76">
        <f t="shared" si="34"/>
        <v>0</v>
      </c>
      <c r="F117" s="88">
        <f aca="true" t="shared" si="35" ref="F117:K117">F122+F127+F137+F132</f>
        <v>0</v>
      </c>
      <c r="G117" s="88">
        <f t="shared" si="35"/>
        <v>0</v>
      </c>
      <c r="H117" s="88">
        <f t="shared" si="35"/>
        <v>0</v>
      </c>
      <c r="I117" s="88">
        <f t="shared" si="35"/>
        <v>0</v>
      </c>
      <c r="J117" s="88">
        <f t="shared" si="35"/>
        <v>0</v>
      </c>
      <c r="K117" s="88">
        <f t="shared" si="35"/>
        <v>0</v>
      </c>
      <c r="L117" s="114"/>
    </row>
    <row r="118" spans="1:12" ht="15" customHeight="1">
      <c r="A118" s="116"/>
      <c r="B118" s="124"/>
      <c r="C118" s="125"/>
      <c r="D118" s="64" t="s">
        <v>4</v>
      </c>
      <c r="E118" s="76">
        <f t="shared" si="34"/>
        <v>0</v>
      </c>
      <c r="F118" s="88">
        <v>0</v>
      </c>
      <c r="G118" s="88">
        <v>0</v>
      </c>
      <c r="H118" s="88">
        <v>0</v>
      </c>
      <c r="I118" s="88">
        <v>0</v>
      </c>
      <c r="J118" s="88">
        <v>0</v>
      </c>
      <c r="K118" s="88">
        <v>0</v>
      </c>
      <c r="L118" s="114"/>
    </row>
    <row r="119" spans="1:12" ht="35.25" customHeight="1">
      <c r="A119" s="116"/>
      <c r="B119" s="124"/>
      <c r="C119" s="125"/>
      <c r="D119" s="105" t="s">
        <v>5</v>
      </c>
      <c r="E119" s="88">
        <f t="shared" si="34"/>
        <v>0</v>
      </c>
      <c r="F119" s="78">
        <v>0</v>
      </c>
      <c r="G119" s="78">
        <v>0</v>
      </c>
      <c r="H119" s="78">
        <v>0</v>
      </c>
      <c r="I119" s="78">
        <v>0</v>
      </c>
      <c r="J119" s="78">
        <v>0</v>
      </c>
      <c r="K119" s="78">
        <v>0</v>
      </c>
      <c r="L119" s="115"/>
    </row>
    <row r="120" spans="1:12" ht="15" customHeight="1">
      <c r="A120" s="121" t="s">
        <v>81</v>
      </c>
      <c r="B120" s="117" t="s">
        <v>85</v>
      </c>
      <c r="C120" s="115" t="s">
        <v>11</v>
      </c>
      <c r="D120" s="75" t="s">
        <v>1</v>
      </c>
      <c r="E120" s="93">
        <f t="shared" si="34"/>
        <v>22595.6</v>
      </c>
      <c r="F120" s="93">
        <f aca="true" t="shared" si="36" ref="F120:K120">SUM(F121:F124)</f>
        <v>5238.7</v>
      </c>
      <c r="G120" s="93">
        <f t="shared" si="36"/>
        <v>3060.9</v>
      </c>
      <c r="H120" s="93">
        <f t="shared" si="36"/>
        <v>3060.9</v>
      </c>
      <c r="I120" s="93">
        <f t="shared" si="36"/>
        <v>3060.9</v>
      </c>
      <c r="J120" s="93">
        <f t="shared" si="36"/>
        <v>4087.1</v>
      </c>
      <c r="K120" s="93">
        <f t="shared" si="36"/>
        <v>4087.1</v>
      </c>
      <c r="L120" s="113" t="s">
        <v>32</v>
      </c>
    </row>
    <row r="121" spans="1:12" ht="15" customHeight="1">
      <c r="A121" s="122"/>
      <c r="B121" s="118"/>
      <c r="C121" s="120"/>
      <c r="D121" s="75" t="s">
        <v>2</v>
      </c>
      <c r="E121" s="93">
        <f t="shared" si="34"/>
        <v>22595.6</v>
      </c>
      <c r="F121" s="93">
        <v>5238.7</v>
      </c>
      <c r="G121" s="93">
        <v>3060.9</v>
      </c>
      <c r="H121" s="93">
        <v>3060.9</v>
      </c>
      <c r="I121" s="93">
        <v>3060.9</v>
      </c>
      <c r="J121" s="93">
        <v>4087.1</v>
      </c>
      <c r="K121" s="93">
        <v>4087.1</v>
      </c>
      <c r="L121" s="114"/>
    </row>
    <row r="122" spans="1:12" ht="15" customHeight="1">
      <c r="A122" s="122"/>
      <c r="B122" s="118"/>
      <c r="C122" s="120"/>
      <c r="D122" s="64" t="s">
        <v>3</v>
      </c>
      <c r="E122" s="78">
        <f t="shared" si="34"/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114"/>
    </row>
    <row r="123" spans="1:12" ht="15" customHeight="1">
      <c r="A123" s="122"/>
      <c r="B123" s="118"/>
      <c r="C123" s="120"/>
      <c r="D123" s="64" t="s">
        <v>4</v>
      </c>
      <c r="E123" s="78">
        <f t="shared" si="34"/>
        <v>0</v>
      </c>
      <c r="F123" s="88">
        <v>0</v>
      </c>
      <c r="G123" s="88">
        <v>0</v>
      </c>
      <c r="H123" s="88">
        <v>0</v>
      </c>
      <c r="I123" s="88">
        <v>0</v>
      </c>
      <c r="J123" s="88">
        <v>0</v>
      </c>
      <c r="K123" s="88">
        <v>0</v>
      </c>
      <c r="L123" s="114"/>
    </row>
    <row r="124" spans="1:12" ht="49.5" customHeight="1">
      <c r="A124" s="123"/>
      <c r="B124" s="119"/>
      <c r="C124" s="120"/>
      <c r="D124" s="105" t="s">
        <v>5</v>
      </c>
      <c r="E124" s="78">
        <f t="shared" si="34"/>
        <v>0</v>
      </c>
      <c r="F124" s="88">
        <v>0</v>
      </c>
      <c r="G124" s="88">
        <v>0</v>
      </c>
      <c r="H124" s="88">
        <v>0</v>
      </c>
      <c r="I124" s="88">
        <v>0</v>
      </c>
      <c r="J124" s="88">
        <v>0</v>
      </c>
      <c r="K124" s="88">
        <v>0</v>
      </c>
      <c r="L124" s="115"/>
    </row>
    <row r="125" spans="1:12" ht="15" customHeight="1">
      <c r="A125" s="121" t="s">
        <v>82</v>
      </c>
      <c r="B125" s="117" t="s">
        <v>86</v>
      </c>
      <c r="C125" s="115" t="s">
        <v>11</v>
      </c>
      <c r="D125" s="75" t="s">
        <v>1</v>
      </c>
      <c r="E125" s="93">
        <f t="shared" si="34"/>
        <v>2309.2</v>
      </c>
      <c r="F125" s="93">
        <f aca="true" t="shared" si="37" ref="F125:K125">SUM(F126:F129)</f>
        <v>320</v>
      </c>
      <c r="G125" s="93">
        <f t="shared" si="37"/>
        <v>345</v>
      </c>
      <c r="H125" s="93">
        <f t="shared" si="37"/>
        <v>345</v>
      </c>
      <c r="I125" s="93">
        <f t="shared" si="37"/>
        <v>345</v>
      </c>
      <c r="J125" s="93">
        <f t="shared" si="37"/>
        <v>477.1</v>
      </c>
      <c r="K125" s="93">
        <f t="shared" si="37"/>
        <v>477.1</v>
      </c>
      <c r="L125" s="113" t="s">
        <v>32</v>
      </c>
    </row>
    <row r="126" spans="1:12" ht="15" customHeight="1">
      <c r="A126" s="122"/>
      <c r="B126" s="118"/>
      <c r="C126" s="120"/>
      <c r="D126" s="75" t="s">
        <v>2</v>
      </c>
      <c r="E126" s="93">
        <f t="shared" si="34"/>
        <v>2309.2</v>
      </c>
      <c r="F126" s="87">
        <v>320</v>
      </c>
      <c r="G126" s="87">
        <v>345</v>
      </c>
      <c r="H126" s="87">
        <v>345</v>
      </c>
      <c r="I126" s="87">
        <v>345</v>
      </c>
      <c r="J126" s="87">
        <v>477.1</v>
      </c>
      <c r="K126" s="87">
        <v>477.1</v>
      </c>
      <c r="L126" s="114"/>
    </row>
    <row r="127" spans="1:12" ht="15" customHeight="1">
      <c r="A127" s="122"/>
      <c r="B127" s="118"/>
      <c r="C127" s="120"/>
      <c r="D127" s="64" t="s">
        <v>3</v>
      </c>
      <c r="E127" s="78">
        <f t="shared" si="34"/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114"/>
    </row>
    <row r="128" spans="1:12" ht="15" customHeight="1">
      <c r="A128" s="122"/>
      <c r="B128" s="118"/>
      <c r="C128" s="120"/>
      <c r="D128" s="64" t="s">
        <v>4</v>
      </c>
      <c r="E128" s="78">
        <f t="shared" si="34"/>
        <v>0</v>
      </c>
      <c r="F128" s="88">
        <v>0</v>
      </c>
      <c r="G128" s="88">
        <v>0</v>
      </c>
      <c r="H128" s="88">
        <v>0</v>
      </c>
      <c r="I128" s="88">
        <v>0</v>
      </c>
      <c r="J128" s="88">
        <v>0</v>
      </c>
      <c r="K128" s="88">
        <v>0</v>
      </c>
      <c r="L128" s="114"/>
    </row>
    <row r="129" spans="1:12" ht="30" customHeight="1">
      <c r="A129" s="123"/>
      <c r="B129" s="119"/>
      <c r="C129" s="120"/>
      <c r="D129" s="105" t="s">
        <v>5</v>
      </c>
      <c r="E129" s="78">
        <f t="shared" si="34"/>
        <v>0</v>
      </c>
      <c r="F129" s="88">
        <v>0</v>
      </c>
      <c r="G129" s="88">
        <v>0</v>
      </c>
      <c r="H129" s="88">
        <v>0</v>
      </c>
      <c r="I129" s="88">
        <v>0</v>
      </c>
      <c r="J129" s="88">
        <v>0</v>
      </c>
      <c r="K129" s="88">
        <v>0</v>
      </c>
      <c r="L129" s="115"/>
    </row>
    <row r="130" spans="1:12" ht="15" customHeight="1">
      <c r="A130" s="121" t="s">
        <v>83</v>
      </c>
      <c r="B130" s="117" t="s">
        <v>100</v>
      </c>
      <c r="C130" s="115" t="s">
        <v>11</v>
      </c>
      <c r="D130" s="75" t="s">
        <v>1</v>
      </c>
      <c r="E130" s="78">
        <f>E131+E132</f>
        <v>3055.5</v>
      </c>
      <c r="F130" s="78">
        <f>F131+F132</f>
        <v>775.5</v>
      </c>
      <c r="G130" s="78">
        <f>G131+G132</f>
        <v>500</v>
      </c>
      <c r="H130" s="78">
        <f>H131+H132</f>
        <v>500</v>
      </c>
      <c r="I130" s="78">
        <f>I131+I132</f>
        <v>500</v>
      </c>
      <c r="J130" s="78">
        <v>390</v>
      </c>
      <c r="K130" s="78">
        <v>390</v>
      </c>
      <c r="L130" s="110" t="s">
        <v>131</v>
      </c>
    </row>
    <row r="131" spans="1:12" ht="15" customHeight="1">
      <c r="A131" s="122"/>
      <c r="B131" s="118"/>
      <c r="C131" s="120"/>
      <c r="D131" s="75" t="s">
        <v>2</v>
      </c>
      <c r="E131" s="78">
        <f t="shared" si="34"/>
        <v>3055.5</v>
      </c>
      <c r="F131" s="78">
        <v>775.5</v>
      </c>
      <c r="G131" s="78">
        <v>500</v>
      </c>
      <c r="H131" s="78">
        <v>500</v>
      </c>
      <c r="I131" s="78">
        <v>500</v>
      </c>
      <c r="J131" s="78">
        <v>390</v>
      </c>
      <c r="K131" s="78">
        <v>390</v>
      </c>
      <c r="L131" s="111"/>
    </row>
    <row r="132" spans="1:12" ht="15" customHeight="1">
      <c r="A132" s="122"/>
      <c r="B132" s="118"/>
      <c r="C132" s="120"/>
      <c r="D132" s="64" t="s">
        <v>3</v>
      </c>
      <c r="E132" s="88">
        <v>0</v>
      </c>
      <c r="F132" s="88">
        <v>0</v>
      </c>
      <c r="G132" s="88">
        <v>0</v>
      </c>
      <c r="H132" s="88">
        <v>0</v>
      </c>
      <c r="I132" s="88">
        <v>0</v>
      </c>
      <c r="J132" s="88">
        <v>0</v>
      </c>
      <c r="K132" s="88">
        <v>0</v>
      </c>
      <c r="L132" s="111"/>
    </row>
    <row r="133" spans="1:12" ht="15" customHeight="1">
      <c r="A133" s="122"/>
      <c r="B133" s="118"/>
      <c r="C133" s="120"/>
      <c r="D133" s="64" t="s">
        <v>4</v>
      </c>
      <c r="E133" s="88">
        <v>0</v>
      </c>
      <c r="F133" s="88">
        <v>0</v>
      </c>
      <c r="G133" s="88">
        <v>0</v>
      </c>
      <c r="H133" s="88">
        <v>0</v>
      </c>
      <c r="I133" s="88">
        <v>0</v>
      </c>
      <c r="J133" s="88">
        <v>0</v>
      </c>
      <c r="K133" s="88">
        <v>0</v>
      </c>
      <c r="L133" s="111"/>
    </row>
    <row r="134" spans="1:12" ht="19.5" customHeight="1">
      <c r="A134" s="123"/>
      <c r="B134" s="119"/>
      <c r="C134" s="120"/>
      <c r="D134" s="105" t="s">
        <v>5</v>
      </c>
      <c r="E134" s="88">
        <v>0</v>
      </c>
      <c r="F134" s="88">
        <v>0</v>
      </c>
      <c r="G134" s="88">
        <v>0</v>
      </c>
      <c r="H134" s="88">
        <v>0</v>
      </c>
      <c r="I134" s="88">
        <v>0</v>
      </c>
      <c r="J134" s="88">
        <v>0</v>
      </c>
      <c r="K134" s="88">
        <v>0</v>
      </c>
      <c r="L134" s="112"/>
    </row>
    <row r="135" spans="1:12" ht="15" customHeight="1">
      <c r="A135" s="121" t="s">
        <v>84</v>
      </c>
      <c r="B135" s="117" t="s">
        <v>87</v>
      </c>
      <c r="C135" s="115" t="s">
        <v>11</v>
      </c>
      <c r="D135" s="75" t="s">
        <v>1</v>
      </c>
      <c r="E135" s="93">
        <f>SUM(F135:K135)</f>
        <v>248862.7</v>
      </c>
      <c r="F135" s="93">
        <f aca="true" t="shared" si="38" ref="F135:K135">SUM(F136:F139)</f>
        <v>46462.7</v>
      </c>
      <c r="G135" s="93">
        <f t="shared" si="38"/>
        <v>42600</v>
      </c>
      <c r="H135" s="93">
        <f t="shared" si="38"/>
        <v>42600</v>
      </c>
      <c r="I135" s="93">
        <f t="shared" si="38"/>
        <v>42600</v>
      </c>
      <c r="J135" s="93">
        <f t="shared" si="38"/>
        <v>37300</v>
      </c>
      <c r="K135" s="93">
        <f t="shared" si="38"/>
        <v>37300</v>
      </c>
      <c r="L135" s="113" t="s">
        <v>32</v>
      </c>
    </row>
    <row r="136" spans="1:12" ht="15" customHeight="1">
      <c r="A136" s="122"/>
      <c r="B136" s="118"/>
      <c r="C136" s="120"/>
      <c r="D136" s="75" t="s">
        <v>2</v>
      </c>
      <c r="E136" s="93">
        <f>SUM(F136:K136)</f>
        <v>248862.7</v>
      </c>
      <c r="F136" s="87">
        <v>46462.7</v>
      </c>
      <c r="G136" s="87">
        <v>42600</v>
      </c>
      <c r="H136" s="87">
        <v>42600</v>
      </c>
      <c r="I136" s="87">
        <v>42600</v>
      </c>
      <c r="J136" s="87">
        <v>37300</v>
      </c>
      <c r="K136" s="87">
        <v>37300</v>
      </c>
      <c r="L136" s="114"/>
    </row>
    <row r="137" spans="1:12" ht="15" customHeight="1">
      <c r="A137" s="122"/>
      <c r="B137" s="118"/>
      <c r="C137" s="120"/>
      <c r="D137" s="64" t="s">
        <v>3</v>
      </c>
      <c r="E137" s="78">
        <f>SUM(F137:K137)</f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114"/>
    </row>
    <row r="138" spans="1:12" ht="15" customHeight="1">
      <c r="A138" s="122"/>
      <c r="B138" s="118"/>
      <c r="C138" s="120"/>
      <c r="D138" s="64" t="s">
        <v>4</v>
      </c>
      <c r="E138" s="78">
        <f>SUM(F138:K138)</f>
        <v>0</v>
      </c>
      <c r="F138" s="88">
        <v>0</v>
      </c>
      <c r="G138" s="88">
        <v>0</v>
      </c>
      <c r="H138" s="88">
        <v>0</v>
      </c>
      <c r="I138" s="88">
        <v>0</v>
      </c>
      <c r="J138" s="88">
        <v>0</v>
      </c>
      <c r="K138" s="88">
        <v>0</v>
      </c>
      <c r="L138" s="114"/>
    </row>
    <row r="139" spans="1:12" ht="95.25" customHeight="1">
      <c r="A139" s="123"/>
      <c r="B139" s="119"/>
      <c r="C139" s="120"/>
      <c r="D139" s="105" t="s">
        <v>5</v>
      </c>
      <c r="E139" s="78">
        <f>SUM(F139:K139)</f>
        <v>0</v>
      </c>
      <c r="F139" s="88">
        <v>0</v>
      </c>
      <c r="G139" s="88">
        <v>0</v>
      </c>
      <c r="H139" s="88">
        <v>0</v>
      </c>
      <c r="I139" s="88">
        <v>0</v>
      </c>
      <c r="J139" s="88">
        <v>0</v>
      </c>
      <c r="K139" s="88">
        <v>0</v>
      </c>
      <c r="L139" s="115"/>
    </row>
    <row r="140" spans="1:12" ht="15" customHeight="1">
      <c r="A140" s="116" t="s">
        <v>20</v>
      </c>
      <c r="B140" s="124" t="s">
        <v>21</v>
      </c>
      <c r="C140" s="125" t="s">
        <v>11</v>
      </c>
      <c r="D140" s="75" t="s">
        <v>1</v>
      </c>
      <c r="E140" s="87">
        <f>SUM(E141:E144)</f>
        <v>31994.5</v>
      </c>
      <c r="F140" s="87">
        <f aca="true" t="shared" si="39" ref="F140:K140">SUM(F141:F144)</f>
        <v>6248</v>
      </c>
      <c r="G140" s="87">
        <f t="shared" si="39"/>
        <v>4062.5</v>
      </c>
      <c r="H140" s="87">
        <f t="shared" si="39"/>
        <v>4936.9</v>
      </c>
      <c r="I140" s="87">
        <f t="shared" si="39"/>
        <v>4936.9</v>
      </c>
      <c r="J140" s="87">
        <f t="shared" si="39"/>
        <v>5905.1</v>
      </c>
      <c r="K140" s="87">
        <f t="shared" si="39"/>
        <v>5905.1</v>
      </c>
      <c r="L140" s="113" t="s">
        <v>32</v>
      </c>
    </row>
    <row r="141" spans="1:12" ht="15" customHeight="1">
      <c r="A141" s="116"/>
      <c r="B141" s="124"/>
      <c r="C141" s="125"/>
      <c r="D141" s="75" t="s">
        <v>2</v>
      </c>
      <c r="E141" s="87">
        <f>SUM(F141:K141)</f>
        <v>31994.5</v>
      </c>
      <c r="F141" s="87">
        <f aca="true" t="shared" si="40" ref="F141:K141">F146+F151+F156</f>
        <v>6248</v>
      </c>
      <c r="G141" s="87">
        <f t="shared" si="40"/>
        <v>4062.5</v>
      </c>
      <c r="H141" s="87">
        <f t="shared" si="40"/>
        <v>4936.9</v>
      </c>
      <c r="I141" s="87">
        <f t="shared" si="40"/>
        <v>4936.9</v>
      </c>
      <c r="J141" s="87">
        <f t="shared" si="40"/>
        <v>5905.1</v>
      </c>
      <c r="K141" s="87">
        <f t="shared" si="40"/>
        <v>5905.1</v>
      </c>
      <c r="L141" s="114"/>
    </row>
    <row r="142" spans="1:12" ht="15" customHeight="1">
      <c r="A142" s="116"/>
      <c r="B142" s="124"/>
      <c r="C142" s="125"/>
      <c r="D142" s="64" t="s">
        <v>3</v>
      </c>
      <c r="E142" s="88">
        <v>0</v>
      </c>
      <c r="F142" s="88">
        <v>0</v>
      </c>
      <c r="G142" s="88">
        <v>0</v>
      </c>
      <c r="H142" s="88">
        <v>0</v>
      </c>
      <c r="I142" s="88">
        <v>0</v>
      </c>
      <c r="J142" s="88">
        <v>0</v>
      </c>
      <c r="K142" s="88">
        <v>0</v>
      </c>
      <c r="L142" s="114"/>
    </row>
    <row r="143" spans="1:12" ht="15" customHeight="1">
      <c r="A143" s="116"/>
      <c r="B143" s="124"/>
      <c r="C143" s="125"/>
      <c r="D143" s="64" t="s">
        <v>4</v>
      </c>
      <c r="E143" s="88">
        <v>0</v>
      </c>
      <c r="F143" s="88">
        <v>0</v>
      </c>
      <c r="G143" s="88">
        <v>0</v>
      </c>
      <c r="H143" s="88">
        <v>0</v>
      </c>
      <c r="I143" s="88">
        <v>0</v>
      </c>
      <c r="J143" s="88">
        <v>0</v>
      </c>
      <c r="K143" s="88">
        <v>0</v>
      </c>
      <c r="L143" s="114"/>
    </row>
    <row r="144" spans="1:12" ht="19.5" customHeight="1">
      <c r="A144" s="116"/>
      <c r="B144" s="124"/>
      <c r="C144" s="125"/>
      <c r="D144" s="105" t="s">
        <v>5</v>
      </c>
      <c r="E144" s="88">
        <v>0</v>
      </c>
      <c r="F144" s="88">
        <v>0</v>
      </c>
      <c r="G144" s="88">
        <v>0</v>
      </c>
      <c r="H144" s="88">
        <v>0</v>
      </c>
      <c r="I144" s="88">
        <v>0</v>
      </c>
      <c r="J144" s="88">
        <v>0</v>
      </c>
      <c r="K144" s="88">
        <v>0</v>
      </c>
      <c r="L144" s="115"/>
    </row>
    <row r="145" spans="1:12" ht="15" customHeight="1">
      <c r="A145" s="121" t="s">
        <v>45</v>
      </c>
      <c r="B145" s="117" t="s">
        <v>48</v>
      </c>
      <c r="C145" s="125" t="s">
        <v>11</v>
      </c>
      <c r="D145" s="75" t="s">
        <v>1</v>
      </c>
      <c r="E145" s="92">
        <f>SUM(E146:E149)</f>
        <v>28612.5</v>
      </c>
      <c r="F145" s="92">
        <f aca="true" t="shared" si="41" ref="F145:K145">SUM(F146:F149)</f>
        <v>5541</v>
      </c>
      <c r="G145" s="92">
        <f t="shared" si="41"/>
        <v>3647.5</v>
      </c>
      <c r="H145" s="92">
        <f t="shared" si="41"/>
        <v>4521.9</v>
      </c>
      <c r="I145" s="92">
        <f t="shared" si="41"/>
        <v>4521.9</v>
      </c>
      <c r="J145" s="92">
        <f t="shared" si="41"/>
        <v>5190.1</v>
      </c>
      <c r="K145" s="92">
        <f t="shared" si="41"/>
        <v>5190.1</v>
      </c>
      <c r="L145" s="113" t="s">
        <v>32</v>
      </c>
    </row>
    <row r="146" spans="1:12" ht="15" customHeight="1">
      <c r="A146" s="122"/>
      <c r="B146" s="118"/>
      <c r="C146" s="125"/>
      <c r="D146" s="75" t="s">
        <v>2</v>
      </c>
      <c r="E146" s="92">
        <f>SUM(F146:K146)</f>
        <v>28612.5</v>
      </c>
      <c r="F146" s="92">
        <v>5541</v>
      </c>
      <c r="G146" s="92">
        <v>3647.5</v>
      </c>
      <c r="H146" s="92">
        <v>4521.9</v>
      </c>
      <c r="I146" s="92">
        <v>4521.9</v>
      </c>
      <c r="J146" s="92">
        <v>5190.1</v>
      </c>
      <c r="K146" s="92">
        <v>5190.1</v>
      </c>
      <c r="L146" s="114"/>
    </row>
    <row r="147" spans="1:12" ht="15" customHeight="1">
      <c r="A147" s="122"/>
      <c r="B147" s="118"/>
      <c r="C147" s="125"/>
      <c r="D147" s="64" t="s">
        <v>3</v>
      </c>
      <c r="E147" s="88">
        <v>0</v>
      </c>
      <c r="F147" s="88">
        <v>0</v>
      </c>
      <c r="G147" s="88">
        <v>0</v>
      </c>
      <c r="H147" s="88">
        <v>0</v>
      </c>
      <c r="I147" s="88">
        <v>0</v>
      </c>
      <c r="J147" s="88">
        <v>0</v>
      </c>
      <c r="K147" s="88">
        <v>0</v>
      </c>
      <c r="L147" s="114"/>
    </row>
    <row r="148" spans="1:12" ht="15" customHeight="1">
      <c r="A148" s="122"/>
      <c r="B148" s="118"/>
      <c r="C148" s="125"/>
      <c r="D148" s="64" t="s">
        <v>4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  <c r="J148" s="88">
        <v>0</v>
      </c>
      <c r="K148" s="88">
        <v>0</v>
      </c>
      <c r="L148" s="114"/>
    </row>
    <row r="149" spans="1:12" ht="20.25" customHeight="1">
      <c r="A149" s="123"/>
      <c r="B149" s="119"/>
      <c r="C149" s="125"/>
      <c r="D149" s="105" t="s">
        <v>5</v>
      </c>
      <c r="E149" s="88">
        <v>0</v>
      </c>
      <c r="F149" s="88">
        <v>0</v>
      </c>
      <c r="G149" s="88">
        <v>0</v>
      </c>
      <c r="H149" s="88">
        <v>0</v>
      </c>
      <c r="I149" s="88">
        <v>0</v>
      </c>
      <c r="J149" s="88">
        <v>0</v>
      </c>
      <c r="K149" s="88">
        <v>0</v>
      </c>
      <c r="L149" s="115"/>
    </row>
    <row r="150" spans="1:12" ht="15" customHeight="1">
      <c r="A150" s="121" t="s">
        <v>46</v>
      </c>
      <c r="B150" s="117" t="s">
        <v>49</v>
      </c>
      <c r="C150" s="125" t="s">
        <v>11</v>
      </c>
      <c r="D150" s="75" t="s">
        <v>1</v>
      </c>
      <c r="E150" s="92">
        <f>SUM(E151:E154)</f>
        <v>2040</v>
      </c>
      <c r="F150" s="92">
        <f aca="true" t="shared" si="42" ref="F150:K150">SUM(F151:F154)</f>
        <v>490</v>
      </c>
      <c r="G150" s="92">
        <f t="shared" si="42"/>
        <v>190</v>
      </c>
      <c r="H150" s="92">
        <f t="shared" si="42"/>
        <v>190</v>
      </c>
      <c r="I150" s="92">
        <f t="shared" si="42"/>
        <v>190</v>
      </c>
      <c r="J150" s="92">
        <f t="shared" si="42"/>
        <v>490</v>
      </c>
      <c r="K150" s="92">
        <f t="shared" si="42"/>
        <v>490</v>
      </c>
      <c r="L150" s="113" t="s">
        <v>32</v>
      </c>
    </row>
    <row r="151" spans="1:12" ht="15" customHeight="1">
      <c r="A151" s="122"/>
      <c r="B151" s="118"/>
      <c r="C151" s="125"/>
      <c r="D151" s="75" t="s">
        <v>2</v>
      </c>
      <c r="E151" s="92">
        <f>SUM(F151:K151)</f>
        <v>2040</v>
      </c>
      <c r="F151" s="92">
        <v>490</v>
      </c>
      <c r="G151" s="92">
        <v>190</v>
      </c>
      <c r="H151" s="92">
        <v>190</v>
      </c>
      <c r="I151" s="92">
        <v>190</v>
      </c>
      <c r="J151" s="92">
        <v>490</v>
      </c>
      <c r="K151" s="92">
        <v>490</v>
      </c>
      <c r="L151" s="114"/>
    </row>
    <row r="152" spans="1:12" ht="15" customHeight="1">
      <c r="A152" s="122"/>
      <c r="B152" s="118"/>
      <c r="C152" s="125"/>
      <c r="D152" s="64" t="s">
        <v>3</v>
      </c>
      <c r="E152" s="88">
        <v>0</v>
      </c>
      <c r="F152" s="88">
        <v>0</v>
      </c>
      <c r="G152" s="88">
        <v>0</v>
      </c>
      <c r="H152" s="88">
        <v>0</v>
      </c>
      <c r="I152" s="88">
        <v>0</v>
      </c>
      <c r="J152" s="88">
        <v>0</v>
      </c>
      <c r="K152" s="88">
        <v>0</v>
      </c>
      <c r="L152" s="114"/>
    </row>
    <row r="153" spans="1:12" ht="15" customHeight="1">
      <c r="A153" s="122"/>
      <c r="B153" s="118"/>
      <c r="C153" s="125"/>
      <c r="D153" s="64" t="s">
        <v>4</v>
      </c>
      <c r="E153" s="88">
        <v>0</v>
      </c>
      <c r="F153" s="88">
        <v>0</v>
      </c>
      <c r="G153" s="88">
        <v>0</v>
      </c>
      <c r="H153" s="88">
        <v>0</v>
      </c>
      <c r="I153" s="88">
        <v>0</v>
      </c>
      <c r="J153" s="88">
        <v>0</v>
      </c>
      <c r="K153" s="88">
        <v>0</v>
      </c>
      <c r="L153" s="114"/>
    </row>
    <row r="154" spans="1:12" ht="16.5" customHeight="1">
      <c r="A154" s="123"/>
      <c r="B154" s="119"/>
      <c r="C154" s="125"/>
      <c r="D154" s="105" t="s">
        <v>5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  <c r="J154" s="88">
        <v>0</v>
      </c>
      <c r="K154" s="88">
        <v>0</v>
      </c>
      <c r="L154" s="115"/>
    </row>
    <row r="155" spans="1:12" ht="15" customHeight="1">
      <c r="A155" s="121" t="s">
        <v>47</v>
      </c>
      <c r="B155" s="117" t="s">
        <v>50</v>
      </c>
      <c r="C155" s="125" t="s">
        <v>11</v>
      </c>
      <c r="D155" s="75" t="s">
        <v>1</v>
      </c>
      <c r="E155" s="92">
        <f>SUM(E156:E159)</f>
        <v>1342</v>
      </c>
      <c r="F155" s="92">
        <f aca="true" t="shared" si="43" ref="F155:K155">SUM(F156:F159)</f>
        <v>217</v>
      </c>
      <c r="G155" s="92">
        <f t="shared" si="43"/>
        <v>225</v>
      </c>
      <c r="H155" s="92">
        <f t="shared" si="43"/>
        <v>225</v>
      </c>
      <c r="I155" s="92">
        <f t="shared" si="43"/>
        <v>225</v>
      </c>
      <c r="J155" s="92">
        <f t="shared" si="43"/>
        <v>225</v>
      </c>
      <c r="K155" s="92">
        <f t="shared" si="43"/>
        <v>225</v>
      </c>
      <c r="L155" s="113" t="s">
        <v>32</v>
      </c>
    </row>
    <row r="156" spans="1:12" ht="15" customHeight="1">
      <c r="A156" s="122"/>
      <c r="B156" s="118"/>
      <c r="C156" s="125"/>
      <c r="D156" s="75" t="s">
        <v>2</v>
      </c>
      <c r="E156" s="92">
        <f>SUM(F156:K156)</f>
        <v>1342</v>
      </c>
      <c r="F156" s="92">
        <v>217</v>
      </c>
      <c r="G156" s="92">
        <v>225</v>
      </c>
      <c r="H156" s="92">
        <v>225</v>
      </c>
      <c r="I156" s="92">
        <v>225</v>
      </c>
      <c r="J156" s="92">
        <v>225</v>
      </c>
      <c r="K156" s="92">
        <v>225</v>
      </c>
      <c r="L156" s="114"/>
    </row>
    <row r="157" spans="1:12" ht="15" customHeight="1">
      <c r="A157" s="122"/>
      <c r="B157" s="118"/>
      <c r="C157" s="125"/>
      <c r="D157" s="64" t="s">
        <v>3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  <c r="J157" s="88">
        <v>0</v>
      </c>
      <c r="K157" s="88">
        <v>0</v>
      </c>
      <c r="L157" s="114"/>
    </row>
    <row r="158" spans="1:12" ht="15" customHeight="1">
      <c r="A158" s="122"/>
      <c r="B158" s="118"/>
      <c r="C158" s="125"/>
      <c r="D158" s="64" t="s">
        <v>4</v>
      </c>
      <c r="E158" s="88">
        <v>0</v>
      </c>
      <c r="F158" s="88">
        <v>0</v>
      </c>
      <c r="G158" s="88">
        <v>0</v>
      </c>
      <c r="H158" s="88">
        <v>0</v>
      </c>
      <c r="I158" s="88">
        <v>0</v>
      </c>
      <c r="J158" s="88">
        <v>0</v>
      </c>
      <c r="K158" s="88">
        <v>0</v>
      </c>
      <c r="L158" s="114"/>
    </row>
    <row r="159" spans="1:12" ht="21" customHeight="1">
      <c r="A159" s="123"/>
      <c r="B159" s="119"/>
      <c r="C159" s="125"/>
      <c r="D159" s="105" t="s">
        <v>5</v>
      </c>
      <c r="E159" s="88">
        <v>0</v>
      </c>
      <c r="F159" s="88">
        <v>0</v>
      </c>
      <c r="G159" s="88">
        <v>0</v>
      </c>
      <c r="H159" s="88">
        <v>0</v>
      </c>
      <c r="I159" s="88">
        <v>0</v>
      </c>
      <c r="J159" s="88">
        <v>0</v>
      </c>
      <c r="K159" s="88">
        <v>0</v>
      </c>
      <c r="L159" s="115"/>
    </row>
    <row r="160" spans="1:12" ht="15" customHeight="1">
      <c r="A160" s="116" t="s">
        <v>22</v>
      </c>
      <c r="B160" s="124" t="s">
        <v>61</v>
      </c>
      <c r="C160" s="125" t="s">
        <v>11</v>
      </c>
      <c r="D160" s="64" t="s">
        <v>1</v>
      </c>
      <c r="E160" s="94">
        <f>SUM(E161:E164)</f>
        <v>19479.399999999998</v>
      </c>
      <c r="F160" s="94">
        <f aca="true" t="shared" si="44" ref="F160:K160">SUM(F161:F164)</f>
        <v>2943.2</v>
      </c>
      <c r="G160" s="94">
        <f t="shared" si="44"/>
        <v>2844.6</v>
      </c>
      <c r="H160" s="94">
        <f t="shared" si="44"/>
        <v>3187.1000000000004</v>
      </c>
      <c r="I160" s="94">
        <f t="shared" si="44"/>
        <v>3403.9</v>
      </c>
      <c r="J160" s="94">
        <f t="shared" si="44"/>
        <v>3550.2999999999997</v>
      </c>
      <c r="K160" s="94">
        <f t="shared" si="44"/>
        <v>3550.2999999999997</v>
      </c>
      <c r="L160" s="113" t="s">
        <v>32</v>
      </c>
    </row>
    <row r="161" spans="1:12" ht="15" customHeight="1">
      <c r="A161" s="116"/>
      <c r="B161" s="124"/>
      <c r="C161" s="125"/>
      <c r="D161" s="64" t="s">
        <v>2</v>
      </c>
      <c r="E161" s="94">
        <f>SUM(F161:K161)</f>
        <v>19479.399999999998</v>
      </c>
      <c r="F161" s="94">
        <f aca="true" t="shared" si="45" ref="F161:K161">F166+F171+F176+F181</f>
        <v>2943.2</v>
      </c>
      <c r="G161" s="94">
        <f t="shared" si="45"/>
        <v>2844.6</v>
      </c>
      <c r="H161" s="94">
        <f>H166+H171+H176+H181</f>
        <v>3187.1000000000004</v>
      </c>
      <c r="I161" s="94">
        <f t="shared" si="45"/>
        <v>3403.9</v>
      </c>
      <c r="J161" s="94">
        <f t="shared" si="45"/>
        <v>3550.2999999999997</v>
      </c>
      <c r="K161" s="94">
        <f t="shared" si="45"/>
        <v>3550.2999999999997</v>
      </c>
      <c r="L161" s="114"/>
    </row>
    <row r="162" spans="1:12" ht="15" customHeight="1">
      <c r="A162" s="116"/>
      <c r="B162" s="124"/>
      <c r="C162" s="125"/>
      <c r="D162" s="64" t="s">
        <v>3</v>
      </c>
      <c r="E162" s="95">
        <f>SUM(F162:K162)</f>
        <v>0</v>
      </c>
      <c r="F162" s="88">
        <v>0</v>
      </c>
      <c r="G162" s="88">
        <v>0</v>
      </c>
      <c r="H162" s="88">
        <v>0</v>
      </c>
      <c r="I162" s="88">
        <v>0</v>
      </c>
      <c r="J162" s="88">
        <v>0</v>
      </c>
      <c r="K162" s="88">
        <v>0</v>
      </c>
      <c r="L162" s="114"/>
    </row>
    <row r="163" spans="1:12" ht="15" customHeight="1">
      <c r="A163" s="116"/>
      <c r="B163" s="124"/>
      <c r="C163" s="125"/>
      <c r="D163" s="64" t="s">
        <v>4</v>
      </c>
      <c r="E163" s="95">
        <f>SUM(F163:K163)</f>
        <v>0</v>
      </c>
      <c r="F163" s="88">
        <v>0</v>
      </c>
      <c r="G163" s="88">
        <v>0</v>
      </c>
      <c r="H163" s="88">
        <v>0</v>
      </c>
      <c r="I163" s="88">
        <v>0</v>
      </c>
      <c r="J163" s="88">
        <v>0</v>
      </c>
      <c r="K163" s="88">
        <v>0</v>
      </c>
      <c r="L163" s="114"/>
    </row>
    <row r="164" spans="1:12" ht="15" customHeight="1">
      <c r="A164" s="110"/>
      <c r="B164" s="117"/>
      <c r="C164" s="125"/>
      <c r="D164" s="105" t="s">
        <v>5</v>
      </c>
      <c r="E164" s="81">
        <f>SUM(F164:K164)</f>
        <v>0</v>
      </c>
      <c r="F164" s="88">
        <v>0</v>
      </c>
      <c r="G164" s="88">
        <v>0</v>
      </c>
      <c r="H164" s="88">
        <v>0</v>
      </c>
      <c r="I164" s="88">
        <v>0</v>
      </c>
      <c r="J164" s="88">
        <v>0</v>
      </c>
      <c r="K164" s="88">
        <v>0</v>
      </c>
      <c r="L164" s="115"/>
    </row>
    <row r="165" spans="1:12" ht="15" customHeight="1">
      <c r="A165" s="121" t="s">
        <v>25</v>
      </c>
      <c r="B165" s="117" t="s">
        <v>62</v>
      </c>
      <c r="C165" s="113" t="s">
        <v>11</v>
      </c>
      <c r="D165" s="64" t="s">
        <v>1</v>
      </c>
      <c r="E165" s="94">
        <f>E166+E167+E168+E169</f>
        <v>13447.600000000002</v>
      </c>
      <c r="F165" s="94">
        <f aca="true" t="shared" si="46" ref="F165:K165">F166+F167+F168+F169</f>
        <v>2149.3</v>
      </c>
      <c r="G165" s="94">
        <f t="shared" si="46"/>
        <v>2011.3</v>
      </c>
      <c r="H165" s="94">
        <f t="shared" si="46"/>
        <v>2149.3</v>
      </c>
      <c r="I165" s="94">
        <f t="shared" si="46"/>
        <v>2287.3</v>
      </c>
      <c r="J165" s="94">
        <f t="shared" si="46"/>
        <v>2425.2</v>
      </c>
      <c r="K165" s="94">
        <f t="shared" si="46"/>
        <v>2425.2</v>
      </c>
      <c r="L165" s="113" t="s">
        <v>32</v>
      </c>
    </row>
    <row r="166" spans="1:12" ht="15" customHeight="1">
      <c r="A166" s="122"/>
      <c r="B166" s="118"/>
      <c r="C166" s="114"/>
      <c r="D166" s="64" t="s">
        <v>2</v>
      </c>
      <c r="E166" s="94">
        <f>SUM(F166:K166)</f>
        <v>13447.600000000002</v>
      </c>
      <c r="F166" s="94">
        <v>2149.3</v>
      </c>
      <c r="G166" s="94">
        <v>2011.3</v>
      </c>
      <c r="H166" s="94">
        <v>2149.3</v>
      </c>
      <c r="I166" s="94">
        <v>2287.3</v>
      </c>
      <c r="J166" s="94">
        <v>2425.2</v>
      </c>
      <c r="K166" s="94">
        <v>2425.2</v>
      </c>
      <c r="L166" s="114"/>
    </row>
    <row r="167" spans="1:12" ht="15" customHeight="1">
      <c r="A167" s="122"/>
      <c r="B167" s="118"/>
      <c r="C167" s="114"/>
      <c r="D167" s="64" t="s">
        <v>3</v>
      </c>
      <c r="E167" s="88">
        <v>0</v>
      </c>
      <c r="F167" s="88">
        <v>0</v>
      </c>
      <c r="G167" s="88">
        <v>0</v>
      </c>
      <c r="H167" s="88">
        <v>0</v>
      </c>
      <c r="I167" s="88">
        <v>0</v>
      </c>
      <c r="J167" s="88">
        <v>0</v>
      </c>
      <c r="K167" s="88">
        <v>0</v>
      </c>
      <c r="L167" s="114"/>
    </row>
    <row r="168" spans="1:12" ht="15" customHeight="1">
      <c r="A168" s="122"/>
      <c r="B168" s="118"/>
      <c r="C168" s="114"/>
      <c r="D168" s="64" t="s">
        <v>4</v>
      </c>
      <c r="E168" s="88">
        <v>0</v>
      </c>
      <c r="F168" s="88">
        <v>0</v>
      </c>
      <c r="G168" s="88">
        <v>0</v>
      </c>
      <c r="H168" s="88">
        <v>0</v>
      </c>
      <c r="I168" s="88">
        <v>0</v>
      </c>
      <c r="J168" s="88">
        <v>0</v>
      </c>
      <c r="K168" s="88">
        <v>0</v>
      </c>
      <c r="L168" s="114"/>
    </row>
    <row r="169" spans="1:12" ht="49.5" customHeight="1">
      <c r="A169" s="123"/>
      <c r="B169" s="119"/>
      <c r="C169" s="115"/>
      <c r="D169" s="64" t="s">
        <v>5</v>
      </c>
      <c r="E169" s="88">
        <v>0</v>
      </c>
      <c r="F169" s="88">
        <v>0</v>
      </c>
      <c r="G169" s="88">
        <v>0</v>
      </c>
      <c r="H169" s="88">
        <v>0</v>
      </c>
      <c r="I169" s="88">
        <v>0</v>
      </c>
      <c r="J169" s="88">
        <v>0</v>
      </c>
      <c r="K169" s="88">
        <v>0</v>
      </c>
      <c r="L169" s="114"/>
    </row>
    <row r="170" spans="1:12" ht="15" customHeight="1">
      <c r="A170" s="121" t="s">
        <v>26</v>
      </c>
      <c r="B170" s="117" t="s">
        <v>63</v>
      </c>
      <c r="C170" s="113" t="s">
        <v>11</v>
      </c>
      <c r="D170" s="64" t="s">
        <v>1</v>
      </c>
      <c r="E170" s="94">
        <f>E171+E172+E173+E174</f>
        <v>3034.3999999999996</v>
      </c>
      <c r="F170" s="94">
        <f aca="true" t="shared" si="47" ref="F170:K170">F171+F172+F173+F174</f>
        <v>482.7</v>
      </c>
      <c r="G170" s="94">
        <f t="shared" si="47"/>
        <v>448.3</v>
      </c>
      <c r="H170" s="94">
        <f t="shared" si="47"/>
        <v>482.8</v>
      </c>
      <c r="I170" s="94">
        <f t="shared" si="47"/>
        <v>517.2</v>
      </c>
      <c r="J170" s="94">
        <f t="shared" si="47"/>
        <v>551.7</v>
      </c>
      <c r="K170" s="94">
        <f t="shared" si="47"/>
        <v>551.7</v>
      </c>
      <c r="L170" s="114"/>
    </row>
    <row r="171" spans="1:12" ht="15" customHeight="1">
      <c r="A171" s="122"/>
      <c r="B171" s="118"/>
      <c r="C171" s="114"/>
      <c r="D171" s="64" t="s">
        <v>2</v>
      </c>
      <c r="E171" s="94">
        <f>SUM(F171:K171)</f>
        <v>3034.3999999999996</v>
      </c>
      <c r="F171" s="94">
        <v>482.7</v>
      </c>
      <c r="G171" s="94">
        <v>448.3</v>
      </c>
      <c r="H171" s="94">
        <v>482.8</v>
      </c>
      <c r="I171" s="94">
        <v>517.2</v>
      </c>
      <c r="J171" s="96">
        <v>551.7</v>
      </c>
      <c r="K171" s="96">
        <v>551.7</v>
      </c>
      <c r="L171" s="114"/>
    </row>
    <row r="172" spans="1:12" ht="15" customHeight="1">
      <c r="A172" s="122"/>
      <c r="B172" s="118"/>
      <c r="C172" s="114"/>
      <c r="D172" s="64" t="s">
        <v>3</v>
      </c>
      <c r="E172" s="88">
        <v>0</v>
      </c>
      <c r="F172" s="88">
        <v>0</v>
      </c>
      <c r="G172" s="88">
        <v>0</v>
      </c>
      <c r="H172" s="88">
        <v>0</v>
      </c>
      <c r="I172" s="88">
        <v>0</v>
      </c>
      <c r="J172" s="88">
        <v>0</v>
      </c>
      <c r="K172" s="88">
        <v>0</v>
      </c>
      <c r="L172" s="114"/>
    </row>
    <row r="173" spans="1:12" ht="15" customHeight="1">
      <c r="A173" s="122"/>
      <c r="B173" s="118"/>
      <c r="C173" s="114"/>
      <c r="D173" s="64" t="s">
        <v>4</v>
      </c>
      <c r="E173" s="88">
        <v>0</v>
      </c>
      <c r="F173" s="88">
        <v>0</v>
      </c>
      <c r="G173" s="88">
        <v>0</v>
      </c>
      <c r="H173" s="88">
        <v>0</v>
      </c>
      <c r="I173" s="88">
        <v>0</v>
      </c>
      <c r="J173" s="88">
        <v>0</v>
      </c>
      <c r="K173" s="88">
        <v>0</v>
      </c>
      <c r="L173" s="114"/>
    </row>
    <row r="174" spans="1:12" ht="74.25" customHeight="1">
      <c r="A174" s="123"/>
      <c r="B174" s="119"/>
      <c r="C174" s="115"/>
      <c r="D174" s="105" t="s">
        <v>5</v>
      </c>
      <c r="E174" s="88">
        <v>0</v>
      </c>
      <c r="F174" s="88">
        <v>0</v>
      </c>
      <c r="G174" s="88">
        <v>0</v>
      </c>
      <c r="H174" s="88">
        <v>0</v>
      </c>
      <c r="I174" s="88">
        <v>0</v>
      </c>
      <c r="J174" s="88">
        <v>0</v>
      </c>
      <c r="K174" s="88">
        <v>0</v>
      </c>
      <c r="L174" s="114"/>
    </row>
    <row r="175" spans="1:12" ht="15" customHeight="1">
      <c r="A175" s="121" t="s">
        <v>27</v>
      </c>
      <c r="B175" s="117" t="s">
        <v>64</v>
      </c>
      <c r="C175" s="113" t="s">
        <v>11</v>
      </c>
      <c r="D175" s="64" t="s">
        <v>1</v>
      </c>
      <c r="E175" s="94">
        <f>E176+E177+E178+E179</f>
        <v>2442.4</v>
      </c>
      <c r="F175" s="94">
        <f aca="true" t="shared" si="48" ref="F175:K175">F176+F177+F178+F179</f>
        <v>281.2</v>
      </c>
      <c r="G175" s="94">
        <f t="shared" si="48"/>
        <v>300</v>
      </c>
      <c r="H175" s="94">
        <f t="shared" si="48"/>
        <v>445</v>
      </c>
      <c r="I175" s="94">
        <f t="shared" si="48"/>
        <v>489.4</v>
      </c>
      <c r="J175" s="94">
        <f t="shared" si="48"/>
        <v>463.4</v>
      </c>
      <c r="K175" s="94">
        <f t="shared" si="48"/>
        <v>463.4</v>
      </c>
      <c r="L175" s="114"/>
    </row>
    <row r="176" spans="1:12" ht="15" customHeight="1">
      <c r="A176" s="122"/>
      <c r="B176" s="118"/>
      <c r="C176" s="114"/>
      <c r="D176" s="64" t="s">
        <v>2</v>
      </c>
      <c r="E176" s="94">
        <f>SUM(F176:K176)</f>
        <v>2442.4</v>
      </c>
      <c r="F176" s="94">
        <v>281.2</v>
      </c>
      <c r="G176" s="94">
        <v>300</v>
      </c>
      <c r="H176" s="94">
        <v>445</v>
      </c>
      <c r="I176" s="94">
        <v>489.4</v>
      </c>
      <c r="J176" s="96">
        <v>463.4</v>
      </c>
      <c r="K176" s="96">
        <v>463.4</v>
      </c>
      <c r="L176" s="114"/>
    </row>
    <row r="177" spans="1:12" ht="15" customHeight="1">
      <c r="A177" s="122"/>
      <c r="B177" s="118"/>
      <c r="C177" s="114"/>
      <c r="D177" s="64" t="s">
        <v>3</v>
      </c>
      <c r="E177" s="88">
        <v>0</v>
      </c>
      <c r="F177" s="88">
        <v>0</v>
      </c>
      <c r="G177" s="88">
        <v>0</v>
      </c>
      <c r="H177" s="88">
        <v>0</v>
      </c>
      <c r="I177" s="88">
        <v>0</v>
      </c>
      <c r="J177" s="88">
        <v>0</v>
      </c>
      <c r="K177" s="88">
        <v>0</v>
      </c>
      <c r="L177" s="114"/>
    </row>
    <row r="178" spans="1:12" ht="15" customHeight="1">
      <c r="A178" s="122"/>
      <c r="B178" s="118"/>
      <c r="C178" s="114"/>
      <c r="D178" s="64" t="s">
        <v>4</v>
      </c>
      <c r="E178" s="88">
        <v>0</v>
      </c>
      <c r="F178" s="88">
        <v>0</v>
      </c>
      <c r="G178" s="88">
        <v>0</v>
      </c>
      <c r="H178" s="88">
        <v>0</v>
      </c>
      <c r="I178" s="88">
        <v>0</v>
      </c>
      <c r="J178" s="88">
        <v>0</v>
      </c>
      <c r="K178" s="88">
        <v>0</v>
      </c>
      <c r="L178" s="114"/>
    </row>
    <row r="179" spans="1:12" ht="33" customHeight="1">
      <c r="A179" s="123"/>
      <c r="B179" s="119"/>
      <c r="C179" s="115"/>
      <c r="D179" s="64" t="s">
        <v>5</v>
      </c>
      <c r="E179" s="88">
        <v>0</v>
      </c>
      <c r="F179" s="88">
        <v>0</v>
      </c>
      <c r="G179" s="88">
        <v>0</v>
      </c>
      <c r="H179" s="88">
        <v>0</v>
      </c>
      <c r="I179" s="88">
        <v>0</v>
      </c>
      <c r="J179" s="88">
        <v>0</v>
      </c>
      <c r="K179" s="88">
        <v>0</v>
      </c>
      <c r="L179" s="114"/>
    </row>
    <row r="180" spans="1:12" ht="15" customHeight="1">
      <c r="A180" s="121" t="s">
        <v>28</v>
      </c>
      <c r="B180" s="117" t="s">
        <v>65</v>
      </c>
      <c r="C180" s="113" t="s">
        <v>11</v>
      </c>
      <c r="D180" s="64" t="s">
        <v>1</v>
      </c>
      <c r="E180" s="95">
        <f aca="true" t="shared" si="49" ref="E180:E194">SUM(F180:K180)</f>
        <v>555</v>
      </c>
      <c r="F180" s="95">
        <f aca="true" t="shared" si="50" ref="F180:K180">F181+F182+F183+F184</f>
        <v>30</v>
      </c>
      <c r="G180" s="95">
        <f t="shared" si="50"/>
        <v>85</v>
      </c>
      <c r="H180" s="95">
        <f t="shared" si="50"/>
        <v>110</v>
      </c>
      <c r="I180" s="95">
        <f t="shared" si="50"/>
        <v>110</v>
      </c>
      <c r="J180" s="95">
        <f t="shared" si="50"/>
        <v>110</v>
      </c>
      <c r="K180" s="95">
        <f t="shared" si="50"/>
        <v>110</v>
      </c>
      <c r="L180" s="114"/>
    </row>
    <row r="181" spans="1:12" ht="15" customHeight="1">
      <c r="A181" s="122"/>
      <c r="B181" s="118"/>
      <c r="C181" s="114"/>
      <c r="D181" s="64" t="s">
        <v>2</v>
      </c>
      <c r="E181" s="95">
        <f t="shared" si="49"/>
        <v>555</v>
      </c>
      <c r="F181" s="95">
        <v>30</v>
      </c>
      <c r="G181" s="95">
        <v>85</v>
      </c>
      <c r="H181" s="95">
        <v>110</v>
      </c>
      <c r="I181" s="95">
        <v>110</v>
      </c>
      <c r="J181" s="95">
        <v>110</v>
      </c>
      <c r="K181" s="95">
        <v>110</v>
      </c>
      <c r="L181" s="114"/>
    </row>
    <row r="182" spans="1:12" ht="15" customHeight="1">
      <c r="A182" s="122"/>
      <c r="B182" s="118"/>
      <c r="C182" s="114"/>
      <c r="D182" s="64" t="s">
        <v>3</v>
      </c>
      <c r="E182" s="95">
        <f t="shared" si="49"/>
        <v>0</v>
      </c>
      <c r="F182" s="88">
        <v>0</v>
      </c>
      <c r="G182" s="88">
        <v>0</v>
      </c>
      <c r="H182" s="88">
        <v>0</v>
      </c>
      <c r="I182" s="88">
        <v>0</v>
      </c>
      <c r="J182" s="88">
        <v>0</v>
      </c>
      <c r="K182" s="88">
        <v>0</v>
      </c>
      <c r="L182" s="114"/>
    </row>
    <row r="183" spans="1:12" ht="15" customHeight="1">
      <c r="A183" s="122"/>
      <c r="B183" s="118"/>
      <c r="C183" s="114"/>
      <c r="D183" s="64" t="s">
        <v>4</v>
      </c>
      <c r="E183" s="95">
        <f t="shared" si="49"/>
        <v>0</v>
      </c>
      <c r="F183" s="88">
        <v>0</v>
      </c>
      <c r="G183" s="88">
        <v>0</v>
      </c>
      <c r="H183" s="88">
        <v>0</v>
      </c>
      <c r="I183" s="88">
        <v>0</v>
      </c>
      <c r="J183" s="88">
        <v>0</v>
      </c>
      <c r="K183" s="88">
        <v>0</v>
      </c>
      <c r="L183" s="114"/>
    </row>
    <row r="184" spans="1:12" ht="52.5" customHeight="1">
      <c r="A184" s="123"/>
      <c r="B184" s="119"/>
      <c r="C184" s="115"/>
      <c r="D184" s="64" t="s">
        <v>5</v>
      </c>
      <c r="E184" s="95">
        <f t="shared" si="49"/>
        <v>0</v>
      </c>
      <c r="F184" s="88">
        <v>0</v>
      </c>
      <c r="G184" s="88">
        <v>0</v>
      </c>
      <c r="H184" s="88">
        <v>0</v>
      </c>
      <c r="I184" s="88">
        <v>0</v>
      </c>
      <c r="J184" s="88">
        <v>0</v>
      </c>
      <c r="K184" s="88">
        <v>0</v>
      </c>
      <c r="L184" s="115"/>
    </row>
    <row r="185" spans="1:12" ht="15" customHeight="1">
      <c r="A185" s="116" t="s">
        <v>23</v>
      </c>
      <c r="B185" s="117" t="s">
        <v>103</v>
      </c>
      <c r="C185" s="115" t="s">
        <v>11</v>
      </c>
      <c r="D185" s="75" t="s">
        <v>1</v>
      </c>
      <c r="E185" s="78">
        <f t="shared" si="49"/>
        <v>108245.4</v>
      </c>
      <c r="F185" s="93">
        <f aca="true" t="shared" si="51" ref="F185:K185">SUM(F186:F189)</f>
        <v>15035.1</v>
      </c>
      <c r="G185" s="78">
        <f t="shared" si="51"/>
        <v>17064.5</v>
      </c>
      <c r="H185" s="78">
        <f t="shared" si="51"/>
        <v>18486.6</v>
      </c>
      <c r="I185" s="78">
        <f t="shared" si="51"/>
        <v>19908.6</v>
      </c>
      <c r="J185" s="78">
        <f t="shared" si="51"/>
        <v>18875.3</v>
      </c>
      <c r="K185" s="78">
        <f t="shared" si="51"/>
        <v>18875.3</v>
      </c>
      <c r="L185" s="110" t="s">
        <v>32</v>
      </c>
    </row>
    <row r="186" spans="1:12" ht="15" customHeight="1">
      <c r="A186" s="116"/>
      <c r="B186" s="118"/>
      <c r="C186" s="120"/>
      <c r="D186" s="75" t="s">
        <v>2</v>
      </c>
      <c r="E186" s="78">
        <f t="shared" si="49"/>
        <v>0</v>
      </c>
      <c r="F186" s="93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111"/>
    </row>
    <row r="187" spans="1:12" ht="15" customHeight="1">
      <c r="A187" s="116"/>
      <c r="B187" s="118"/>
      <c r="C187" s="120"/>
      <c r="D187" s="64" t="s">
        <v>3</v>
      </c>
      <c r="E187" s="78">
        <f t="shared" si="49"/>
        <v>108245.4</v>
      </c>
      <c r="F187" s="92">
        <f aca="true" t="shared" si="52" ref="F187:K187">F192</f>
        <v>15035.1</v>
      </c>
      <c r="G187" s="92">
        <v>17064.5</v>
      </c>
      <c r="H187" s="92">
        <v>18486.6</v>
      </c>
      <c r="I187" s="92">
        <v>19908.6</v>
      </c>
      <c r="J187" s="92">
        <f t="shared" si="52"/>
        <v>18875.3</v>
      </c>
      <c r="K187" s="92">
        <f t="shared" si="52"/>
        <v>18875.3</v>
      </c>
      <c r="L187" s="111"/>
    </row>
    <row r="188" spans="1:12" ht="15" customHeight="1">
      <c r="A188" s="116"/>
      <c r="B188" s="118"/>
      <c r="C188" s="120"/>
      <c r="D188" s="64" t="s">
        <v>4</v>
      </c>
      <c r="E188" s="78">
        <f t="shared" si="49"/>
        <v>0</v>
      </c>
      <c r="F188" s="92">
        <v>0</v>
      </c>
      <c r="G188" s="88">
        <v>0</v>
      </c>
      <c r="H188" s="88">
        <v>0</v>
      </c>
      <c r="I188" s="88">
        <v>0</v>
      </c>
      <c r="J188" s="88">
        <v>0</v>
      </c>
      <c r="K188" s="88">
        <v>0</v>
      </c>
      <c r="L188" s="111"/>
    </row>
    <row r="189" spans="1:12" ht="27" customHeight="1">
      <c r="A189" s="116"/>
      <c r="B189" s="119"/>
      <c r="C189" s="120"/>
      <c r="D189" s="105" t="s">
        <v>5</v>
      </c>
      <c r="E189" s="78">
        <f t="shared" si="49"/>
        <v>0</v>
      </c>
      <c r="F189" s="92">
        <v>0</v>
      </c>
      <c r="G189" s="88">
        <v>0</v>
      </c>
      <c r="H189" s="88">
        <v>0</v>
      </c>
      <c r="I189" s="88">
        <v>0</v>
      </c>
      <c r="J189" s="88">
        <v>0</v>
      </c>
      <c r="K189" s="88">
        <v>0</v>
      </c>
      <c r="L189" s="112"/>
    </row>
    <row r="190" spans="1:12" ht="15" customHeight="1">
      <c r="A190" s="109" t="s">
        <v>106</v>
      </c>
      <c r="B190" s="117" t="s">
        <v>89</v>
      </c>
      <c r="C190" s="115" t="s">
        <v>11</v>
      </c>
      <c r="D190" s="75" t="s">
        <v>1</v>
      </c>
      <c r="E190" s="78">
        <f t="shared" si="49"/>
        <v>108245.4</v>
      </c>
      <c r="F190" s="93">
        <f aca="true" t="shared" si="53" ref="F190:K190">SUM(F191:F194)</f>
        <v>15035.1</v>
      </c>
      <c r="G190" s="78">
        <f t="shared" si="53"/>
        <v>17064.5</v>
      </c>
      <c r="H190" s="78">
        <f t="shared" si="53"/>
        <v>18486.6</v>
      </c>
      <c r="I190" s="78">
        <f t="shared" si="53"/>
        <v>19908.6</v>
      </c>
      <c r="J190" s="78">
        <f t="shared" si="53"/>
        <v>18875.3</v>
      </c>
      <c r="K190" s="78">
        <f t="shared" si="53"/>
        <v>18875.3</v>
      </c>
      <c r="L190" s="110" t="s">
        <v>32</v>
      </c>
    </row>
    <row r="191" spans="1:12" ht="15" customHeight="1">
      <c r="A191" s="109"/>
      <c r="B191" s="118"/>
      <c r="C191" s="120"/>
      <c r="D191" s="75" t="s">
        <v>2</v>
      </c>
      <c r="E191" s="78">
        <f t="shared" si="49"/>
        <v>0</v>
      </c>
      <c r="F191" s="93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111"/>
    </row>
    <row r="192" spans="1:12" ht="15" customHeight="1">
      <c r="A192" s="109"/>
      <c r="B192" s="118"/>
      <c r="C192" s="120"/>
      <c r="D192" s="64" t="s">
        <v>3</v>
      </c>
      <c r="E192" s="78">
        <f t="shared" si="49"/>
        <v>108245.4</v>
      </c>
      <c r="F192" s="87">
        <v>15035.1</v>
      </c>
      <c r="G192" s="88">
        <v>17064.5</v>
      </c>
      <c r="H192" s="88">
        <v>18486.6</v>
      </c>
      <c r="I192" s="88">
        <v>19908.6</v>
      </c>
      <c r="J192" s="88">
        <v>18875.3</v>
      </c>
      <c r="K192" s="88">
        <v>18875.3</v>
      </c>
      <c r="L192" s="111"/>
    </row>
    <row r="193" spans="1:12" ht="15" customHeight="1">
      <c r="A193" s="109"/>
      <c r="B193" s="118"/>
      <c r="C193" s="120"/>
      <c r="D193" s="64" t="s">
        <v>4</v>
      </c>
      <c r="E193" s="78">
        <f t="shared" si="49"/>
        <v>0</v>
      </c>
      <c r="F193" s="88">
        <v>0</v>
      </c>
      <c r="G193" s="88">
        <v>0</v>
      </c>
      <c r="H193" s="88">
        <v>0</v>
      </c>
      <c r="I193" s="88">
        <v>0</v>
      </c>
      <c r="J193" s="88">
        <v>0</v>
      </c>
      <c r="K193" s="88">
        <v>0</v>
      </c>
      <c r="L193" s="111"/>
    </row>
    <row r="194" spans="1:12" ht="78.75" customHeight="1">
      <c r="A194" s="109"/>
      <c r="B194" s="119"/>
      <c r="C194" s="120"/>
      <c r="D194" s="105" t="s">
        <v>5</v>
      </c>
      <c r="E194" s="78">
        <f t="shared" si="49"/>
        <v>0</v>
      </c>
      <c r="F194" s="88">
        <v>0</v>
      </c>
      <c r="G194" s="88">
        <v>0</v>
      </c>
      <c r="H194" s="88">
        <v>0</v>
      </c>
      <c r="I194" s="88">
        <v>0</v>
      </c>
      <c r="J194" s="88">
        <v>0</v>
      </c>
      <c r="K194" s="88">
        <v>0</v>
      </c>
      <c r="L194" s="112"/>
    </row>
    <row r="195" spans="1:12" ht="15" customHeight="1">
      <c r="A195" s="116" t="s">
        <v>24</v>
      </c>
      <c r="B195" s="124" t="s">
        <v>115</v>
      </c>
      <c r="C195" s="125" t="s">
        <v>11</v>
      </c>
      <c r="D195" s="64" t="s">
        <v>1</v>
      </c>
      <c r="E195" s="76">
        <f aca="true" t="shared" si="54" ref="E195:K195">SUM(E196:E199)</f>
        <v>314.7</v>
      </c>
      <c r="F195" s="76">
        <f t="shared" si="54"/>
        <v>16.1</v>
      </c>
      <c r="G195" s="76">
        <f>SUM(G196:G199)</f>
        <v>50.4</v>
      </c>
      <c r="H195" s="76">
        <f>SUM(H196:H199)</f>
        <v>50.4</v>
      </c>
      <c r="I195" s="76">
        <f>SUM(I196:I199)</f>
        <v>50.4</v>
      </c>
      <c r="J195" s="76">
        <f t="shared" si="54"/>
        <v>73.7</v>
      </c>
      <c r="K195" s="76">
        <f t="shared" si="54"/>
        <v>73.7</v>
      </c>
      <c r="L195" s="113" t="s">
        <v>31</v>
      </c>
    </row>
    <row r="196" spans="1:12" ht="15" customHeight="1">
      <c r="A196" s="116"/>
      <c r="B196" s="124"/>
      <c r="C196" s="125"/>
      <c r="D196" s="64" t="s">
        <v>2</v>
      </c>
      <c r="E196" s="76">
        <f>SUM(F196:K196)</f>
        <v>314.7</v>
      </c>
      <c r="F196" s="76">
        <f aca="true" t="shared" si="55" ref="F196:K196">F201</f>
        <v>16.1</v>
      </c>
      <c r="G196" s="76">
        <f t="shared" si="55"/>
        <v>50.4</v>
      </c>
      <c r="H196" s="76">
        <f t="shared" si="55"/>
        <v>50.4</v>
      </c>
      <c r="I196" s="76">
        <f t="shared" si="55"/>
        <v>50.4</v>
      </c>
      <c r="J196" s="76">
        <f t="shared" si="55"/>
        <v>73.7</v>
      </c>
      <c r="K196" s="76">
        <f t="shared" si="55"/>
        <v>73.7</v>
      </c>
      <c r="L196" s="114"/>
    </row>
    <row r="197" spans="1:12" ht="15" customHeight="1">
      <c r="A197" s="116"/>
      <c r="B197" s="124"/>
      <c r="C197" s="125"/>
      <c r="D197" s="64" t="s">
        <v>3</v>
      </c>
      <c r="E197" s="76">
        <v>0</v>
      </c>
      <c r="F197" s="76">
        <v>0</v>
      </c>
      <c r="G197" s="76">
        <v>0</v>
      </c>
      <c r="H197" s="76">
        <v>0</v>
      </c>
      <c r="I197" s="76">
        <v>0</v>
      </c>
      <c r="J197" s="76">
        <v>0</v>
      </c>
      <c r="K197" s="76">
        <v>0</v>
      </c>
      <c r="L197" s="114"/>
    </row>
    <row r="198" spans="1:12" ht="15" customHeight="1">
      <c r="A198" s="116"/>
      <c r="B198" s="124"/>
      <c r="C198" s="125"/>
      <c r="D198" s="64" t="s">
        <v>4</v>
      </c>
      <c r="E198" s="76">
        <v>0</v>
      </c>
      <c r="F198" s="76">
        <v>0</v>
      </c>
      <c r="G198" s="76">
        <v>0</v>
      </c>
      <c r="H198" s="76">
        <v>0</v>
      </c>
      <c r="I198" s="76">
        <v>0</v>
      </c>
      <c r="J198" s="76">
        <v>0</v>
      </c>
      <c r="K198" s="76">
        <v>0</v>
      </c>
      <c r="L198" s="114"/>
    </row>
    <row r="199" spans="1:12" ht="95.25" customHeight="1">
      <c r="A199" s="116"/>
      <c r="B199" s="124"/>
      <c r="C199" s="125"/>
      <c r="D199" s="105" t="s">
        <v>5</v>
      </c>
      <c r="E199" s="88">
        <v>0</v>
      </c>
      <c r="F199" s="88">
        <v>0</v>
      </c>
      <c r="G199" s="88">
        <v>0</v>
      </c>
      <c r="H199" s="88">
        <v>0</v>
      </c>
      <c r="I199" s="88">
        <v>0</v>
      </c>
      <c r="J199" s="88">
        <v>0</v>
      </c>
      <c r="K199" s="88">
        <v>0</v>
      </c>
      <c r="L199" s="115"/>
    </row>
    <row r="200" spans="1:12" ht="15" customHeight="1">
      <c r="A200" s="109" t="s">
        <v>107</v>
      </c>
      <c r="B200" s="124" t="s">
        <v>116</v>
      </c>
      <c r="C200" s="115" t="s">
        <v>11</v>
      </c>
      <c r="D200" s="75" t="s">
        <v>1</v>
      </c>
      <c r="E200" s="76">
        <f>SUM(E201:E204)</f>
        <v>314.7</v>
      </c>
      <c r="F200" s="67">
        <f aca="true" t="shared" si="56" ref="F200:K200">SUM(F201:F204)</f>
        <v>16.1</v>
      </c>
      <c r="G200" s="67">
        <f t="shared" si="56"/>
        <v>50.4</v>
      </c>
      <c r="H200" s="67">
        <f t="shared" si="56"/>
        <v>50.4</v>
      </c>
      <c r="I200" s="67">
        <f t="shared" si="56"/>
        <v>50.4</v>
      </c>
      <c r="J200" s="67">
        <f t="shared" si="56"/>
        <v>73.7</v>
      </c>
      <c r="K200" s="67">
        <f t="shared" si="56"/>
        <v>73.7</v>
      </c>
      <c r="L200" s="113" t="s">
        <v>31</v>
      </c>
    </row>
    <row r="201" spans="1:12" ht="15" customHeight="1">
      <c r="A201" s="109"/>
      <c r="B201" s="124"/>
      <c r="C201" s="120"/>
      <c r="D201" s="75" t="s">
        <v>2</v>
      </c>
      <c r="E201" s="90">
        <f>SUM(F201:K201)</f>
        <v>314.7</v>
      </c>
      <c r="F201" s="76">
        <v>16.1</v>
      </c>
      <c r="G201" s="76">
        <v>50.4</v>
      </c>
      <c r="H201" s="76">
        <v>50.4</v>
      </c>
      <c r="I201" s="76">
        <v>50.4</v>
      </c>
      <c r="J201" s="76">
        <v>73.7</v>
      </c>
      <c r="K201" s="76">
        <v>73.7</v>
      </c>
      <c r="L201" s="114"/>
    </row>
    <row r="202" spans="1:12" ht="15" customHeight="1">
      <c r="A202" s="109"/>
      <c r="B202" s="124"/>
      <c r="C202" s="120"/>
      <c r="D202" s="64" t="s">
        <v>3</v>
      </c>
      <c r="E202" s="76">
        <v>0</v>
      </c>
      <c r="F202" s="97">
        <v>0</v>
      </c>
      <c r="G202" s="97">
        <v>0</v>
      </c>
      <c r="H202" s="97">
        <v>0</v>
      </c>
      <c r="I202" s="97">
        <v>0</v>
      </c>
      <c r="J202" s="97">
        <v>0</v>
      </c>
      <c r="K202" s="97">
        <v>0</v>
      </c>
      <c r="L202" s="114"/>
    </row>
    <row r="203" spans="1:12" ht="15" customHeight="1">
      <c r="A203" s="109"/>
      <c r="B203" s="124"/>
      <c r="C203" s="120"/>
      <c r="D203" s="64" t="s">
        <v>4</v>
      </c>
      <c r="E203" s="76">
        <v>0</v>
      </c>
      <c r="F203" s="76">
        <v>0</v>
      </c>
      <c r="G203" s="76">
        <v>0</v>
      </c>
      <c r="H203" s="76">
        <v>0</v>
      </c>
      <c r="I203" s="76">
        <v>0</v>
      </c>
      <c r="J203" s="76">
        <v>0</v>
      </c>
      <c r="K203" s="76">
        <v>0</v>
      </c>
      <c r="L203" s="114"/>
    </row>
    <row r="204" spans="1:12" ht="77.25" customHeight="1">
      <c r="A204" s="109"/>
      <c r="B204" s="124"/>
      <c r="C204" s="120"/>
      <c r="D204" s="105" t="s">
        <v>5</v>
      </c>
      <c r="E204" s="88">
        <v>0</v>
      </c>
      <c r="F204" s="88">
        <v>0</v>
      </c>
      <c r="G204" s="88">
        <v>0</v>
      </c>
      <c r="H204" s="88">
        <v>0</v>
      </c>
      <c r="I204" s="88">
        <v>0</v>
      </c>
      <c r="J204" s="88">
        <v>0</v>
      </c>
      <c r="K204" s="88">
        <v>0</v>
      </c>
      <c r="L204" s="115"/>
    </row>
    <row r="205" spans="1:12" ht="15" customHeight="1">
      <c r="A205" s="116" t="s">
        <v>97</v>
      </c>
      <c r="B205" s="124" t="s">
        <v>101</v>
      </c>
      <c r="C205" s="125" t="s">
        <v>11</v>
      </c>
      <c r="D205" s="64" t="s">
        <v>1</v>
      </c>
      <c r="E205" s="76">
        <f>SUM(E206:E209)</f>
        <v>21670.6</v>
      </c>
      <c r="F205" s="76">
        <f aca="true" t="shared" si="57" ref="F205:K205">SUM(F206:F209)</f>
        <v>3619.5</v>
      </c>
      <c r="G205" s="76">
        <f t="shared" si="57"/>
        <v>3462.3</v>
      </c>
      <c r="H205" s="76">
        <f t="shared" si="57"/>
        <v>3462.3</v>
      </c>
      <c r="I205" s="76">
        <f t="shared" si="57"/>
        <v>3462.3</v>
      </c>
      <c r="J205" s="76">
        <f t="shared" si="57"/>
        <v>3832.1</v>
      </c>
      <c r="K205" s="76">
        <f t="shared" si="57"/>
        <v>3832.1</v>
      </c>
      <c r="L205" s="113" t="s">
        <v>31</v>
      </c>
    </row>
    <row r="206" spans="1:12" ht="15" customHeight="1">
      <c r="A206" s="116"/>
      <c r="B206" s="124"/>
      <c r="C206" s="125"/>
      <c r="D206" s="64" t="s">
        <v>2</v>
      </c>
      <c r="E206" s="76">
        <f>SUM(F206:K206)</f>
        <v>0</v>
      </c>
      <c r="F206" s="76">
        <f aca="true" t="shared" si="58" ref="F206:K206">-F211</f>
        <v>0</v>
      </c>
      <c r="G206" s="76">
        <f t="shared" si="58"/>
        <v>0</v>
      </c>
      <c r="H206" s="76">
        <f t="shared" si="58"/>
        <v>0</v>
      </c>
      <c r="I206" s="76">
        <f t="shared" si="58"/>
        <v>0</v>
      </c>
      <c r="J206" s="76">
        <f t="shared" si="58"/>
        <v>0</v>
      </c>
      <c r="K206" s="76">
        <f t="shared" si="58"/>
        <v>0</v>
      </c>
      <c r="L206" s="114"/>
    </row>
    <row r="207" spans="1:12" ht="15" customHeight="1">
      <c r="A207" s="116"/>
      <c r="B207" s="124"/>
      <c r="C207" s="125"/>
      <c r="D207" s="64" t="s">
        <v>3</v>
      </c>
      <c r="E207" s="76">
        <f>SUM(F207:K207)</f>
        <v>21670.6</v>
      </c>
      <c r="F207" s="76">
        <f aca="true" t="shared" si="59" ref="F207:K207">F212</f>
        <v>3619.5</v>
      </c>
      <c r="G207" s="76">
        <f t="shared" si="59"/>
        <v>3462.3</v>
      </c>
      <c r="H207" s="76">
        <f t="shared" si="59"/>
        <v>3462.3</v>
      </c>
      <c r="I207" s="76">
        <f t="shared" si="59"/>
        <v>3462.3</v>
      </c>
      <c r="J207" s="76">
        <f t="shared" si="59"/>
        <v>3832.1</v>
      </c>
      <c r="K207" s="76">
        <f t="shared" si="59"/>
        <v>3832.1</v>
      </c>
      <c r="L207" s="114"/>
    </row>
    <row r="208" spans="1:12" ht="15" customHeight="1">
      <c r="A208" s="116"/>
      <c r="B208" s="124"/>
      <c r="C208" s="125"/>
      <c r="D208" s="64" t="s">
        <v>4</v>
      </c>
      <c r="E208" s="76">
        <v>0</v>
      </c>
      <c r="F208" s="76">
        <v>0</v>
      </c>
      <c r="G208" s="76">
        <v>0</v>
      </c>
      <c r="H208" s="76">
        <v>0</v>
      </c>
      <c r="I208" s="76">
        <v>0</v>
      </c>
      <c r="J208" s="76">
        <v>0</v>
      </c>
      <c r="K208" s="76">
        <v>0</v>
      </c>
      <c r="L208" s="114"/>
    </row>
    <row r="209" spans="1:12" ht="35.25" customHeight="1">
      <c r="A209" s="116"/>
      <c r="B209" s="124"/>
      <c r="C209" s="125"/>
      <c r="D209" s="64" t="s">
        <v>5</v>
      </c>
      <c r="E209" s="76">
        <v>0</v>
      </c>
      <c r="F209" s="76">
        <v>0</v>
      </c>
      <c r="G209" s="76">
        <v>0</v>
      </c>
      <c r="H209" s="76">
        <v>0</v>
      </c>
      <c r="I209" s="76">
        <v>0</v>
      </c>
      <c r="J209" s="76">
        <v>0</v>
      </c>
      <c r="K209" s="76">
        <v>0</v>
      </c>
      <c r="L209" s="115"/>
    </row>
    <row r="210" spans="1:12" ht="15" customHeight="1">
      <c r="A210" s="109" t="s">
        <v>108</v>
      </c>
      <c r="B210" s="124" t="s">
        <v>99</v>
      </c>
      <c r="C210" s="125" t="s">
        <v>11</v>
      </c>
      <c r="D210" s="64" t="s">
        <v>1</v>
      </c>
      <c r="E210" s="76">
        <f>SUM(E211:E214)</f>
        <v>21670.6</v>
      </c>
      <c r="F210" s="76">
        <f aca="true" t="shared" si="60" ref="F210:K210">SUM(F211:F214)</f>
        <v>3619.5</v>
      </c>
      <c r="G210" s="76">
        <f t="shared" si="60"/>
        <v>3462.3</v>
      </c>
      <c r="H210" s="76">
        <f t="shared" si="60"/>
        <v>3462.3</v>
      </c>
      <c r="I210" s="76">
        <f t="shared" si="60"/>
        <v>3462.3</v>
      </c>
      <c r="J210" s="76">
        <f t="shared" si="60"/>
        <v>3832.1</v>
      </c>
      <c r="K210" s="76">
        <f t="shared" si="60"/>
        <v>3832.1</v>
      </c>
      <c r="L210" s="113" t="s">
        <v>31</v>
      </c>
    </row>
    <row r="211" spans="1:12" ht="15" customHeight="1">
      <c r="A211" s="109"/>
      <c r="B211" s="124"/>
      <c r="C211" s="125"/>
      <c r="D211" s="64" t="s">
        <v>2</v>
      </c>
      <c r="E211" s="76">
        <v>0</v>
      </c>
      <c r="F211" s="76">
        <v>0</v>
      </c>
      <c r="G211" s="76">
        <v>0</v>
      </c>
      <c r="H211" s="76">
        <v>0</v>
      </c>
      <c r="I211" s="76">
        <v>0</v>
      </c>
      <c r="J211" s="76">
        <v>0</v>
      </c>
      <c r="K211" s="76">
        <v>0</v>
      </c>
      <c r="L211" s="114"/>
    </row>
    <row r="212" spans="1:12" ht="15" customHeight="1">
      <c r="A212" s="109"/>
      <c r="B212" s="124"/>
      <c r="C212" s="125"/>
      <c r="D212" s="64" t="s">
        <v>3</v>
      </c>
      <c r="E212" s="90">
        <f>SUM(F212:K212)</f>
        <v>21670.6</v>
      </c>
      <c r="F212" s="76">
        <v>3619.5</v>
      </c>
      <c r="G212" s="76">
        <v>3462.3</v>
      </c>
      <c r="H212" s="76">
        <v>3462.3</v>
      </c>
      <c r="I212" s="76">
        <v>3462.3</v>
      </c>
      <c r="J212" s="76">
        <v>3832.1</v>
      </c>
      <c r="K212" s="76">
        <v>3832.1</v>
      </c>
      <c r="L212" s="114"/>
    </row>
    <row r="213" spans="1:12" ht="15" customHeight="1">
      <c r="A213" s="109"/>
      <c r="B213" s="124"/>
      <c r="C213" s="125"/>
      <c r="D213" s="64" t="s">
        <v>4</v>
      </c>
      <c r="E213" s="76">
        <v>0</v>
      </c>
      <c r="F213" s="97">
        <v>0</v>
      </c>
      <c r="G213" s="97">
        <v>0</v>
      </c>
      <c r="H213" s="97">
        <v>0</v>
      </c>
      <c r="I213" s="97">
        <v>0</v>
      </c>
      <c r="J213" s="97">
        <v>0</v>
      </c>
      <c r="K213" s="97">
        <v>0</v>
      </c>
      <c r="L213" s="114"/>
    </row>
    <row r="214" spans="1:12" ht="168.75" customHeight="1">
      <c r="A214" s="109"/>
      <c r="B214" s="124"/>
      <c r="C214" s="125"/>
      <c r="D214" s="105" t="s">
        <v>5</v>
      </c>
      <c r="E214" s="88">
        <v>0</v>
      </c>
      <c r="F214" s="88">
        <v>0</v>
      </c>
      <c r="G214" s="88">
        <v>0</v>
      </c>
      <c r="H214" s="88">
        <v>0</v>
      </c>
      <c r="I214" s="88">
        <v>0</v>
      </c>
      <c r="J214" s="88">
        <v>0</v>
      </c>
      <c r="K214" s="88">
        <v>0</v>
      </c>
      <c r="L214" s="115"/>
    </row>
    <row r="215" spans="1:12" ht="15" customHeight="1">
      <c r="A215" s="116" t="s">
        <v>98</v>
      </c>
      <c r="B215" s="117" t="s">
        <v>102</v>
      </c>
      <c r="C215" s="115" t="s">
        <v>11</v>
      </c>
      <c r="D215" s="75" t="s">
        <v>1</v>
      </c>
      <c r="E215" s="78">
        <f>F215+G215+H215+I215+J215+K215</f>
        <v>7387.2</v>
      </c>
      <c r="F215" s="78">
        <f aca="true" t="shared" si="61" ref="F215:K215">SUM(F216:F219)</f>
        <v>1253.8</v>
      </c>
      <c r="G215" s="78">
        <f t="shared" si="61"/>
        <v>1252.8</v>
      </c>
      <c r="H215" s="78">
        <f t="shared" si="61"/>
        <v>1252.8</v>
      </c>
      <c r="I215" s="78">
        <f t="shared" si="61"/>
        <v>1252.8</v>
      </c>
      <c r="J215" s="78">
        <f t="shared" si="61"/>
        <v>1187.5</v>
      </c>
      <c r="K215" s="78">
        <f t="shared" si="61"/>
        <v>1187.5</v>
      </c>
      <c r="L215" s="113" t="s">
        <v>96</v>
      </c>
    </row>
    <row r="216" spans="1:12" ht="15" customHeight="1">
      <c r="A216" s="116"/>
      <c r="B216" s="118"/>
      <c r="C216" s="120"/>
      <c r="D216" s="75" t="s">
        <v>2</v>
      </c>
      <c r="E216" s="78">
        <f>F216+G216+H216+I216+J216+K216</f>
        <v>0</v>
      </c>
      <c r="F216" s="78">
        <v>0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114"/>
    </row>
    <row r="217" spans="1:12" ht="15" customHeight="1">
      <c r="A217" s="116"/>
      <c r="B217" s="118"/>
      <c r="C217" s="120"/>
      <c r="D217" s="64" t="s">
        <v>3</v>
      </c>
      <c r="E217" s="78">
        <f>F217+G217+H217+I217+J217+K217</f>
        <v>7387.2</v>
      </c>
      <c r="F217" s="78">
        <f aca="true" t="shared" si="62" ref="F217:K217">F222</f>
        <v>1253.8</v>
      </c>
      <c r="G217" s="78">
        <f t="shared" si="62"/>
        <v>1252.8</v>
      </c>
      <c r="H217" s="78">
        <f t="shared" si="62"/>
        <v>1252.8</v>
      </c>
      <c r="I217" s="78">
        <f t="shared" si="62"/>
        <v>1252.8</v>
      </c>
      <c r="J217" s="78">
        <f t="shared" si="62"/>
        <v>1187.5</v>
      </c>
      <c r="K217" s="78">
        <f t="shared" si="62"/>
        <v>1187.5</v>
      </c>
      <c r="L217" s="114"/>
    </row>
    <row r="218" spans="1:12" ht="15" customHeight="1">
      <c r="A218" s="116"/>
      <c r="B218" s="118"/>
      <c r="C218" s="120"/>
      <c r="D218" s="64" t="s">
        <v>4</v>
      </c>
      <c r="E218" s="78">
        <v>0</v>
      </c>
      <c r="F218" s="88">
        <v>0</v>
      </c>
      <c r="G218" s="88">
        <v>0</v>
      </c>
      <c r="H218" s="88">
        <v>0</v>
      </c>
      <c r="I218" s="88">
        <v>0</v>
      </c>
      <c r="J218" s="88">
        <v>0</v>
      </c>
      <c r="K218" s="88">
        <v>0</v>
      </c>
      <c r="L218" s="114"/>
    </row>
    <row r="219" spans="1:12" ht="15" customHeight="1">
      <c r="A219" s="116"/>
      <c r="B219" s="119"/>
      <c r="C219" s="120"/>
      <c r="D219" s="105" t="s">
        <v>5</v>
      </c>
      <c r="E219" s="78">
        <f>SUM(F219:K219)</f>
        <v>0</v>
      </c>
      <c r="F219" s="88">
        <v>0</v>
      </c>
      <c r="G219" s="88">
        <v>0</v>
      </c>
      <c r="H219" s="88">
        <v>0</v>
      </c>
      <c r="I219" s="88">
        <v>0</v>
      </c>
      <c r="J219" s="88">
        <v>0</v>
      </c>
      <c r="K219" s="88">
        <v>0</v>
      </c>
      <c r="L219" s="115"/>
    </row>
    <row r="220" spans="1:12" ht="15" customHeight="1">
      <c r="A220" s="109" t="s">
        <v>109</v>
      </c>
      <c r="B220" s="117" t="s">
        <v>88</v>
      </c>
      <c r="C220" s="115" t="s">
        <v>11</v>
      </c>
      <c r="D220" s="75" t="s">
        <v>1</v>
      </c>
      <c r="E220" s="78">
        <f>F220+G220+H220+I220+J220+K220</f>
        <v>7387.2</v>
      </c>
      <c r="F220" s="78">
        <f aca="true" t="shared" si="63" ref="F220:K220">SUM(F221:F224)</f>
        <v>1253.8</v>
      </c>
      <c r="G220" s="78">
        <f t="shared" si="63"/>
        <v>1252.8</v>
      </c>
      <c r="H220" s="78">
        <f t="shared" si="63"/>
        <v>1252.8</v>
      </c>
      <c r="I220" s="78">
        <f t="shared" si="63"/>
        <v>1252.8</v>
      </c>
      <c r="J220" s="78">
        <f t="shared" si="63"/>
        <v>1187.5</v>
      </c>
      <c r="K220" s="78">
        <f t="shared" si="63"/>
        <v>1187.5</v>
      </c>
      <c r="L220" s="113" t="s">
        <v>96</v>
      </c>
    </row>
    <row r="221" spans="1:12" ht="15" customHeight="1">
      <c r="A221" s="109"/>
      <c r="B221" s="118"/>
      <c r="C221" s="120"/>
      <c r="D221" s="75" t="s">
        <v>2</v>
      </c>
      <c r="E221" s="78">
        <f>F221+G221+H221+I221+J221+K221</f>
        <v>0</v>
      </c>
      <c r="F221" s="88">
        <v>0</v>
      </c>
      <c r="G221" s="88">
        <v>0</v>
      </c>
      <c r="H221" s="88">
        <v>0</v>
      </c>
      <c r="I221" s="88">
        <v>0</v>
      </c>
      <c r="J221" s="88">
        <v>0</v>
      </c>
      <c r="K221" s="88">
        <v>0</v>
      </c>
      <c r="L221" s="114"/>
    </row>
    <row r="222" spans="1:12" ht="15" customHeight="1">
      <c r="A222" s="109"/>
      <c r="B222" s="118"/>
      <c r="C222" s="120"/>
      <c r="D222" s="64" t="s">
        <v>3</v>
      </c>
      <c r="E222" s="78">
        <f>F222+G222+H222+I222+J222+K222</f>
        <v>7387.2</v>
      </c>
      <c r="F222" s="98">
        <v>1253.8</v>
      </c>
      <c r="G222" s="98">
        <v>1252.8</v>
      </c>
      <c r="H222" s="98">
        <v>1252.8</v>
      </c>
      <c r="I222" s="98">
        <v>1252.8</v>
      </c>
      <c r="J222" s="98">
        <v>1187.5</v>
      </c>
      <c r="K222" s="98">
        <v>1187.5</v>
      </c>
      <c r="L222" s="114"/>
    </row>
    <row r="223" spans="1:12" ht="15" customHeight="1">
      <c r="A223" s="109"/>
      <c r="B223" s="118"/>
      <c r="C223" s="120"/>
      <c r="D223" s="64" t="s">
        <v>4</v>
      </c>
      <c r="E223" s="78">
        <f>SUM(F223:K223)</f>
        <v>0</v>
      </c>
      <c r="F223" s="99">
        <v>0</v>
      </c>
      <c r="G223" s="99">
        <v>0</v>
      </c>
      <c r="H223" s="99">
        <v>0</v>
      </c>
      <c r="I223" s="99">
        <v>0</v>
      </c>
      <c r="J223" s="99">
        <v>0</v>
      </c>
      <c r="K223" s="99">
        <v>0</v>
      </c>
      <c r="L223" s="114"/>
    </row>
    <row r="224" spans="1:12" ht="17.25" customHeight="1">
      <c r="A224" s="109"/>
      <c r="B224" s="119"/>
      <c r="C224" s="120"/>
      <c r="D224" s="105" t="s">
        <v>5</v>
      </c>
      <c r="E224" s="78">
        <f>SUM(F224:K224)</f>
        <v>0</v>
      </c>
      <c r="F224" s="88">
        <v>0</v>
      </c>
      <c r="G224" s="88">
        <v>0</v>
      </c>
      <c r="H224" s="88">
        <v>0</v>
      </c>
      <c r="I224" s="88">
        <v>0</v>
      </c>
      <c r="J224" s="88">
        <v>0</v>
      </c>
      <c r="K224" s="88">
        <v>0</v>
      </c>
      <c r="L224" s="115"/>
    </row>
    <row r="225" spans="1:12" ht="15" customHeight="1">
      <c r="A225" s="113">
        <v>3</v>
      </c>
      <c r="B225" s="124" t="s">
        <v>66</v>
      </c>
      <c r="C225" s="125" t="s">
        <v>11</v>
      </c>
      <c r="D225" s="64" t="s">
        <v>1</v>
      </c>
      <c r="E225" s="95">
        <f>SUM(E226:E229)</f>
        <v>44855.600000000006</v>
      </c>
      <c r="F225" s="95">
        <f aca="true" t="shared" si="64" ref="F225:K225">SUM(F226:F229)</f>
        <v>12055.599999999999</v>
      </c>
      <c r="G225" s="95">
        <f t="shared" si="64"/>
        <v>7000</v>
      </c>
      <c r="H225" s="95">
        <f t="shared" si="64"/>
        <v>5300</v>
      </c>
      <c r="I225" s="95">
        <f t="shared" si="64"/>
        <v>5300</v>
      </c>
      <c r="J225" s="95">
        <f t="shared" si="64"/>
        <v>7600</v>
      </c>
      <c r="K225" s="95">
        <f t="shared" si="64"/>
        <v>7600</v>
      </c>
      <c r="L225" s="113"/>
    </row>
    <row r="226" spans="1:12" ht="15" customHeight="1">
      <c r="A226" s="114"/>
      <c r="B226" s="124"/>
      <c r="C226" s="125"/>
      <c r="D226" s="64" t="s">
        <v>2</v>
      </c>
      <c r="E226" s="95">
        <f aca="true" t="shared" si="65" ref="E226:K227">E231</f>
        <v>43234.3</v>
      </c>
      <c r="F226" s="95">
        <f t="shared" si="65"/>
        <v>10434.3</v>
      </c>
      <c r="G226" s="95">
        <f>G231</f>
        <v>7000</v>
      </c>
      <c r="H226" s="95">
        <f t="shared" si="65"/>
        <v>5300</v>
      </c>
      <c r="I226" s="95">
        <f t="shared" si="65"/>
        <v>5300</v>
      </c>
      <c r="J226" s="95">
        <f t="shared" si="65"/>
        <v>7600</v>
      </c>
      <c r="K226" s="95">
        <f t="shared" si="65"/>
        <v>7600</v>
      </c>
      <c r="L226" s="114"/>
    </row>
    <row r="227" spans="1:12" ht="15" customHeight="1">
      <c r="A227" s="114"/>
      <c r="B227" s="124"/>
      <c r="C227" s="125"/>
      <c r="D227" s="64" t="s">
        <v>3</v>
      </c>
      <c r="E227" s="95">
        <f t="shared" si="65"/>
        <v>1621.3</v>
      </c>
      <c r="F227" s="95">
        <f t="shared" si="65"/>
        <v>1621.3</v>
      </c>
      <c r="G227" s="95">
        <f t="shared" si="65"/>
        <v>0</v>
      </c>
      <c r="H227" s="95">
        <f t="shared" si="65"/>
        <v>0</v>
      </c>
      <c r="I227" s="95">
        <f t="shared" si="65"/>
        <v>0</v>
      </c>
      <c r="J227" s="95">
        <f t="shared" si="65"/>
        <v>0</v>
      </c>
      <c r="K227" s="95">
        <f t="shared" si="65"/>
        <v>0</v>
      </c>
      <c r="L227" s="114"/>
    </row>
    <row r="228" spans="1:12" ht="15" customHeight="1">
      <c r="A228" s="114"/>
      <c r="B228" s="124"/>
      <c r="C228" s="125"/>
      <c r="D228" s="64" t="s">
        <v>4</v>
      </c>
      <c r="E228" s="95">
        <v>0</v>
      </c>
      <c r="F228" s="95">
        <v>0</v>
      </c>
      <c r="G228" s="95">
        <v>0</v>
      </c>
      <c r="H228" s="95">
        <v>0</v>
      </c>
      <c r="I228" s="95">
        <v>0</v>
      </c>
      <c r="J228" s="100">
        <v>0</v>
      </c>
      <c r="K228" s="100">
        <v>0</v>
      </c>
      <c r="L228" s="114"/>
    </row>
    <row r="229" spans="1:12" ht="20.25" customHeight="1">
      <c r="A229" s="115"/>
      <c r="B229" s="124"/>
      <c r="C229" s="125"/>
      <c r="D229" s="64" t="s">
        <v>5</v>
      </c>
      <c r="E229" s="95">
        <v>0</v>
      </c>
      <c r="F229" s="95">
        <v>0</v>
      </c>
      <c r="G229" s="95">
        <v>0</v>
      </c>
      <c r="H229" s="95">
        <v>0</v>
      </c>
      <c r="I229" s="95">
        <v>0</v>
      </c>
      <c r="J229" s="100">
        <v>0</v>
      </c>
      <c r="K229" s="100">
        <v>0</v>
      </c>
      <c r="L229" s="115"/>
    </row>
    <row r="230" spans="1:12" ht="15" customHeight="1">
      <c r="A230" s="116" t="s">
        <v>9</v>
      </c>
      <c r="B230" s="117" t="s">
        <v>114</v>
      </c>
      <c r="C230" s="125" t="s">
        <v>11</v>
      </c>
      <c r="D230" s="64" t="s">
        <v>1</v>
      </c>
      <c r="E230" s="95">
        <f>SUM(E231:E234)</f>
        <v>44855.600000000006</v>
      </c>
      <c r="F230" s="95">
        <f aca="true" t="shared" si="66" ref="F230:K230">SUM(F231:F234)</f>
        <v>12055.599999999999</v>
      </c>
      <c r="G230" s="95">
        <f t="shared" si="66"/>
        <v>7000</v>
      </c>
      <c r="H230" s="95">
        <f t="shared" si="66"/>
        <v>5300</v>
      </c>
      <c r="I230" s="95">
        <f t="shared" si="66"/>
        <v>5300</v>
      </c>
      <c r="J230" s="95">
        <f t="shared" si="66"/>
        <v>7600</v>
      </c>
      <c r="K230" s="95">
        <f t="shared" si="66"/>
        <v>7600</v>
      </c>
      <c r="L230" s="110" t="s">
        <v>140</v>
      </c>
    </row>
    <row r="231" spans="1:12" ht="15" customHeight="1">
      <c r="A231" s="116"/>
      <c r="B231" s="118"/>
      <c r="C231" s="125"/>
      <c r="D231" s="64" t="s">
        <v>2</v>
      </c>
      <c r="E231" s="95">
        <f>SUM(F231:K231)</f>
        <v>43234.3</v>
      </c>
      <c r="F231" s="95">
        <f aca="true" t="shared" si="67" ref="F231:I232">F236+F241+F246+F251+F256+F261</f>
        <v>10434.3</v>
      </c>
      <c r="G231" s="95">
        <f>G236+G241+G246+G251+G256+G261</f>
        <v>7000</v>
      </c>
      <c r="H231" s="95">
        <f>H236+H241+H246+H251+H256+H261</f>
        <v>5300</v>
      </c>
      <c r="I231" s="95">
        <f t="shared" si="67"/>
        <v>5300</v>
      </c>
      <c r="J231" s="95">
        <f>J236+J241+J246+J251</f>
        <v>7600</v>
      </c>
      <c r="K231" s="95">
        <f>K236+K241+K246+K251</f>
        <v>7600</v>
      </c>
      <c r="L231" s="111"/>
    </row>
    <row r="232" spans="1:12" ht="15" customHeight="1">
      <c r="A232" s="116"/>
      <c r="B232" s="118"/>
      <c r="C232" s="125"/>
      <c r="D232" s="64" t="s">
        <v>3</v>
      </c>
      <c r="E232" s="95">
        <f>SUM(F232:K232)</f>
        <v>1621.3</v>
      </c>
      <c r="F232" s="81">
        <f t="shared" si="67"/>
        <v>1621.3</v>
      </c>
      <c r="G232" s="81">
        <f t="shared" si="67"/>
        <v>0</v>
      </c>
      <c r="H232" s="81">
        <f t="shared" si="67"/>
        <v>0</v>
      </c>
      <c r="I232" s="81">
        <f t="shared" si="67"/>
        <v>0</v>
      </c>
      <c r="J232" s="81">
        <f>J237+J242+J247+J252</f>
        <v>0</v>
      </c>
      <c r="K232" s="81">
        <f>K237+K242+K247+K252</f>
        <v>0</v>
      </c>
      <c r="L232" s="111"/>
    </row>
    <row r="233" spans="1:12" ht="15" customHeight="1">
      <c r="A233" s="116"/>
      <c r="B233" s="118"/>
      <c r="C233" s="125"/>
      <c r="D233" s="64" t="s">
        <v>4</v>
      </c>
      <c r="E233" s="95">
        <f>SUM(F233:K233)</f>
        <v>0</v>
      </c>
      <c r="F233" s="81">
        <f>F263</f>
        <v>0</v>
      </c>
      <c r="G233" s="81">
        <v>0</v>
      </c>
      <c r="H233" s="81">
        <v>0</v>
      </c>
      <c r="I233" s="81">
        <v>0</v>
      </c>
      <c r="J233" s="81">
        <v>0</v>
      </c>
      <c r="K233" s="81">
        <v>0</v>
      </c>
      <c r="L233" s="111"/>
    </row>
    <row r="234" spans="1:12" ht="33.75" customHeight="1">
      <c r="A234" s="116"/>
      <c r="B234" s="119"/>
      <c r="C234" s="125"/>
      <c r="D234" s="105" t="s">
        <v>5</v>
      </c>
      <c r="E234" s="81">
        <v>0</v>
      </c>
      <c r="F234" s="81">
        <v>0</v>
      </c>
      <c r="G234" s="81">
        <v>0</v>
      </c>
      <c r="H234" s="81">
        <v>0</v>
      </c>
      <c r="I234" s="81">
        <v>0</v>
      </c>
      <c r="J234" s="81">
        <v>0</v>
      </c>
      <c r="K234" s="81">
        <v>0</v>
      </c>
      <c r="L234" s="112"/>
    </row>
    <row r="235" spans="1:12" ht="15" customHeight="1">
      <c r="A235" s="126" t="s">
        <v>29</v>
      </c>
      <c r="B235" s="117" t="s">
        <v>112</v>
      </c>
      <c r="C235" s="125" t="s">
        <v>11</v>
      </c>
      <c r="D235" s="64" t="s">
        <v>1</v>
      </c>
      <c r="E235" s="95">
        <f>SUM(F235:K235)</f>
        <v>6000</v>
      </c>
      <c r="F235" s="95">
        <v>1000</v>
      </c>
      <c r="G235" s="95">
        <f>G236+G237+G238</f>
        <v>1000</v>
      </c>
      <c r="H235" s="95">
        <v>1000</v>
      </c>
      <c r="I235" s="95">
        <v>1000</v>
      </c>
      <c r="J235" s="95">
        <v>1000</v>
      </c>
      <c r="K235" s="95">
        <v>1000</v>
      </c>
      <c r="L235" s="113" t="s">
        <v>14</v>
      </c>
    </row>
    <row r="236" spans="1:12" ht="15" customHeight="1">
      <c r="A236" s="127"/>
      <c r="B236" s="118"/>
      <c r="C236" s="125"/>
      <c r="D236" s="64" t="s">
        <v>2</v>
      </c>
      <c r="E236" s="95">
        <f>SUM(F236:K236)</f>
        <v>6000</v>
      </c>
      <c r="F236" s="95">
        <v>1000</v>
      </c>
      <c r="G236" s="95">
        <v>1000</v>
      </c>
      <c r="H236" s="95">
        <v>1000</v>
      </c>
      <c r="I236" s="95">
        <v>1000</v>
      </c>
      <c r="J236" s="95">
        <v>1000</v>
      </c>
      <c r="K236" s="95">
        <v>1000</v>
      </c>
      <c r="L236" s="114"/>
    </row>
    <row r="237" spans="1:12" ht="15" customHeight="1">
      <c r="A237" s="127"/>
      <c r="B237" s="118"/>
      <c r="C237" s="125"/>
      <c r="D237" s="64" t="s">
        <v>3</v>
      </c>
      <c r="E237" s="95">
        <v>0</v>
      </c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114"/>
    </row>
    <row r="238" spans="1:12" ht="15" customHeight="1">
      <c r="A238" s="127"/>
      <c r="B238" s="118"/>
      <c r="C238" s="125"/>
      <c r="D238" s="64" t="s">
        <v>4</v>
      </c>
      <c r="E238" s="95">
        <v>0</v>
      </c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114"/>
    </row>
    <row r="239" spans="1:12" ht="107.25" customHeight="1">
      <c r="A239" s="128"/>
      <c r="B239" s="119"/>
      <c r="C239" s="125"/>
      <c r="D239" s="105" t="s">
        <v>5</v>
      </c>
      <c r="E239" s="81">
        <v>0</v>
      </c>
      <c r="F239" s="81">
        <v>0</v>
      </c>
      <c r="G239" s="81">
        <v>0</v>
      </c>
      <c r="H239" s="81">
        <v>0</v>
      </c>
      <c r="I239" s="81">
        <v>0</v>
      </c>
      <c r="J239" s="81">
        <v>0</v>
      </c>
      <c r="K239" s="81">
        <v>0</v>
      </c>
      <c r="L239" s="114"/>
    </row>
    <row r="240" spans="1:12" ht="15" customHeight="1">
      <c r="A240" s="126" t="s">
        <v>30</v>
      </c>
      <c r="B240" s="117" t="s">
        <v>110</v>
      </c>
      <c r="C240" s="125" t="s">
        <v>11</v>
      </c>
      <c r="D240" s="64" t="s">
        <v>1</v>
      </c>
      <c r="E240" s="76">
        <f>SUM(F240:K240)</f>
        <v>9900</v>
      </c>
      <c r="F240" s="76">
        <v>3300</v>
      </c>
      <c r="G240" s="76">
        <v>0</v>
      </c>
      <c r="H240" s="76">
        <v>0</v>
      </c>
      <c r="I240" s="76">
        <v>0</v>
      </c>
      <c r="J240" s="76">
        <v>3300</v>
      </c>
      <c r="K240" s="76">
        <v>3300</v>
      </c>
      <c r="L240" s="113" t="s">
        <v>33</v>
      </c>
    </row>
    <row r="241" spans="1:12" ht="15" customHeight="1">
      <c r="A241" s="127"/>
      <c r="B241" s="118"/>
      <c r="C241" s="125"/>
      <c r="D241" s="75" t="s">
        <v>2</v>
      </c>
      <c r="E241" s="76">
        <f>SUM(F241:K241)</f>
        <v>9900</v>
      </c>
      <c r="F241" s="76">
        <v>3300</v>
      </c>
      <c r="G241" s="76">
        <v>0</v>
      </c>
      <c r="H241" s="76">
        <v>0</v>
      </c>
      <c r="I241" s="76">
        <v>0</v>
      </c>
      <c r="J241" s="76">
        <v>3300</v>
      </c>
      <c r="K241" s="76">
        <v>3300</v>
      </c>
      <c r="L241" s="114"/>
    </row>
    <row r="242" spans="1:12" ht="15" customHeight="1">
      <c r="A242" s="127"/>
      <c r="B242" s="118"/>
      <c r="C242" s="125"/>
      <c r="D242" s="64" t="s">
        <v>3</v>
      </c>
      <c r="E242" s="101">
        <v>0</v>
      </c>
      <c r="F242" s="101">
        <v>0</v>
      </c>
      <c r="G242" s="101">
        <v>0</v>
      </c>
      <c r="H242" s="101">
        <v>0</v>
      </c>
      <c r="I242" s="101">
        <v>0</v>
      </c>
      <c r="J242" s="101">
        <v>0</v>
      </c>
      <c r="K242" s="101">
        <v>0</v>
      </c>
      <c r="L242" s="114"/>
    </row>
    <row r="243" spans="1:12" ht="15" customHeight="1">
      <c r="A243" s="127"/>
      <c r="B243" s="118"/>
      <c r="C243" s="125"/>
      <c r="D243" s="64" t="s">
        <v>4</v>
      </c>
      <c r="E243" s="95">
        <v>0</v>
      </c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114"/>
    </row>
    <row r="244" spans="1:12" ht="49.5" customHeight="1">
      <c r="A244" s="128"/>
      <c r="B244" s="119"/>
      <c r="C244" s="125"/>
      <c r="D244" s="105" t="s">
        <v>5</v>
      </c>
      <c r="E244" s="81">
        <v>0</v>
      </c>
      <c r="F244" s="81">
        <v>0</v>
      </c>
      <c r="G244" s="81">
        <v>0</v>
      </c>
      <c r="H244" s="81">
        <v>0</v>
      </c>
      <c r="I244" s="81">
        <v>0</v>
      </c>
      <c r="J244" s="81">
        <v>0</v>
      </c>
      <c r="K244" s="81">
        <v>0</v>
      </c>
      <c r="L244" s="115"/>
    </row>
    <row r="245" spans="1:12" ht="15" customHeight="1">
      <c r="A245" s="129" t="s">
        <v>71</v>
      </c>
      <c r="B245" s="124" t="s">
        <v>90</v>
      </c>
      <c r="C245" s="125" t="s">
        <v>11</v>
      </c>
      <c r="D245" s="64" t="s">
        <v>1</v>
      </c>
      <c r="E245" s="95">
        <f>SUM(F245:K245)</f>
        <v>24213</v>
      </c>
      <c r="F245" s="95">
        <f aca="true" t="shared" si="68" ref="F245:K245">SUM(F246:F249)</f>
        <v>4213</v>
      </c>
      <c r="G245" s="95">
        <f t="shared" si="68"/>
        <v>6000</v>
      </c>
      <c r="H245" s="95">
        <f t="shared" si="68"/>
        <v>4000</v>
      </c>
      <c r="I245" s="95">
        <f t="shared" si="68"/>
        <v>4000</v>
      </c>
      <c r="J245" s="95">
        <f t="shared" si="68"/>
        <v>3000</v>
      </c>
      <c r="K245" s="95">
        <f t="shared" si="68"/>
        <v>3000</v>
      </c>
      <c r="L245" s="113" t="s">
        <v>131</v>
      </c>
    </row>
    <row r="246" spans="1:12" ht="15" customHeight="1">
      <c r="A246" s="129"/>
      <c r="B246" s="124"/>
      <c r="C246" s="125"/>
      <c r="D246" s="64" t="s">
        <v>2</v>
      </c>
      <c r="E246" s="95">
        <f>SUM(F246:K246)</f>
        <v>24213</v>
      </c>
      <c r="F246" s="95">
        <f>5834.3-1621.3</f>
        <v>4213</v>
      </c>
      <c r="G246" s="95">
        <v>6000</v>
      </c>
      <c r="H246" s="95">
        <v>4000</v>
      </c>
      <c r="I246" s="95">
        <v>4000</v>
      </c>
      <c r="J246" s="95">
        <v>3000</v>
      </c>
      <c r="K246" s="95">
        <v>3000</v>
      </c>
      <c r="L246" s="114"/>
    </row>
    <row r="247" spans="1:12" ht="15" customHeight="1">
      <c r="A247" s="129"/>
      <c r="B247" s="124"/>
      <c r="C247" s="125"/>
      <c r="D247" s="64" t="s">
        <v>3</v>
      </c>
      <c r="E247" s="95">
        <f>SUM(F247:K247)</f>
        <v>0</v>
      </c>
      <c r="F247" s="95">
        <v>0</v>
      </c>
      <c r="G247" s="95">
        <v>0</v>
      </c>
      <c r="H247" s="95">
        <v>0</v>
      </c>
      <c r="I247" s="95">
        <v>0</v>
      </c>
      <c r="J247" s="95">
        <v>0</v>
      </c>
      <c r="K247" s="95">
        <v>0</v>
      </c>
      <c r="L247" s="114"/>
    </row>
    <row r="248" spans="1:12" ht="15" customHeight="1">
      <c r="A248" s="129"/>
      <c r="B248" s="124"/>
      <c r="C248" s="125"/>
      <c r="D248" s="64" t="s">
        <v>4</v>
      </c>
      <c r="E248" s="95">
        <v>0</v>
      </c>
      <c r="F248" s="95">
        <v>0</v>
      </c>
      <c r="G248" s="95">
        <v>0</v>
      </c>
      <c r="H248" s="95">
        <v>0</v>
      </c>
      <c r="I248" s="95">
        <v>0</v>
      </c>
      <c r="J248" s="95">
        <v>0</v>
      </c>
      <c r="K248" s="95">
        <v>0</v>
      </c>
      <c r="L248" s="114"/>
    </row>
    <row r="249" spans="1:12" ht="48.75" customHeight="1">
      <c r="A249" s="129"/>
      <c r="B249" s="124"/>
      <c r="C249" s="125"/>
      <c r="D249" s="105" t="s">
        <v>5</v>
      </c>
      <c r="E249" s="81">
        <v>0</v>
      </c>
      <c r="F249" s="81">
        <v>0</v>
      </c>
      <c r="G249" s="81">
        <v>0</v>
      </c>
      <c r="H249" s="81">
        <v>0</v>
      </c>
      <c r="I249" s="81">
        <v>0</v>
      </c>
      <c r="J249" s="81">
        <v>0</v>
      </c>
      <c r="K249" s="81">
        <v>0</v>
      </c>
      <c r="L249" s="115"/>
    </row>
    <row r="250" spans="1:12" ht="15" customHeight="1">
      <c r="A250" s="126" t="s">
        <v>79</v>
      </c>
      <c r="B250" s="117" t="s">
        <v>91</v>
      </c>
      <c r="C250" s="113" t="s">
        <v>11</v>
      </c>
      <c r="D250" s="64" t="s">
        <v>1</v>
      </c>
      <c r="E250" s="95">
        <f>E251+E252</f>
        <v>1500</v>
      </c>
      <c r="F250" s="95">
        <f>F251+F252</f>
        <v>300</v>
      </c>
      <c r="G250" s="95">
        <f>G251+G252</f>
        <v>0</v>
      </c>
      <c r="H250" s="95">
        <f>H251+H252</f>
        <v>300</v>
      </c>
      <c r="I250" s="95">
        <f>I251+I252</f>
        <v>300</v>
      </c>
      <c r="J250" s="95">
        <v>300</v>
      </c>
      <c r="K250" s="95">
        <v>300</v>
      </c>
      <c r="L250" s="113" t="s">
        <v>32</v>
      </c>
    </row>
    <row r="251" spans="1:12" ht="15">
      <c r="A251" s="127"/>
      <c r="B251" s="118"/>
      <c r="C251" s="114"/>
      <c r="D251" s="64" t="s">
        <v>2</v>
      </c>
      <c r="E251" s="95">
        <f>SUM(F251:K251)</f>
        <v>1500</v>
      </c>
      <c r="F251" s="95">
        <v>300</v>
      </c>
      <c r="G251" s="95">
        <v>0</v>
      </c>
      <c r="H251" s="95">
        <v>300</v>
      </c>
      <c r="I251" s="95">
        <v>300</v>
      </c>
      <c r="J251" s="95">
        <v>300</v>
      </c>
      <c r="K251" s="95">
        <v>300</v>
      </c>
      <c r="L251" s="114"/>
    </row>
    <row r="252" spans="1:12" ht="15">
      <c r="A252" s="127"/>
      <c r="B252" s="118"/>
      <c r="C252" s="114"/>
      <c r="D252" s="64" t="s">
        <v>3</v>
      </c>
      <c r="E252" s="95">
        <v>0</v>
      </c>
      <c r="F252" s="95">
        <v>0</v>
      </c>
      <c r="G252" s="95">
        <v>0</v>
      </c>
      <c r="H252" s="95">
        <v>0</v>
      </c>
      <c r="I252" s="95">
        <v>0</v>
      </c>
      <c r="J252" s="95">
        <v>0</v>
      </c>
      <c r="K252" s="95">
        <v>0</v>
      </c>
      <c r="L252" s="114"/>
    </row>
    <row r="253" spans="1:12" ht="15">
      <c r="A253" s="127"/>
      <c r="B253" s="118"/>
      <c r="C253" s="114"/>
      <c r="D253" s="64" t="s">
        <v>4</v>
      </c>
      <c r="E253" s="95">
        <v>0</v>
      </c>
      <c r="F253" s="95">
        <v>0</v>
      </c>
      <c r="G253" s="95">
        <v>0</v>
      </c>
      <c r="H253" s="95">
        <v>0</v>
      </c>
      <c r="I253" s="95">
        <v>0</v>
      </c>
      <c r="J253" s="95">
        <v>0</v>
      </c>
      <c r="K253" s="95">
        <v>0</v>
      </c>
      <c r="L253" s="114"/>
    </row>
    <row r="254" spans="1:12" ht="16.5" customHeight="1">
      <c r="A254" s="128"/>
      <c r="B254" s="119"/>
      <c r="C254" s="115"/>
      <c r="D254" s="105" t="s">
        <v>5</v>
      </c>
      <c r="E254" s="81">
        <v>0</v>
      </c>
      <c r="F254" s="81">
        <v>0</v>
      </c>
      <c r="G254" s="81">
        <v>0</v>
      </c>
      <c r="H254" s="81">
        <v>0</v>
      </c>
      <c r="I254" s="81">
        <v>0</v>
      </c>
      <c r="J254" s="81">
        <v>0</v>
      </c>
      <c r="K254" s="81">
        <v>0</v>
      </c>
      <c r="L254" s="115"/>
    </row>
    <row r="255" spans="1:12" ht="15" customHeight="1">
      <c r="A255" s="129" t="s">
        <v>118</v>
      </c>
      <c r="B255" s="124" t="s">
        <v>121</v>
      </c>
      <c r="C255" s="113" t="s">
        <v>11</v>
      </c>
      <c r="D255" s="64" t="s">
        <v>1</v>
      </c>
      <c r="E255" s="81">
        <f aca="true" t="shared" si="69" ref="E255:E264">SUM(F255:K255)</f>
        <v>1621.3</v>
      </c>
      <c r="F255" s="81">
        <f aca="true" t="shared" si="70" ref="F255:K255">SUM(F256:F259)</f>
        <v>1621.3</v>
      </c>
      <c r="G255" s="81">
        <f t="shared" si="70"/>
        <v>0</v>
      </c>
      <c r="H255" s="81">
        <f t="shared" si="70"/>
        <v>0</v>
      </c>
      <c r="I255" s="81">
        <f t="shared" si="70"/>
        <v>0</v>
      </c>
      <c r="J255" s="81">
        <f t="shared" si="70"/>
        <v>0</v>
      </c>
      <c r="K255" s="81">
        <f t="shared" si="70"/>
        <v>0</v>
      </c>
      <c r="L255" s="113" t="s">
        <v>131</v>
      </c>
    </row>
    <row r="256" spans="1:12" ht="15" customHeight="1">
      <c r="A256" s="129"/>
      <c r="B256" s="124"/>
      <c r="C256" s="114"/>
      <c r="D256" s="64" t="s">
        <v>2</v>
      </c>
      <c r="E256" s="81">
        <f t="shared" si="69"/>
        <v>0</v>
      </c>
      <c r="F256" s="81">
        <v>0</v>
      </c>
      <c r="G256" s="81">
        <v>0</v>
      </c>
      <c r="H256" s="81">
        <v>0</v>
      </c>
      <c r="I256" s="81">
        <v>0</v>
      </c>
      <c r="J256" s="81">
        <v>0</v>
      </c>
      <c r="K256" s="81">
        <v>0</v>
      </c>
      <c r="L256" s="114"/>
    </row>
    <row r="257" spans="1:12" ht="15" customHeight="1">
      <c r="A257" s="129"/>
      <c r="B257" s="124"/>
      <c r="C257" s="114"/>
      <c r="D257" s="64" t="s">
        <v>3</v>
      </c>
      <c r="E257" s="81">
        <f t="shared" si="69"/>
        <v>1621.3</v>
      </c>
      <c r="F257" s="81">
        <v>1621.3</v>
      </c>
      <c r="G257" s="81">
        <v>0</v>
      </c>
      <c r="H257" s="81">
        <v>0</v>
      </c>
      <c r="I257" s="81">
        <v>0</v>
      </c>
      <c r="J257" s="81">
        <v>0</v>
      </c>
      <c r="K257" s="81">
        <v>0</v>
      </c>
      <c r="L257" s="114"/>
    </row>
    <row r="258" spans="1:12" ht="15" customHeight="1">
      <c r="A258" s="129"/>
      <c r="B258" s="124"/>
      <c r="C258" s="114"/>
      <c r="D258" s="64" t="s">
        <v>4</v>
      </c>
      <c r="E258" s="81">
        <f t="shared" si="69"/>
        <v>0</v>
      </c>
      <c r="F258" s="81">
        <v>0</v>
      </c>
      <c r="G258" s="81">
        <v>0</v>
      </c>
      <c r="H258" s="81">
        <v>0</v>
      </c>
      <c r="I258" s="81">
        <v>0</v>
      </c>
      <c r="J258" s="81">
        <v>0</v>
      </c>
      <c r="K258" s="81">
        <v>0</v>
      </c>
      <c r="L258" s="114"/>
    </row>
    <row r="259" spans="1:12" ht="39.75" customHeight="1">
      <c r="A259" s="129"/>
      <c r="B259" s="124"/>
      <c r="C259" s="115"/>
      <c r="D259" s="105" t="s">
        <v>5</v>
      </c>
      <c r="E259" s="81">
        <f t="shared" si="69"/>
        <v>0</v>
      </c>
      <c r="F259" s="81">
        <v>0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114"/>
    </row>
    <row r="260" spans="1:12" ht="15" customHeight="1">
      <c r="A260" s="126" t="s">
        <v>119</v>
      </c>
      <c r="B260" s="124" t="s">
        <v>120</v>
      </c>
      <c r="C260" s="113" t="s">
        <v>11</v>
      </c>
      <c r="D260" s="64" t="s">
        <v>1</v>
      </c>
      <c r="E260" s="81">
        <f t="shared" si="69"/>
        <v>1621.3</v>
      </c>
      <c r="F260" s="81">
        <f aca="true" t="shared" si="71" ref="F260:K260">SUM(F261:F264)</f>
        <v>1621.3</v>
      </c>
      <c r="G260" s="81">
        <f t="shared" si="71"/>
        <v>0</v>
      </c>
      <c r="H260" s="81">
        <f t="shared" si="71"/>
        <v>0</v>
      </c>
      <c r="I260" s="81">
        <f t="shared" si="71"/>
        <v>0</v>
      </c>
      <c r="J260" s="81">
        <f t="shared" si="71"/>
        <v>0</v>
      </c>
      <c r="K260" s="81">
        <f t="shared" si="71"/>
        <v>0</v>
      </c>
      <c r="L260" s="114"/>
    </row>
    <row r="261" spans="1:12" ht="15" customHeight="1">
      <c r="A261" s="127"/>
      <c r="B261" s="124"/>
      <c r="C261" s="114"/>
      <c r="D261" s="64" t="s">
        <v>2</v>
      </c>
      <c r="E261" s="81">
        <v>1621.3</v>
      </c>
      <c r="F261" s="81">
        <v>1621.3</v>
      </c>
      <c r="G261" s="81">
        <v>0</v>
      </c>
      <c r="H261" s="81">
        <v>0</v>
      </c>
      <c r="I261" s="81">
        <v>0</v>
      </c>
      <c r="J261" s="81">
        <v>0</v>
      </c>
      <c r="K261" s="81">
        <v>0</v>
      </c>
      <c r="L261" s="114"/>
    </row>
    <row r="262" spans="1:12" ht="15" customHeight="1">
      <c r="A262" s="127"/>
      <c r="B262" s="124"/>
      <c r="C262" s="114"/>
      <c r="D262" s="64" t="s">
        <v>3</v>
      </c>
      <c r="E262" s="81">
        <f t="shared" si="69"/>
        <v>0</v>
      </c>
      <c r="F262" s="81">
        <v>0</v>
      </c>
      <c r="G262" s="81">
        <v>0</v>
      </c>
      <c r="H262" s="81">
        <v>0</v>
      </c>
      <c r="I262" s="81">
        <v>0</v>
      </c>
      <c r="J262" s="81">
        <v>0</v>
      </c>
      <c r="K262" s="81">
        <v>0</v>
      </c>
      <c r="L262" s="114"/>
    </row>
    <row r="263" spans="1:12" ht="15" customHeight="1">
      <c r="A263" s="127"/>
      <c r="B263" s="124"/>
      <c r="C263" s="114"/>
      <c r="D263" s="64" t="s">
        <v>4</v>
      </c>
      <c r="E263" s="81">
        <v>0</v>
      </c>
      <c r="F263" s="81">
        <v>0</v>
      </c>
      <c r="G263" s="81">
        <v>0</v>
      </c>
      <c r="H263" s="81">
        <v>0</v>
      </c>
      <c r="I263" s="81">
        <v>0</v>
      </c>
      <c r="J263" s="81">
        <v>0</v>
      </c>
      <c r="K263" s="81">
        <v>0</v>
      </c>
      <c r="L263" s="114"/>
    </row>
    <row r="264" spans="1:12" ht="63.75" customHeight="1">
      <c r="A264" s="128"/>
      <c r="B264" s="124"/>
      <c r="C264" s="115"/>
      <c r="D264" s="105" t="s">
        <v>5</v>
      </c>
      <c r="E264" s="81">
        <f t="shared" si="69"/>
        <v>0</v>
      </c>
      <c r="F264" s="81">
        <v>0</v>
      </c>
      <c r="G264" s="81">
        <v>0</v>
      </c>
      <c r="H264" s="81">
        <v>0</v>
      </c>
      <c r="I264" s="81">
        <v>0</v>
      </c>
      <c r="J264" s="81">
        <v>0</v>
      </c>
      <c r="K264" s="81">
        <v>0</v>
      </c>
      <c r="L264" s="115"/>
    </row>
    <row r="265" spans="1:12" ht="15" customHeight="1">
      <c r="A265" s="113">
        <v>4</v>
      </c>
      <c r="B265" s="117" t="s">
        <v>142</v>
      </c>
      <c r="C265" s="125" t="s">
        <v>11</v>
      </c>
      <c r="D265" s="105" t="s">
        <v>1</v>
      </c>
      <c r="E265" s="102">
        <f aca="true" t="shared" si="72" ref="E265:E279">SUM(F265:K265)</f>
        <v>255464.4</v>
      </c>
      <c r="F265" s="102">
        <f aca="true" t="shared" si="73" ref="F265:K265">SUM(F266:F269)</f>
        <v>46477.2</v>
      </c>
      <c r="G265" s="102">
        <f t="shared" si="73"/>
        <v>40928.7</v>
      </c>
      <c r="H265" s="102">
        <f>SUM(H266:H269)</f>
        <v>40950</v>
      </c>
      <c r="I265" s="102">
        <f t="shared" si="73"/>
        <v>40971.3</v>
      </c>
      <c r="J265" s="102">
        <f t="shared" si="73"/>
        <v>42371.8</v>
      </c>
      <c r="K265" s="102">
        <f t="shared" si="73"/>
        <v>43765.4</v>
      </c>
      <c r="L265" s="120" t="s">
        <v>32</v>
      </c>
    </row>
    <row r="266" spans="1:12" ht="15" customHeight="1">
      <c r="A266" s="114"/>
      <c r="B266" s="118"/>
      <c r="C266" s="125"/>
      <c r="D266" s="105" t="s">
        <v>2</v>
      </c>
      <c r="E266" s="102">
        <f t="shared" si="72"/>
        <v>214657.5</v>
      </c>
      <c r="F266" s="102">
        <f>F271</f>
        <v>39728.1</v>
      </c>
      <c r="G266" s="102">
        <f aca="true" t="shared" si="74" ref="G266:K267">G271</f>
        <v>34385</v>
      </c>
      <c r="H266" s="102">
        <f t="shared" si="74"/>
        <v>34385</v>
      </c>
      <c r="I266" s="102">
        <f t="shared" si="74"/>
        <v>34385</v>
      </c>
      <c r="J266" s="102">
        <f t="shared" si="74"/>
        <v>35190.4</v>
      </c>
      <c r="K266" s="102">
        <f t="shared" si="74"/>
        <v>36584</v>
      </c>
      <c r="L266" s="120"/>
    </row>
    <row r="267" spans="1:12" ht="15" customHeight="1">
      <c r="A267" s="114"/>
      <c r="B267" s="118"/>
      <c r="C267" s="125"/>
      <c r="D267" s="105" t="s">
        <v>3</v>
      </c>
      <c r="E267" s="102">
        <f t="shared" si="72"/>
        <v>40806.9</v>
      </c>
      <c r="F267" s="102">
        <f>F272</f>
        <v>6749.099999999999</v>
      </c>
      <c r="G267" s="102">
        <f>G272</f>
        <v>6543.7</v>
      </c>
      <c r="H267" s="102">
        <f t="shared" si="74"/>
        <v>6565</v>
      </c>
      <c r="I267" s="102">
        <f t="shared" si="74"/>
        <v>6586.3</v>
      </c>
      <c r="J267" s="102">
        <f t="shared" si="74"/>
        <v>7181.400000000001</v>
      </c>
      <c r="K267" s="102">
        <f t="shared" si="74"/>
        <v>7181.400000000001</v>
      </c>
      <c r="L267" s="120"/>
    </row>
    <row r="268" spans="1:12" ht="15" customHeight="1">
      <c r="A268" s="114"/>
      <c r="B268" s="118"/>
      <c r="C268" s="125"/>
      <c r="D268" s="105" t="s">
        <v>4</v>
      </c>
      <c r="E268" s="80">
        <f t="shared" si="72"/>
        <v>0</v>
      </c>
      <c r="F268" s="80">
        <v>0</v>
      </c>
      <c r="G268" s="80">
        <v>0</v>
      </c>
      <c r="H268" s="80">
        <v>0</v>
      </c>
      <c r="I268" s="80">
        <v>0</v>
      </c>
      <c r="J268" s="80">
        <v>0</v>
      </c>
      <c r="K268" s="80">
        <v>0</v>
      </c>
      <c r="L268" s="120"/>
    </row>
    <row r="269" spans="1:12" ht="46.5" customHeight="1">
      <c r="A269" s="115"/>
      <c r="B269" s="119"/>
      <c r="C269" s="125"/>
      <c r="D269" s="105" t="s">
        <v>5</v>
      </c>
      <c r="E269" s="80">
        <f t="shared" si="72"/>
        <v>0</v>
      </c>
      <c r="F269" s="80">
        <v>0</v>
      </c>
      <c r="G269" s="80">
        <v>0</v>
      </c>
      <c r="H269" s="80">
        <v>0</v>
      </c>
      <c r="I269" s="80">
        <v>0</v>
      </c>
      <c r="J269" s="80">
        <v>0</v>
      </c>
      <c r="K269" s="80">
        <v>0</v>
      </c>
      <c r="L269" s="120"/>
    </row>
    <row r="270" spans="1:12" ht="15" customHeight="1">
      <c r="A270" s="120" t="s">
        <v>67</v>
      </c>
      <c r="B270" s="124" t="s">
        <v>68</v>
      </c>
      <c r="C270" s="125" t="s">
        <v>11</v>
      </c>
      <c r="D270" s="105" t="s">
        <v>1</v>
      </c>
      <c r="E270" s="102">
        <f t="shared" si="72"/>
        <v>255464.4</v>
      </c>
      <c r="F270" s="102">
        <f aca="true" t="shared" si="75" ref="F270:K270">SUM(F271:F274)</f>
        <v>46477.2</v>
      </c>
      <c r="G270" s="102">
        <f t="shared" si="75"/>
        <v>40928.7</v>
      </c>
      <c r="H270" s="102">
        <f t="shared" si="75"/>
        <v>40950</v>
      </c>
      <c r="I270" s="102">
        <f t="shared" si="75"/>
        <v>40971.3</v>
      </c>
      <c r="J270" s="102">
        <f t="shared" si="75"/>
        <v>42371.8</v>
      </c>
      <c r="K270" s="102">
        <f t="shared" si="75"/>
        <v>43765.4</v>
      </c>
      <c r="L270" s="120" t="s">
        <v>32</v>
      </c>
    </row>
    <row r="271" spans="1:12" ht="15" customHeight="1">
      <c r="A271" s="120"/>
      <c r="B271" s="124"/>
      <c r="C271" s="125"/>
      <c r="D271" s="105" t="s">
        <v>2</v>
      </c>
      <c r="E271" s="102">
        <f t="shared" si="72"/>
        <v>214657.5</v>
      </c>
      <c r="F271" s="102">
        <f>F276+F281</f>
        <v>39728.1</v>
      </c>
      <c r="G271" s="102">
        <f>G276+G281+G286+G291+G296</f>
        <v>34385</v>
      </c>
      <c r="H271" s="102">
        <f aca="true" t="shared" si="76" ref="F271:K274">H276+H281+H286+H291+H296</f>
        <v>34385</v>
      </c>
      <c r="I271" s="102">
        <f>I276+I281+I286+I291+I296</f>
        <v>34385</v>
      </c>
      <c r="J271" s="102">
        <f t="shared" si="76"/>
        <v>35190.4</v>
      </c>
      <c r="K271" s="102">
        <f t="shared" si="76"/>
        <v>36584</v>
      </c>
      <c r="L271" s="120"/>
    </row>
    <row r="272" spans="1:12" ht="15" customHeight="1">
      <c r="A272" s="120"/>
      <c r="B272" s="124"/>
      <c r="C272" s="125"/>
      <c r="D272" s="105" t="s">
        <v>3</v>
      </c>
      <c r="E272" s="102">
        <f t="shared" si="72"/>
        <v>40806.9</v>
      </c>
      <c r="F272" s="102">
        <f>F277+F282+F287+F292+F297</f>
        <v>6749.099999999999</v>
      </c>
      <c r="G272" s="102">
        <f>G277+G282+G287+G292+G297</f>
        <v>6543.7</v>
      </c>
      <c r="H272" s="102">
        <f t="shared" si="76"/>
        <v>6565</v>
      </c>
      <c r="I272" s="102">
        <f t="shared" si="76"/>
        <v>6586.3</v>
      </c>
      <c r="J272" s="102">
        <f t="shared" si="76"/>
        <v>7181.400000000001</v>
      </c>
      <c r="K272" s="102">
        <f t="shared" si="76"/>
        <v>7181.400000000001</v>
      </c>
      <c r="L272" s="120"/>
    </row>
    <row r="273" spans="1:12" ht="15" customHeight="1">
      <c r="A273" s="120"/>
      <c r="B273" s="124"/>
      <c r="C273" s="125"/>
      <c r="D273" s="105" t="s">
        <v>4</v>
      </c>
      <c r="E273" s="80">
        <f t="shared" si="72"/>
        <v>0</v>
      </c>
      <c r="F273" s="80">
        <f t="shared" si="76"/>
        <v>0</v>
      </c>
      <c r="G273" s="80">
        <f t="shared" si="76"/>
        <v>0</v>
      </c>
      <c r="H273" s="80">
        <f t="shared" si="76"/>
        <v>0</v>
      </c>
      <c r="I273" s="80">
        <f t="shared" si="76"/>
        <v>0</v>
      </c>
      <c r="J273" s="80">
        <f t="shared" si="76"/>
        <v>0</v>
      </c>
      <c r="K273" s="80">
        <f t="shared" si="76"/>
        <v>0</v>
      </c>
      <c r="L273" s="120"/>
    </row>
    <row r="274" spans="1:12" ht="125.25" customHeight="1">
      <c r="A274" s="120"/>
      <c r="B274" s="124"/>
      <c r="C274" s="125"/>
      <c r="D274" s="105" t="s">
        <v>5</v>
      </c>
      <c r="E274" s="81">
        <f t="shared" si="72"/>
        <v>0</v>
      </c>
      <c r="F274" s="81">
        <f t="shared" si="76"/>
        <v>0</v>
      </c>
      <c r="G274" s="81">
        <f t="shared" si="76"/>
        <v>0</v>
      </c>
      <c r="H274" s="81">
        <f t="shared" si="76"/>
        <v>0</v>
      </c>
      <c r="I274" s="81">
        <f t="shared" si="76"/>
        <v>0</v>
      </c>
      <c r="J274" s="81">
        <f t="shared" si="76"/>
        <v>0</v>
      </c>
      <c r="K274" s="81">
        <f t="shared" si="76"/>
        <v>0</v>
      </c>
      <c r="L274" s="120"/>
    </row>
    <row r="275" spans="1:12" ht="15" customHeight="1">
      <c r="A275" s="129" t="s">
        <v>69</v>
      </c>
      <c r="B275" s="124" t="s">
        <v>92</v>
      </c>
      <c r="C275" s="125" t="s">
        <v>11</v>
      </c>
      <c r="D275" s="105" t="s">
        <v>1</v>
      </c>
      <c r="E275" s="102">
        <f t="shared" si="72"/>
        <v>212035.1</v>
      </c>
      <c r="F275" s="102">
        <f aca="true" t="shared" si="77" ref="F275:K275">SUM(F276:F279)</f>
        <v>39010.7</v>
      </c>
      <c r="G275" s="102">
        <f t="shared" si="77"/>
        <v>33984</v>
      </c>
      <c r="H275" s="102">
        <f t="shared" si="77"/>
        <v>33984</v>
      </c>
      <c r="I275" s="102">
        <f t="shared" si="77"/>
        <v>33984</v>
      </c>
      <c r="J275" s="102">
        <f t="shared" si="77"/>
        <v>34839.4</v>
      </c>
      <c r="K275" s="102">
        <f t="shared" si="77"/>
        <v>36233</v>
      </c>
      <c r="L275" s="120" t="s">
        <v>32</v>
      </c>
    </row>
    <row r="276" spans="1:12" ht="15" customHeight="1">
      <c r="A276" s="129"/>
      <c r="B276" s="124"/>
      <c r="C276" s="125"/>
      <c r="D276" s="105" t="s">
        <v>2</v>
      </c>
      <c r="E276" s="102">
        <f t="shared" si="72"/>
        <v>212035.1</v>
      </c>
      <c r="F276" s="102">
        <v>39010.7</v>
      </c>
      <c r="G276" s="102">
        <v>33984</v>
      </c>
      <c r="H276" s="102">
        <v>33984</v>
      </c>
      <c r="I276" s="102">
        <v>33984</v>
      </c>
      <c r="J276" s="102">
        <v>34839.4</v>
      </c>
      <c r="K276" s="102">
        <v>36233</v>
      </c>
      <c r="L276" s="120"/>
    </row>
    <row r="277" spans="1:12" ht="15" customHeight="1">
      <c r="A277" s="129"/>
      <c r="B277" s="124"/>
      <c r="C277" s="125"/>
      <c r="D277" s="105" t="s">
        <v>3</v>
      </c>
      <c r="E277" s="80">
        <f t="shared" si="72"/>
        <v>0</v>
      </c>
      <c r="F277" s="80">
        <v>0</v>
      </c>
      <c r="G277" s="80">
        <v>0</v>
      </c>
      <c r="H277" s="80">
        <v>0</v>
      </c>
      <c r="I277" s="80">
        <v>0</v>
      </c>
      <c r="J277" s="80">
        <v>0</v>
      </c>
      <c r="K277" s="80">
        <v>0</v>
      </c>
      <c r="L277" s="120"/>
    </row>
    <row r="278" spans="1:12" ht="15" customHeight="1">
      <c r="A278" s="129"/>
      <c r="B278" s="124"/>
      <c r="C278" s="125"/>
      <c r="D278" s="105" t="s">
        <v>4</v>
      </c>
      <c r="E278" s="80">
        <f t="shared" si="72"/>
        <v>0</v>
      </c>
      <c r="F278" s="80">
        <v>0</v>
      </c>
      <c r="G278" s="80">
        <v>0</v>
      </c>
      <c r="H278" s="80">
        <v>0</v>
      </c>
      <c r="I278" s="80">
        <v>0</v>
      </c>
      <c r="J278" s="80">
        <v>0</v>
      </c>
      <c r="K278" s="80">
        <v>0</v>
      </c>
      <c r="L278" s="120"/>
    </row>
    <row r="279" spans="1:12" ht="15" customHeight="1">
      <c r="A279" s="129"/>
      <c r="B279" s="124"/>
      <c r="C279" s="125"/>
      <c r="D279" s="105" t="s">
        <v>5</v>
      </c>
      <c r="E279" s="80">
        <f t="shared" si="72"/>
        <v>0</v>
      </c>
      <c r="F279" s="80">
        <v>0</v>
      </c>
      <c r="G279" s="80">
        <v>0</v>
      </c>
      <c r="H279" s="80">
        <v>0</v>
      </c>
      <c r="I279" s="80">
        <v>0</v>
      </c>
      <c r="J279" s="80">
        <v>0</v>
      </c>
      <c r="K279" s="80">
        <v>0</v>
      </c>
      <c r="L279" s="120"/>
    </row>
    <row r="280" spans="1:12" ht="15" customHeight="1">
      <c r="A280" s="129" t="s">
        <v>70</v>
      </c>
      <c r="B280" s="124" t="s">
        <v>93</v>
      </c>
      <c r="C280" s="125" t="s">
        <v>11</v>
      </c>
      <c r="D280" s="105" t="s">
        <v>1</v>
      </c>
      <c r="E280" s="102">
        <f>SUM(E281:E284)</f>
        <v>2622.4</v>
      </c>
      <c r="F280" s="102">
        <f aca="true" t="shared" si="78" ref="F280:K280">SUM(F281:F284)</f>
        <v>717.4</v>
      </c>
      <c r="G280" s="102">
        <f t="shared" si="78"/>
        <v>401</v>
      </c>
      <c r="H280" s="102">
        <f t="shared" si="78"/>
        <v>401</v>
      </c>
      <c r="I280" s="102">
        <f t="shared" si="78"/>
        <v>401</v>
      </c>
      <c r="J280" s="102">
        <f t="shared" si="78"/>
        <v>351</v>
      </c>
      <c r="K280" s="102">
        <f t="shared" si="78"/>
        <v>351</v>
      </c>
      <c r="L280" s="120" t="s">
        <v>32</v>
      </c>
    </row>
    <row r="281" spans="1:12" ht="15" customHeight="1">
      <c r="A281" s="129"/>
      <c r="B281" s="124"/>
      <c r="C281" s="125"/>
      <c r="D281" s="105" t="s">
        <v>2</v>
      </c>
      <c r="E281" s="102">
        <f aca="true" t="shared" si="79" ref="E281:E299">SUM(F281:K281)</f>
        <v>2622.4</v>
      </c>
      <c r="F281" s="102">
        <v>717.4</v>
      </c>
      <c r="G281" s="102">
        <v>401</v>
      </c>
      <c r="H281" s="102">
        <v>401</v>
      </c>
      <c r="I281" s="102">
        <v>401</v>
      </c>
      <c r="J281" s="102">
        <v>351</v>
      </c>
      <c r="K281" s="102">
        <v>351</v>
      </c>
      <c r="L281" s="120"/>
    </row>
    <row r="282" spans="1:12" ht="15" customHeight="1">
      <c r="A282" s="129"/>
      <c r="B282" s="124"/>
      <c r="C282" s="125"/>
      <c r="D282" s="105" t="s">
        <v>3</v>
      </c>
      <c r="E282" s="80">
        <f t="shared" si="79"/>
        <v>0</v>
      </c>
      <c r="F282" s="80">
        <v>0</v>
      </c>
      <c r="G282" s="80">
        <v>0</v>
      </c>
      <c r="H282" s="80">
        <v>0</v>
      </c>
      <c r="I282" s="80">
        <v>0</v>
      </c>
      <c r="J282" s="80">
        <v>0</v>
      </c>
      <c r="K282" s="80">
        <v>0</v>
      </c>
      <c r="L282" s="120"/>
    </row>
    <row r="283" spans="1:12" ht="15" customHeight="1">
      <c r="A283" s="129"/>
      <c r="B283" s="124"/>
      <c r="C283" s="125"/>
      <c r="D283" s="105" t="s">
        <v>4</v>
      </c>
      <c r="E283" s="80">
        <f t="shared" si="79"/>
        <v>0</v>
      </c>
      <c r="F283" s="80">
        <v>0</v>
      </c>
      <c r="G283" s="80">
        <v>0</v>
      </c>
      <c r="H283" s="80">
        <v>0</v>
      </c>
      <c r="I283" s="80">
        <v>0</v>
      </c>
      <c r="J283" s="80">
        <v>0</v>
      </c>
      <c r="K283" s="80">
        <v>0</v>
      </c>
      <c r="L283" s="120"/>
    </row>
    <row r="284" spans="1:12" ht="15" customHeight="1">
      <c r="A284" s="129"/>
      <c r="B284" s="124"/>
      <c r="C284" s="125"/>
      <c r="D284" s="105" t="s">
        <v>5</v>
      </c>
      <c r="E284" s="80">
        <f t="shared" si="79"/>
        <v>0</v>
      </c>
      <c r="F284" s="80">
        <v>0</v>
      </c>
      <c r="G284" s="80">
        <v>0</v>
      </c>
      <c r="H284" s="80">
        <v>0</v>
      </c>
      <c r="I284" s="80">
        <v>0</v>
      </c>
      <c r="J284" s="80">
        <v>0</v>
      </c>
      <c r="K284" s="80">
        <v>0</v>
      </c>
      <c r="L284" s="120"/>
    </row>
    <row r="285" spans="1:12" ht="15" customHeight="1">
      <c r="A285" s="129" t="s">
        <v>72</v>
      </c>
      <c r="B285" s="124" t="s">
        <v>94</v>
      </c>
      <c r="C285" s="125" t="s">
        <v>11</v>
      </c>
      <c r="D285" s="105" t="s">
        <v>1</v>
      </c>
      <c r="E285" s="102">
        <f t="shared" si="79"/>
        <v>37882.1</v>
      </c>
      <c r="F285" s="102">
        <f aca="true" t="shared" si="80" ref="F285:K285">SUM(F286:F289)</f>
        <v>6408.4</v>
      </c>
      <c r="G285" s="102">
        <f t="shared" si="80"/>
        <v>6185.7</v>
      </c>
      <c r="H285" s="102">
        <f t="shared" si="80"/>
        <v>6185.7</v>
      </c>
      <c r="I285" s="102">
        <f t="shared" si="80"/>
        <v>6185.7</v>
      </c>
      <c r="J285" s="102">
        <f t="shared" si="80"/>
        <v>6458.3</v>
      </c>
      <c r="K285" s="102">
        <f t="shared" si="80"/>
        <v>6458.3</v>
      </c>
      <c r="L285" s="120" t="s">
        <v>32</v>
      </c>
    </row>
    <row r="286" spans="1:12" ht="15" customHeight="1">
      <c r="A286" s="129"/>
      <c r="B286" s="124"/>
      <c r="C286" s="125"/>
      <c r="D286" s="105" t="s">
        <v>2</v>
      </c>
      <c r="E286" s="102">
        <f t="shared" si="79"/>
        <v>0</v>
      </c>
      <c r="F286" s="102">
        <v>0</v>
      </c>
      <c r="G286" s="102">
        <v>0</v>
      </c>
      <c r="H286" s="102">
        <v>0</v>
      </c>
      <c r="I286" s="102">
        <v>0</v>
      </c>
      <c r="J286" s="102">
        <v>0</v>
      </c>
      <c r="K286" s="102">
        <v>0</v>
      </c>
      <c r="L286" s="120"/>
    </row>
    <row r="287" spans="1:12" ht="15" customHeight="1">
      <c r="A287" s="129"/>
      <c r="B287" s="124"/>
      <c r="C287" s="125"/>
      <c r="D287" s="105" t="s">
        <v>3</v>
      </c>
      <c r="E287" s="102">
        <f t="shared" si="79"/>
        <v>37882.1</v>
      </c>
      <c r="F287" s="102">
        <v>6408.4</v>
      </c>
      <c r="G287" s="102">
        <v>6185.7</v>
      </c>
      <c r="H287" s="102">
        <v>6185.7</v>
      </c>
      <c r="I287" s="102">
        <v>6185.7</v>
      </c>
      <c r="J287" s="102">
        <v>6458.3</v>
      </c>
      <c r="K287" s="102">
        <v>6458.3</v>
      </c>
      <c r="L287" s="120"/>
    </row>
    <row r="288" spans="1:12" ht="15" customHeight="1">
      <c r="A288" s="129"/>
      <c r="B288" s="124"/>
      <c r="C288" s="125"/>
      <c r="D288" s="105" t="s">
        <v>4</v>
      </c>
      <c r="E288" s="80">
        <f t="shared" si="79"/>
        <v>0</v>
      </c>
      <c r="F288" s="80">
        <v>0</v>
      </c>
      <c r="G288" s="80">
        <v>0</v>
      </c>
      <c r="H288" s="80">
        <v>0</v>
      </c>
      <c r="I288" s="80">
        <v>0</v>
      </c>
      <c r="J288" s="80">
        <v>0</v>
      </c>
      <c r="K288" s="80">
        <v>0</v>
      </c>
      <c r="L288" s="120"/>
    </row>
    <row r="289" spans="1:12" ht="114" customHeight="1">
      <c r="A289" s="129"/>
      <c r="B289" s="124"/>
      <c r="C289" s="125"/>
      <c r="D289" s="105" t="s">
        <v>5</v>
      </c>
      <c r="E289" s="81">
        <f t="shared" si="79"/>
        <v>0</v>
      </c>
      <c r="F289" s="81">
        <v>0</v>
      </c>
      <c r="G289" s="81">
        <v>0</v>
      </c>
      <c r="H289" s="81">
        <v>0</v>
      </c>
      <c r="I289" s="81">
        <v>0</v>
      </c>
      <c r="J289" s="81">
        <v>0</v>
      </c>
      <c r="K289" s="81">
        <v>0</v>
      </c>
      <c r="L289" s="120"/>
    </row>
    <row r="290" spans="1:12" ht="15" customHeight="1">
      <c r="A290" s="129" t="s">
        <v>73</v>
      </c>
      <c r="B290" s="124" t="s">
        <v>95</v>
      </c>
      <c r="C290" s="125" t="s">
        <v>11</v>
      </c>
      <c r="D290" s="105" t="s">
        <v>1</v>
      </c>
      <c r="E290" s="80">
        <f t="shared" si="79"/>
        <v>1509.2</v>
      </c>
      <c r="F290" s="80">
        <f aca="true" t="shared" si="81" ref="F290:K290">SUM(F291:F294)</f>
        <v>115.2</v>
      </c>
      <c r="G290" s="80">
        <f t="shared" si="81"/>
        <v>102</v>
      </c>
      <c r="H290" s="80">
        <f t="shared" si="81"/>
        <v>102</v>
      </c>
      <c r="I290" s="80">
        <f t="shared" si="81"/>
        <v>102</v>
      </c>
      <c r="J290" s="80">
        <f t="shared" si="81"/>
        <v>544</v>
      </c>
      <c r="K290" s="80">
        <f t="shared" si="81"/>
        <v>544</v>
      </c>
      <c r="L290" s="120" t="s">
        <v>32</v>
      </c>
    </row>
    <row r="291" spans="1:12" ht="15" customHeight="1">
      <c r="A291" s="129"/>
      <c r="B291" s="124"/>
      <c r="C291" s="125"/>
      <c r="D291" s="105" t="s">
        <v>2</v>
      </c>
      <c r="E291" s="80">
        <f t="shared" si="79"/>
        <v>0</v>
      </c>
      <c r="F291" s="80">
        <v>0</v>
      </c>
      <c r="G291" s="80">
        <v>0</v>
      </c>
      <c r="H291" s="80">
        <v>0</v>
      </c>
      <c r="I291" s="80">
        <v>0</v>
      </c>
      <c r="J291" s="80">
        <v>0</v>
      </c>
      <c r="K291" s="80">
        <v>0</v>
      </c>
      <c r="L291" s="120"/>
    </row>
    <row r="292" spans="1:12" ht="15" customHeight="1">
      <c r="A292" s="129"/>
      <c r="B292" s="124"/>
      <c r="C292" s="125"/>
      <c r="D292" s="105" t="s">
        <v>3</v>
      </c>
      <c r="E292" s="80">
        <f t="shared" si="79"/>
        <v>1509.2</v>
      </c>
      <c r="F292" s="80">
        <v>115.2</v>
      </c>
      <c r="G292" s="80">
        <v>102</v>
      </c>
      <c r="H292" s="80">
        <v>102</v>
      </c>
      <c r="I292" s="80">
        <v>102</v>
      </c>
      <c r="J292" s="80">
        <v>544</v>
      </c>
      <c r="K292" s="80">
        <v>544</v>
      </c>
      <c r="L292" s="120"/>
    </row>
    <row r="293" spans="1:12" ht="15" customHeight="1">
      <c r="A293" s="129"/>
      <c r="B293" s="124"/>
      <c r="C293" s="125"/>
      <c r="D293" s="105" t="s">
        <v>4</v>
      </c>
      <c r="E293" s="80">
        <f t="shared" si="79"/>
        <v>0</v>
      </c>
      <c r="F293" s="80">
        <v>0</v>
      </c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120"/>
    </row>
    <row r="294" spans="1:12" ht="45.75" customHeight="1">
      <c r="A294" s="129"/>
      <c r="B294" s="124"/>
      <c r="C294" s="125"/>
      <c r="D294" s="105" t="s">
        <v>5</v>
      </c>
      <c r="E294" s="80">
        <f t="shared" si="79"/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120"/>
    </row>
    <row r="295" spans="1:12" ht="15" customHeight="1">
      <c r="A295" s="129" t="s">
        <v>74</v>
      </c>
      <c r="B295" s="124" t="s">
        <v>89</v>
      </c>
      <c r="C295" s="125" t="s">
        <v>11</v>
      </c>
      <c r="D295" s="105" t="s">
        <v>1</v>
      </c>
      <c r="E295" s="80">
        <f t="shared" si="79"/>
        <v>1415.6</v>
      </c>
      <c r="F295" s="80">
        <f aca="true" t="shared" si="82" ref="F295:K295">SUM(F296:F299)</f>
        <v>225.5</v>
      </c>
      <c r="G295" s="80">
        <f t="shared" si="82"/>
        <v>256</v>
      </c>
      <c r="H295" s="80">
        <f t="shared" si="82"/>
        <v>277.3</v>
      </c>
      <c r="I295" s="80">
        <f t="shared" si="82"/>
        <v>298.6</v>
      </c>
      <c r="J295" s="80">
        <f t="shared" si="82"/>
        <v>179.1</v>
      </c>
      <c r="K295" s="80">
        <f t="shared" si="82"/>
        <v>179.1</v>
      </c>
      <c r="L295" s="120" t="s">
        <v>32</v>
      </c>
    </row>
    <row r="296" spans="1:12" ht="15" customHeight="1">
      <c r="A296" s="129"/>
      <c r="B296" s="124"/>
      <c r="C296" s="125"/>
      <c r="D296" s="105" t="s">
        <v>2</v>
      </c>
      <c r="E296" s="80">
        <f t="shared" si="79"/>
        <v>0</v>
      </c>
      <c r="F296" s="80">
        <v>0</v>
      </c>
      <c r="G296" s="80">
        <v>0</v>
      </c>
      <c r="H296" s="80">
        <v>0</v>
      </c>
      <c r="I296" s="80">
        <v>0</v>
      </c>
      <c r="J296" s="80">
        <v>0</v>
      </c>
      <c r="K296" s="80">
        <v>0</v>
      </c>
      <c r="L296" s="120"/>
    </row>
    <row r="297" spans="1:12" ht="15" customHeight="1">
      <c r="A297" s="129"/>
      <c r="B297" s="124"/>
      <c r="C297" s="125"/>
      <c r="D297" s="105" t="s">
        <v>3</v>
      </c>
      <c r="E297" s="80">
        <f t="shared" si="79"/>
        <v>1415.6</v>
      </c>
      <c r="F297" s="80">
        <v>225.5</v>
      </c>
      <c r="G297" s="80">
        <v>256</v>
      </c>
      <c r="H297" s="80">
        <v>277.3</v>
      </c>
      <c r="I297" s="80">
        <v>298.6</v>
      </c>
      <c r="J297" s="80">
        <v>179.1</v>
      </c>
      <c r="K297" s="80">
        <v>179.1</v>
      </c>
      <c r="L297" s="120"/>
    </row>
    <row r="298" spans="1:12" ht="15" customHeight="1">
      <c r="A298" s="129"/>
      <c r="B298" s="124"/>
      <c r="C298" s="125"/>
      <c r="D298" s="105" t="s">
        <v>4</v>
      </c>
      <c r="E298" s="80">
        <f t="shared" si="79"/>
        <v>0</v>
      </c>
      <c r="F298" s="80">
        <v>0</v>
      </c>
      <c r="G298" s="80">
        <v>0</v>
      </c>
      <c r="H298" s="80">
        <v>0</v>
      </c>
      <c r="I298" s="80">
        <v>0</v>
      </c>
      <c r="J298" s="80">
        <v>0</v>
      </c>
      <c r="K298" s="80">
        <v>0</v>
      </c>
      <c r="L298" s="120"/>
    </row>
    <row r="299" spans="1:12" ht="81.75" customHeight="1">
      <c r="A299" s="129"/>
      <c r="B299" s="124"/>
      <c r="C299" s="125"/>
      <c r="D299" s="105" t="s">
        <v>5</v>
      </c>
      <c r="E299" s="81">
        <f t="shared" si="79"/>
        <v>0</v>
      </c>
      <c r="F299" s="81">
        <v>0</v>
      </c>
      <c r="G299" s="81">
        <v>0</v>
      </c>
      <c r="H299" s="81">
        <v>0</v>
      </c>
      <c r="I299" s="81">
        <v>0</v>
      </c>
      <c r="J299" s="81">
        <v>0</v>
      </c>
      <c r="K299" s="81">
        <v>0</v>
      </c>
      <c r="L299" s="120"/>
    </row>
  </sheetData>
  <sheetProtection/>
  <mergeCells count="231">
    <mergeCell ref="C10:C14"/>
    <mergeCell ref="L5:L9"/>
    <mergeCell ref="L10:L14"/>
    <mergeCell ref="L15:L19"/>
    <mergeCell ref="L20:L24"/>
    <mergeCell ref="L25:L29"/>
    <mergeCell ref="B40:B44"/>
    <mergeCell ref="L30:L34"/>
    <mergeCell ref="C5:C9"/>
    <mergeCell ref="C15:C19"/>
    <mergeCell ref="C20:C24"/>
    <mergeCell ref="C25:C29"/>
    <mergeCell ref="C30:C34"/>
    <mergeCell ref="L35:L39"/>
    <mergeCell ref="L40:L44"/>
    <mergeCell ref="C40:C44"/>
    <mergeCell ref="B5:B9"/>
    <mergeCell ref="B15:B19"/>
    <mergeCell ref="B20:B24"/>
    <mergeCell ref="B25:B29"/>
    <mergeCell ref="B30:B34"/>
    <mergeCell ref="B35:B39"/>
    <mergeCell ref="B10:B14"/>
    <mergeCell ref="B270:B274"/>
    <mergeCell ref="C270:C274"/>
    <mergeCell ref="L255:L264"/>
    <mergeCell ref="A255:A259"/>
    <mergeCell ref="A260:A264"/>
    <mergeCell ref="B255:B259"/>
    <mergeCell ref="C255:C259"/>
    <mergeCell ref="C260:C264"/>
    <mergeCell ref="B260:B264"/>
    <mergeCell ref="L270:L274"/>
    <mergeCell ref="C285:C289"/>
    <mergeCell ref="L285:L289"/>
    <mergeCell ref="A290:A294"/>
    <mergeCell ref="B290:B294"/>
    <mergeCell ref="C290:C294"/>
    <mergeCell ref="L290:L294"/>
    <mergeCell ref="B285:B289"/>
    <mergeCell ref="A280:A284"/>
    <mergeCell ref="B280:B284"/>
    <mergeCell ref="C280:C284"/>
    <mergeCell ref="L280:L284"/>
    <mergeCell ref="A275:A279"/>
    <mergeCell ref="B275:B279"/>
    <mergeCell ref="C275:C279"/>
    <mergeCell ref="L275:L279"/>
    <mergeCell ref="A270:A274"/>
    <mergeCell ref="A45:A49"/>
    <mergeCell ref="B45:B49"/>
    <mergeCell ref="C45:C49"/>
    <mergeCell ref="L45:L49"/>
    <mergeCell ref="B55:B59"/>
    <mergeCell ref="A265:A269"/>
    <mergeCell ref="B265:B269"/>
    <mergeCell ref="C265:C269"/>
    <mergeCell ref="L265:L269"/>
    <mergeCell ref="A295:A299"/>
    <mergeCell ref="B295:B299"/>
    <mergeCell ref="C295:C299"/>
    <mergeCell ref="L295:L299"/>
    <mergeCell ref="A285:A289"/>
    <mergeCell ref="A1:L1"/>
    <mergeCell ref="A3:A4"/>
    <mergeCell ref="B3:B4"/>
    <mergeCell ref="C3:C4"/>
    <mergeCell ref="D3:K3"/>
    <mergeCell ref="L3:L4"/>
    <mergeCell ref="A50:A54"/>
    <mergeCell ref="B50:B54"/>
    <mergeCell ref="C50:C54"/>
    <mergeCell ref="L50:L54"/>
    <mergeCell ref="A55:A59"/>
    <mergeCell ref="C55:C59"/>
    <mergeCell ref="L55:L59"/>
    <mergeCell ref="C35:C39"/>
    <mergeCell ref="A5:A44"/>
    <mergeCell ref="A60:A64"/>
    <mergeCell ref="B60:B64"/>
    <mergeCell ref="C60:C64"/>
    <mergeCell ref="L60:L64"/>
    <mergeCell ref="A65:A69"/>
    <mergeCell ref="B65:B69"/>
    <mergeCell ref="C65:C69"/>
    <mergeCell ref="L65:L69"/>
    <mergeCell ref="A70:A74"/>
    <mergeCell ref="B70:B74"/>
    <mergeCell ref="C70:C74"/>
    <mergeCell ref="L70:L74"/>
    <mergeCell ref="A75:A79"/>
    <mergeCell ref="B75:B79"/>
    <mergeCell ref="C75:C79"/>
    <mergeCell ref="L75:L79"/>
    <mergeCell ref="C95:C99"/>
    <mergeCell ref="L95:L99"/>
    <mergeCell ref="A80:A84"/>
    <mergeCell ref="B80:B84"/>
    <mergeCell ref="C80:C84"/>
    <mergeCell ref="L80:L84"/>
    <mergeCell ref="A85:A89"/>
    <mergeCell ref="B85:B89"/>
    <mergeCell ref="C85:C89"/>
    <mergeCell ref="L85:L89"/>
    <mergeCell ref="A100:A104"/>
    <mergeCell ref="B100:B104"/>
    <mergeCell ref="C100:C104"/>
    <mergeCell ref="L100:L104"/>
    <mergeCell ref="A90:A94"/>
    <mergeCell ref="B90:B94"/>
    <mergeCell ref="C90:C94"/>
    <mergeCell ref="L90:L94"/>
    <mergeCell ref="A95:A99"/>
    <mergeCell ref="B95:B99"/>
    <mergeCell ref="L105:L109"/>
    <mergeCell ref="A110:A114"/>
    <mergeCell ref="B110:B114"/>
    <mergeCell ref="C110:C114"/>
    <mergeCell ref="L110:L114"/>
    <mergeCell ref="A130:A134"/>
    <mergeCell ref="B130:B134"/>
    <mergeCell ref="C115:C119"/>
    <mergeCell ref="C120:C124"/>
    <mergeCell ref="C125:C129"/>
    <mergeCell ref="A135:A139"/>
    <mergeCell ref="B135:B139"/>
    <mergeCell ref="A105:A109"/>
    <mergeCell ref="B105:B109"/>
    <mergeCell ref="C105:C109"/>
    <mergeCell ref="A115:A119"/>
    <mergeCell ref="A120:A124"/>
    <mergeCell ref="B120:B124"/>
    <mergeCell ref="A125:A129"/>
    <mergeCell ref="B125:B129"/>
    <mergeCell ref="L115:L119"/>
    <mergeCell ref="B190:B194"/>
    <mergeCell ref="B220:B224"/>
    <mergeCell ref="B200:B204"/>
    <mergeCell ref="C210:C214"/>
    <mergeCell ref="C220:C224"/>
    <mergeCell ref="C190:C194"/>
    <mergeCell ref="B115:B119"/>
    <mergeCell ref="L150:L154"/>
    <mergeCell ref="L155:L159"/>
    <mergeCell ref="C155:C159"/>
    <mergeCell ref="B160:B164"/>
    <mergeCell ref="A140:A144"/>
    <mergeCell ref="B140:B144"/>
    <mergeCell ref="C140:C144"/>
    <mergeCell ref="L140:L144"/>
    <mergeCell ref="A145:A149"/>
    <mergeCell ref="B145:B149"/>
    <mergeCell ref="C145:C149"/>
    <mergeCell ref="L145:L149"/>
    <mergeCell ref="A195:A199"/>
    <mergeCell ref="B195:B199"/>
    <mergeCell ref="A150:A154"/>
    <mergeCell ref="B150:B154"/>
    <mergeCell ref="C150:C154"/>
    <mergeCell ref="B180:B184"/>
    <mergeCell ref="C180:C184"/>
    <mergeCell ref="C165:C169"/>
    <mergeCell ref="A155:A159"/>
    <mergeCell ref="B155:B159"/>
    <mergeCell ref="C205:C209"/>
    <mergeCell ref="B210:B214"/>
    <mergeCell ref="L165:L184"/>
    <mergeCell ref="A210:A214"/>
    <mergeCell ref="C160:C164"/>
    <mergeCell ref="A170:A174"/>
    <mergeCell ref="B170:B174"/>
    <mergeCell ref="C170:C174"/>
    <mergeCell ref="A175:A179"/>
    <mergeCell ref="A160:A164"/>
    <mergeCell ref="A235:A239"/>
    <mergeCell ref="B235:B239"/>
    <mergeCell ref="L195:L199"/>
    <mergeCell ref="C225:C229"/>
    <mergeCell ref="L225:L229"/>
    <mergeCell ref="A225:A229"/>
    <mergeCell ref="L205:L209"/>
    <mergeCell ref="L210:L214"/>
    <mergeCell ref="A205:A209"/>
    <mergeCell ref="B205:B209"/>
    <mergeCell ref="C175:C179"/>
    <mergeCell ref="L230:L234"/>
    <mergeCell ref="L250:L254"/>
    <mergeCell ref="A250:A254"/>
    <mergeCell ref="B250:B254"/>
    <mergeCell ref="C250:C254"/>
    <mergeCell ref="A245:A249"/>
    <mergeCell ref="A230:A234"/>
    <mergeCell ref="B230:B234"/>
    <mergeCell ref="C230:C234"/>
    <mergeCell ref="C235:C239"/>
    <mergeCell ref="C195:C199"/>
    <mergeCell ref="C130:C134"/>
    <mergeCell ref="C135:C139"/>
    <mergeCell ref="L130:L134"/>
    <mergeCell ref="B165:B169"/>
    <mergeCell ref="C200:C204"/>
    <mergeCell ref="L235:L239"/>
    <mergeCell ref="B225:B229"/>
    <mergeCell ref="B175:B179"/>
    <mergeCell ref="B245:B249"/>
    <mergeCell ref="C245:C249"/>
    <mergeCell ref="L245:L249"/>
    <mergeCell ref="A240:A244"/>
    <mergeCell ref="B240:B244"/>
    <mergeCell ref="C240:C244"/>
    <mergeCell ref="L240:L244"/>
    <mergeCell ref="L120:L124"/>
    <mergeCell ref="L125:L129"/>
    <mergeCell ref="L135:L139"/>
    <mergeCell ref="A185:A189"/>
    <mergeCell ref="B185:B189"/>
    <mergeCell ref="C185:C189"/>
    <mergeCell ref="L185:L189"/>
    <mergeCell ref="L160:L164"/>
    <mergeCell ref="A180:A184"/>
    <mergeCell ref="A165:A169"/>
    <mergeCell ref="A220:A224"/>
    <mergeCell ref="A200:A204"/>
    <mergeCell ref="L190:L194"/>
    <mergeCell ref="L220:L224"/>
    <mergeCell ref="A190:A194"/>
    <mergeCell ref="L200:L204"/>
    <mergeCell ref="A215:A219"/>
    <mergeCell ref="B215:B219"/>
    <mergeCell ref="C215:C219"/>
    <mergeCell ref="L215:L219"/>
  </mergeCells>
  <printOptions/>
  <pageMargins left="0.8267716535433072" right="0.4330708661417323" top="0.7874015748031497" bottom="0.5511811023622047" header="0" footer="0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7.8515625" style="0" customWidth="1"/>
  </cols>
  <sheetData>
    <row r="2" spans="2:7" ht="15">
      <c r="B2">
        <v>2023</v>
      </c>
      <c r="C2">
        <v>2024</v>
      </c>
      <c r="D2">
        <v>2025</v>
      </c>
      <c r="E2">
        <v>2026</v>
      </c>
      <c r="F2">
        <v>2027</v>
      </c>
      <c r="G2">
        <v>2028</v>
      </c>
    </row>
    <row r="3" spans="1:7" ht="15">
      <c r="A3" s="20" t="s">
        <v>123</v>
      </c>
      <c r="B3" s="21">
        <v>8</v>
      </c>
      <c r="C3" s="21">
        <v>9</v>
      </c>
      <c r="D3" s="21">
        <v>10</v>
      </c>
      <c r="E3" s="21">
        <v>11</v>
      </c>
      <c r="F3" s="21">
        <v>12</v>
      </c>
      <c r="G3" s="21">
        <v>13</v>
      </c>
    </row>
    <row r="4" spans="1:7" ht="15">
      <c r="A4" s="20" t="s">
        <v>124</v>
      </c>
      <c r="B4" s="22">
        <v>48</v>
      </c>
      <c r="C4" s="22">
        <v>51</v>
      </c>
      <c r="D4" s="22">
        <v>54</v>
      </c>
      <c r="E4" s="22">
        <v>57</v>
      </c>
      <c r="F4" s="22">
        <v>60</v>
      </c>
      <c r="G4" s="22">
        <v>63</v>
      </c>
    </row>
    <row r="5" spans="1:7" ht="15">
      <c r="A5" s="20" t="s">
        <v>125</v>
      </c>
      <c r="B5" s="23">
        <v>6</v>
      </c>
      <c r="C5" s="23">
        <v>7</v>
      </c>
      <c r="D5" s="24">
        <v>8</v>
      </c>
      <c r="E5" s="24">
        <v>9</v>
      </c>
      <c r="F5" s="24">
        <v>10</v>
      </c>
      <c r="G5" s="24">
        <v>11</v>
      </c>
    </row>
    <row r="6" spans="1:7" ht="15">
      <c r="A6" s="20" t="s">
        <v>131</v>
      </c>
      <c r="B6" s="21">
        <v>10</v>
      </c>
      <c r="C6" s="21">
        <v>10</v>
      </c>
      <c r="D6" s="21">
        <v>10</v>
      </c>
      <c r="E6" s="21">
        <v>10</v>
      </c>
      <c r="F6" s="21">
        <v>10</v>
      </c>
      <c r="G6" s="21">
        <v>10</v>
      </c>
    </row>
    <row r="7" spans="1:7" ht="15">
      <c r="A7" s="25" t="s">
        <v>126</v>
      </c>
      <c r="B7" s="22">
        <f aca="true" t="shared" si="0" ref="B7:G7">SUM(B3:B5)</f>
        <v>62</v>
      </c>
      <c r="C7" s="22">
        <f t="shared" si="0"/>
        <v>67</v>
      </c>
      <c r="D7" s="22">
        <f t="shared" si="0"/>
        <v>72</v>
      </c>
      <c r="E7" s="22">
        <f t="shared" si="0"/>
        <v>77</v>
      </c>
      <c r="F7" s="22">
        <f t="shared" si="0"/>
        <v>82</v>
      </c>
      <c r="G7" s="22">
        <f t="shared" si="0"/>
        <v>87</v>
      </c>
    </row>
    <row r="11" spans="2:7" ht="15">
      <c r="B11">
        <v>62</v>
      </c>
      <c r="C11">
        <v>67</v>
      </c>
      <c r="D11">
        <v>72</v>
      </c>
      <c r="E11">
        <v>77</v>
      </c>
      <c r="F11">
        <v>82</v>
      </c>
      <c r="G11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.140625" style="0" customWidth="1"/>
    <col min="2" max="2" width="38.28125" style="0" customWidth="1"/>
    <col min="5" max="5" width="11.00390625" style="0" customWidth="1"/>
  </cols>
  <sheetData>
    <row r="1" spans="6:11" ht="15" customHeight="1">
      <c r="F1" s="26">
        <v>2023</v>
      </c>
      <c r="G1" s="26">
        <v>2024</v>
      </c>
      <c r="H1" s="26">
        <v>2025</v>
      </c>
      <c r="I1" s="26">
        <v>2026</v>
      </c>
      <c r="J1" s="26">
        <v>2027</v>
      </c>
      <c r="K1" s="26">
        <v>2028</v>
      </c>
    </row>
    <row r="2" spans="1:11" ht="15" customHeight="1">
      <c r="A2" s="153"/>
      <c r="B2" s="154" t="s">
        <v>127</v>
      </c>
      <c r="C2" s="155" t="s">
        <v>34</v>
      </c>
      <c r="D2" s="27" t="s">
        <v>1</v>
      </c>
      <c r="E2" s="28">
        <f>SUM(E3:E6)</f>
        <v>3940275.2</v>
      </c>
      <c r="F2" s="28">
        <f aca="true" t="shared" si="0" ref="F2:K2">SUM(F3:F6)</f>
        <v>591014.4</v>
      </c>
      <c r="G2" s="28">
        <f t="shared" si="0"/>
        <v>618940.4</v>
      </c>
      <c r="H2" s="28">
        <f t="shared" si="0"/>
        <v>599780.2000000001</v>
      </c>
      <c r="I2" s="28">
        <f t="shared" si="0"/>
        <v>708822.2000000001</v>
      </c>
      <c r="J2" s="28">
        <f t="shared" si="0"/>
        <v>710162.2000000001</v>
      </c>
      <c r="K2" s="28">
        <f t="shared" si="0"/>
        <v>711555.8</v>
      </c>
    </row>
    <row r="3" spans="1:11" ht="15" customHeight="1">
      <c r="A3" s="153"/>
      <c r="B3" s="154"/>
      <c r="C3" s="155"/>
      <c r="D3" s="27" t="s">
        <v>2</v>
      </c>
      <c r="E3" s="28">
        <f>SUM(F3:K3)</f>
        <v>571238.5</v>
      </c>
      <c r="F3" s="28">
        <f>F8+F13+F18+F23</f>
        <v>93561.6</v>
      </c>
      <c r="G3" s="28">
        <f aca="true" t="shared" si="1" ref="G3:K4">G8+G13+G18+G23</f>
        <v>93776.1</v>
      </c>
      <c r="H3" s="28">
        <f t="shared" si="1"/>
        <v>93990.5</v>
      </c>
      <c r="I3" s="28">
        <f t="shared" si="1"/>
        <v>95278.9</v>
      </c>
      <c r="J3" s="28">
        <f t="shared" si="1"/>
        <v>96618.9</v>
      </c>
      <c r="K3" s="28">
        <f t="shared" si="1"/>
        <v>98012.5</v>
      </c>
    </row>
    <row r="4" spans="1:11" ht="15" customHeight="1">
      <c r="A4" s="153"/>
      <c r="B4" s="154"/>
      <c r="C4" s="155"/>
      <c r="D4" s="27" t="s">
        <v>3</v>
      </c>
      <c r="E4" s="28">
        <f>SUM(F4:K4)</f>
        <v>3369036.7</v>
      </c>
      <c r="F4" s="28">
        <f>F9+F14+F19+F24</f>
        <v>497452.80000000005</v>
      </c>
      <c r="G4" s="28">
        <f t="shared" si="1"/>
        <v>525164.3</v>
      </c>
      <c r="H4" s="28">
        <f t="shared" si="1"/>
        <v>505789.70000000007</v>
      </c>
      <c r="I4" s="28">
        <f t="shared" si="1"/>
        <v>613543.3</v>
      </c>
      <c r="J4" s="28">
        <f t="shared" si="1"/>
        <v>613543.3</v>
      </c>
      <c r="K4" s="28">
        <f t="shared" si="1"/>
        <v>613543.3</v>
      </c>
    </row>
    <row r="5" spans="1:11" ht="15" customHeight="1">
      <c r="A5" s="153"/>
      <c r="B5" s="154"/>
      <c r="C5" s="155"/>
      <c r="D5" s="27" t="s">
        <v>4</v>
      </c>
      <c r="E5" s="28">
        <f>SUM(F5:K5)</f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</row>
    <row r="6" spans="1:11" ht="15" customHeight="1">
      <c r="A6" s="153"/>
      <c r="B6" s="154"/>
      <c r="C6" s="155"/>
      <c r="D6" s="27" t="s">
        <v>5</v>
      </c>
      <c r="E6" s="28">
        <f>SUM(F6:K6)</f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</row>
    <row r="7" spans="1:11" ht="15" customHeight="1">
      <c r="A7" s="156">
        <v>1</v>
      </c>
      <c r="B7" s="157" t="s">
        <v>128</v>
      </c>
      <c r="C7" s="156" t="s">
        <v>34</v>
      </c>
      <c r="D7" s="29" t="s">
        <v>1</v>
      </c>
      <c r="E7" s="30">
        <v>3234690.3</v>
      </c>
      <c r="F7" s="30">
        <v>475102.9</v>
      </c>
      <c r="G7" s="30">
        <v>502765</v>
      </c>
      <c r="H7" s="30">
        <v>483390.4</v>
      </c>
      <c r="I7" s="31">
        <v>591144</v>
      </c>
      <c r="J7" s="31">
        <v>591144</v>
      </c>
      <c r="K7" s="31">
        <v>591144</v>
      </c>
    </row>
    <row r="8" spans="1:11" ht="15" customHeight="1">
      <c r="A8" s="155"/>
      <c r="B8" s="154"/>
      <c r="C8" s="155"/>
      <c r="D8" s="27" t="s">
        <v>2</v>
      </c>
      <c r="E8" s="28">
        <v>12000</v>
      </c>
      <c r="F8" s="28">
        <v>2000</v>
      </c>
      <c r="G8" s="28">
        <v>2000</v>
      </c>
      <c r="H8" s="28">
        <v>2000</v>
      </c>
      <c r="I8" s="28">
        <v>2000</v>
      </c>
      <c r="J8" s="28">
        <v>2000</v>
      </c>
      <c r="K8" s="28">
        <v>2000</v>
      </c>
    </row>
    <row r="9" spans="1:11" ht="15" customHeight="1">
      <c r="A9" s="155"/>
      <c r="B9" s="154"/>
      <c r="C9" s="155"/>
      <c r="D9" s="27" t="s">
        <v>3</v>
      </c>
      <c r="E9" s="32">
        <v>3222690.3</v>
      </c>
      <c r="F9" s="32">
        <v>473102.9</v>
      </c>
      <c r="G9" s="32">
        <v>500765</v>
      </c>
      <c r="H9" s="32">
        <v>481390.4</v>
      </c>
      <c r="I9" s="28">
        <v>589144</v>
      </c>
      <c r="J9" s="28">
        <v>589144</v>
      </c>
      <c r="K9" s="28">
        <v>589144</v>
      </c>
    </row>
    <row r="10" spans="1:11" ht="15" customHeight="1">
      <c r="A10" s="155"/>
      <c r="B10" s="154"/>
      <c r="C10" s="155"/>
      <c r="D10" s="27" t="s">
        <v>4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1" ht="15" customHeight="1">
      <c r="A11" s="155"/>
      <c r="B11" s="154"/>
      <c r="C11" s="155"/>
      <c r="D11" s="27" t="s">
        <v>5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1:11" ht="15" customHeight="1">
      <c r="A12" s="155">
        <v>2</v>
      </c>
      <c r="B12" s="158" t="s">
        <v>129</v>
      </c>
      <c r="C12" s="155" t="s">
        <v>34</v>
      </c>
      <c r="D12" s="27" t="s">
        <v>1</v>
      </c>
      <c r="E12" s="28">
        <v>413585.7</v>
      </c>
      <c r="F12" s="28">
        <v>68568.1</v>
      </c>
      <c r="G12" s="28">
        <v>68832</v>
      </c>
      <c r="H12" s="28">
        <v>69046.4</v>
      </c>
      <c r="I12" s="28">
        <v>69046.4</v>
      </c>
      <c r="J12" s="28">
        <v>69046.4</v>
      </c>
      <c r="K12" s="28">
        <v>69046.4</v>
      </c>
    </row>
    <row r="13" spans="1:11" ht="15" customHeight="1">
      <c r="A13" s="155"/>
      <c r="B13" s="158"/>
      <c r="C13" s="155"/>
      <c r="D13" s="27" t="s">
        <v>2</v>
      </c>
      <c r="E13" s="28">
        <v>310327.7</v>
      </c>
      <c r="F13" s="28">
        <v>51399.6</v>
      </c>
      <c r="G13" s="28">
        <v>51614.1</v>
      </c>
      <c r="H13" s="28">
        <v>51828.5</v>
      </c>
      <c r="I13" s="28">
        <v>51828.5</v>
      </c>
      <c r="J13" s="28">
        <v>51828.5</v>
      </c>
      <c r="K13" s="28">
        <v>51828.5</v>
      </c>
    </row>
    <row r="14" spans="1:11" ht="15" customHeight="1">
      <c r="A14" s="155"/>
      <c r="B14" s="158"/>
      <c r="C14" s="155"/>
      <c r="D14" s="27" t="s">
        <v>3</v>
      </c>
      <c r="E14" s="28">
        <v>103258</v>
      </c>
      <c r="F14" s="28">
        <v>17168.5</v>
      </c>
      <c r="G14" s="28">
        <v>17217.9</v>
      </c>
      <c r="H14" s="28">
        <v>17217.9</v>
      </c>
      <c r="I14" s="28">
        <v>17217.9</v>
      </c>
      <c r="J14" s="28">
        <v>17217.9</v>
      </c>
      <c r="K14" s="28">
        <v>17217.9</v>
      </c>
    </row>
    <row r="15" spans="1:11" ht="15" customHeight="1">
      <c r="A15" s="155"/>
      <c r="B15" s="158"/>
      <c r="C15" s="155"/>
      <c r="D15" s="27" t="s">
        <v>4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1:11" ht="15" customHeight="1">
      <c r="A16" s="155"/>
      <c r="B16" s="158"/>
      <c r="C16" s="155"/>
      <c r="D16" s="27" t="s">
        <v>5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1:11" ht="15" customHeight="1">
      <c r="A17" s="155">
        <v>3</v>
      </c>
      <c r="B17" s="158" t="s">
        <v>130</v>
      </c>
      <c r="C17" s="155" t="s">
        <v>34</v>
      </c>
      <c r="D17" s="27" t="s">
        <v>1</v>
      </c>
      <c r="E17" s="28">
        <v>45600</v>
      </c>
      <c r="F17" s="28">
        <v>7600</v>
      </c>
      <c r="G17" s="28">
        <v>7600</v>
      </c>
      <c r="H17" s="28">
        <v>7600</v>
      </c>
      <c r="I17" s="28">
        <v>7600</v>
      </c>
      <c r="J17" s="28">
        <v>7600</v>
      </c>
      <c r="K17" s="28">
        <v>7600</v>
      </c>
    </row>
    <row r="18" spans="1:11" ht="15" customHeight="1">
      <c r="A18" s="155"/>
      <c r="B18" s="158"/>
      <c r="C18" s="155"/>
      <c r="D18" s="27" t="s">
        <v>35</v>
      </c>
      <c r="E18" s="28">
        <v>45600</v>
      </c>
      <c r="F18" s="28">
        <v>7600</v>
      </c>
      <c r="G18" s="28">
        <v>7600</v>
      </c>
      <c r="H18" s="28">
        <v>7600</v>
      </c>
      <c r="I18" s="28">
        <v>7600</v>
      </c>
      <c r="J18" s="28">
        <v>7600</v>
      </c>
      <c r="K18" s="28">
        <v>7600</v>
      </c>
    </row>
    <row r="19" spans="1:11" ht="15" customHeight="1">
      <c r="A19" s="155"/>
      <c r="B19" s="158"/>
      <c r="C19" s="155"/>
      <c r="D19" s="27" t="s">
        <v>3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1:11" ht="15" customHeight="1">
      <c r="A20" s="155"/>
      <c r="B20" s="158"/>
      <c r="C20" s="155"/>
      <c r="D20" s="27" t="s">
        <v>4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1:11" ht="15" customHeight="1">
      <c r="A21" s="155"/>
      <c r="B21" s="158"/>
      <c r="C21" s="155"/>
      <c r="D21" s="27" t="s">
        <v>5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1:11" ht="15" customHeight="1">
      <c r="A22" s="155">
        <v>4</v>
      </c>
      <c r="B22" s="154" t="s">
        <v>75</v>
      </c>
      <c r="C22" s="155" t="s">
        <v>34</v>
      </c>
      <c r="D22" s="27" t="s">
        <v>1</v>
      </c>
      <c r="E22" s="28">
        <v>246399.2</v>
      </c>
      <c r="F22" s="28">
        <v>39743.4</v>
      </c>
      <c r="G22" s="28">
        <v>39743.4</v>
      </c>
      <c r="H22" s="28">
        <v>39743.4</v>
      </c>
      <c r="I22" s="28">
        <v>41031.8</v>
      </c>
      <c r="J22" s="28">
        <v>42371.8</v>
      </c>
      <c r="K22" s="28">
        <v>43765.4</v>
      </c>
    </row>
    <row r="23" spans="1:11" ht="15" customHeight="1">
      <c r="A23" s="155"/>
      <c r="B23" s="154"/>
      <c r="C23" s="155"/>
      <c r="D23" s="27" t="s">
        <v>35</v>
      </c>
      <c r="E23" s="28">
        <v>203310.8</v>
      </c>
      <c r="F23" s="28">
        <v>32562</v>
      </c>
      <c r="G23" s="28">
        <v>32562</v>
      </c>
      <c r="H23" s="28">
        <v>32562</v>
      </c>
      <c r="I23" s="28">
        <v>33850.4</v>
      </c>
      <c r="J23" s="28">
        <v>35190.4</v>
      </c>
      <c r="K23" s="28">
        <v>36584</v>
      </c>
    </row>
    <row r="24" spans="1:11" ht="15" customHeight="1">
      <c r="A24" s="155"/>
      <c r="B24" s="154"/>
      <c r="C24" s="155"/>
      <c r="D24" s="27" t="s">
        <v>3</v>
      </c>
      <c r="E24" s="28">
        <v>43088.4</v>
      </c>
      <c r="F24" s="28">
        <v>7181.4</v>
      </c>
      <c r="G24" s="28">
        <v>7181.4</v>
      </c>
      <c r="H24" s="28">
        <v>7181.4</v>
      </c>
      <c r="I24" s="28">
        <v>7181.4</v>
      </c>
      <c r="J24" s="28">
        <v>7181.4</v>
      </c>
      <c r="K24" s="28">
        <v>7181.4</v>
      </c>
    </row>
    <row r="25" spans="1:11" ht="15" customHeight="1">
      <c r="A25" s="155"/>
      <c r="B25" s="154"/>
      <c r="C25" s="155"/>
      <c r="D25" s="27" t="s">
        <v>4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</row>
    <row r="26" spans="1:11" ht="15" customHeight="1">
      <c r="A26" s="155"/>
      <c r="B26" s="154"/>
      <c r="C26" s="155"/>
      <c r="D26" s="27" t="s">
        <v>5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</row>
  </sheetData>
  <sheetProtection/>
  <mergeCells count="15">
    <mergeCell ref="A22:A26"/>
    <mergeCell ref="B22:B26"/>
    <mergeCell ref="C22:C26"/>
    <mergeCell ref="A12:A16"/>
    <mergeCell ref="B12:B16"/>
    <mergeCell ref="C12:C16"/>
    <mergeCell ref="A17:A21"/>
    <mergeCell ref="B17:B21"/>
    <mergeCell ref="C17:C21"/>
    <mergeCell ref="A2:A6"/>
    <mergeCell ref="B2:B6"/>
    <mergeCell ref="C2:C6"/>
    <mergeCell ref="A7:A11"/>
    <mergeCell ref="B7:B11"/>
    <mergeCell ref="C7:C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5"/>
  <sheetViews>
    <sheetView zoomScale="80" zoomScaleNormal="80" zoomScalePageLayoutView="0" workbookViewId="0" topLeftCell="A1">
      <selection activeCell="M10" sqref="M10"/>
    </sheetView>
  </sheetViews>
  <sheetFormatPr defaultColWidth="9.140625" defaultRowHeight="15"/>
  <cols>
    <col min="1" max="1" width="7.7109375" style="14" customWidth="1"/>
    <col min="2" max="2" width="26.57421875" style="12" customWidth="1"/>
    <col min="3" max="3" width="11.7109375" style="12" customWidth="1"/>
    <col min="4" max="4" width="12.00390625" style="8" customWidth="1"/>
    <col min="5" max="5" width="15.28125" style="8" customWidth="1"/>
    <col min="6" max="6" width="13.57421875" style="8" customWidth="1"/>
    <col min="7" max="7" width="14.00390625" style="8" customWidth="1"/>
    <col min="8" max="11" width="12.7109375" style="8" customWidth="1"/>
    <col min="12" max="12" width="16.7109375" style="12" customWidth="1"/>
    <col min="13" max="13" width="18.28125" style="8" customWidth="1"/>
    <col min="14" max="14" width="14.57421875" style="8" customWidth="1"/>
    <col min="15" max="16384" width="9.140625" style="8" customWidth="1"/>
  </cols>
  <sheetData>
    <row r="1" ht="15">
      <c r="L1" s="159"/>
    </row>
    <row r="2" ht="33" customHeight="1">
      <c r="L2" s="159"/>
    </row>
    <row r="3" spans="1:12" ht="21" customHeight="1">
      <c r="A3" s="160" t="s">
        <v>105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ht="21.75" customHeight="1"/>
    <row r="5" spans="1:12" ht="57" customHeight="1">
      <c r="A5" s="161" t="s">
        <v>0</v>
      </c>
      <c r="B5" s="161" t="s">
        <v>15</v>
      </c>
      <c r="C5" s="161" t="s">
        <v>16</v>
      </c>
      <c r="D5" s="161" t="s">
        <v>10</v>
      </c>
      <c r="E5" s="161"/>
      <c r="F5" s="161"/>
      <c r="G5" s="161"/>
      <c r="H5" s="161"/>
      <c r="I5" s="161"/>
      <c r="J5" s="161"/>
      <c r="K5" s="161"/>
      <c r="L5" s="161" t="s">
        <v>6</v>
      </c>
    </row>
    <row r="6" spans="1:12" ht="30" customHeight="1">
      <c r="A6" s="161"/>
      <c r="B6" s="161"/>
      <c r="C6" s="161"/>
      <c r="D6" s="3" t="s">
        <v>17</v>
      </c>
      <c r="E6" s="3" t="s">
        <v>1</v>
      </c>
      <c r="F6" s="1">
        <v>2023</v>
      </c>
      <c r="G6" s="1">
        <v>2024</v>
      </c>
      <c r="H6" s="1">
        <v>2025</v>
      </c>
      <c r="I6" s="1">
        <v>2026</v>
      </c>
      <c r="J6" s="1">
        <v>2027</v>
      </c>
      <c r="K6" s="1">
        <v>2028</v>
      </c>
      <c r="L6" s="161"/>
    </row>
    <row r="7" spans="1:12" ht="15" customHeight="1">
      <c r="A7" s="180"/>
      <c r="B7" s="162" t="s">
        <v>132</v>
      </c>
      <c r="C7" s="168" t="s">
        <v>11</v>
      </c>
      <c r="D7" s="33" t="s">
        <v>1</v>
      </c>
      <c r="E7" s="7">
        <v>4585975.7</v>
      </c>
      <c r="F7" s="7">
        <v>604018.0999999999</v>
      </c>
      <c r="G7" s="7">
        <v>936510.1</v>
      </c>
      <c r="H7" s="7">
        <v>886933.2</v>
      </c>
      <c r="I7" s="7">
        <v>939039.9000000001</v>
      </c>
      <c r="J7" s="7">
        <v>609040.4</v>
      </c>
      <c r="K7" s="7">
        <v>610434</v>
      </c>
      <c r="L7" s="162"/>
    </row>
    <row r="8" spans="1:12" ht="15">
      <c r="A8" s="180"/>
      <c r="B8" s="170"/>
      <c r="C8" s="168"/>
      <c r="D8" s="33" t="s">
        <v>2</v>
      </c>
      <c r="E8" s="7">
        <v>609635.6</v>
      </c>
      <c r="F8" s="7">
        <v>114448.9</v>
      </c>
      <c r="G8" s="7">
        <v>101098.5</v>
      </c>
      <c r="H8" s="7">
        <v>99665.20000000001</v>
      </c>
      <c r="I8" s="7">
        <v>99882</v>
      </c>
      <c r="J8" s="7">
        <v>96573.7</v>
      </c>
      <c r="K8" s="7">
        <v>97967.29999999999</v>
      </c>
      <c r="L8" s="163"/>
    </row>
    <row r="9" spans="1:12" ht="15">
      <c r="A9" s="180"/>
      <c r="B9" s="170"/>
      <c r="C9" s="168"/>
      <c r="D9" s="33" t="s">
        <v>3</v>
      </c>
      <c r="E9" s="7">
        <v>3976340.1000000006</v>
      </c>
      <c r="F9" s="7">
        <v>489569.1999999999</v>
      </c>
      <c r="G9" s="7">
        <v>835411.6</v>
      </c>
      <c r="H9" s="7">
        <v>787268</v>
      </c>
      <c r="I9" s="7">
        <v>839157.9000000001</v>
      </c>
      <c r="J9" s="7">
        <v>512466.70000000007</v>
      </c>
      <c r="K9" s="7">
        <v>512466.70000000007</v>
      </c>
      <c r="L9" s="163"/>
    </row>
    <row r="10" spans="1:13" ht="15">
      <c r="A10" s="180"/>
      <c r="B10" s="170"/>
      <c r="C10" s="168"/>
      <c r="D10" s="33" t="s">
        <v>4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163"/>
      <c r="M10" s="8">
        <f>E117+E142+E162+E187+E252+E267</f>
        <v>691051.7</v>
      </c>
    </row>
    <row r="11" spans="1:12" ht="15.75" thickBot="1">
      <c r="A11" s="180"/>
      <c r="B11" s="171"/>
      <c r="C11" s="169"/>
      <c r="D11" s="33" t="s">
        <v>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164"/>
    </row>
    <row r="12" spans="1:12" ht="15" hidden="1">
      <c r="A12" s="180"/>
      <c r="B12" s="165" t="s">
        <v>14</v>
      </c>
      <c r="C12" s="168" t="s">
        <v>133</v>
      </c>
      <c r="D12" s="33" t="s">
        <v>1</v>
      </c>
      <c r="E12" s="7"/>
      <c r="F12" s="7"/>
      <c r="G12" s="7"/>
      <c r="H12" s="7"/>
      <c r="I12" s="7"/>
      <c r="J12" s="7"/>
      <c r="K12" s="7"/>
      <c r="L12" s="162"/>
    </row>
    <row r="13" spans="1:12" ht="15" hidden="1">
      <c r="A13" s="180"/>
      <c r="B13" s="166"/>
      <c r="C13" s="168"/>
      <c r="D13" s="33" t="s">
        <v>2</v>
      </c>
      <c r="E13" s="7"/>
      <c r="F13" s="7"/>
      <c r="G13" s="7"/>
      <c r="H13" s="7"/>
      <c r="I13" s="7"/>
      <c r="J13" s="7"/>
      <c r="K13" s="7"/>
      <c r="L13" s="163"/>
    </row>
    <row r="14" spans="1:12" ht="15" hidden="1">
      <c r="A14" s="180"/>
      <c r="B14" s="166"/>
      <c r="C14" s="168"/>
      <c r="D14" s="33" t="s">
        <v>3</v>
      </c>
      <c r="E14" s="7"/>
      <c r="F14" s="7"/>
      <c r="G14" s="7"/>
      <c r="H14" s="7"/>
      <c r="I14" s="7"/>
      <c r="J14" s="7"/>
      <c r="K14" s="7"/>
      <c r="L14" s="163"/>
    </row>
    <row r="15" spans="1:12" ht="15" hidden="1">
      <c r="A15" s="180"/>
      <c r="B15" s="166"/>
      <c r="C15" s="168"/>
      <c r="D15" s="33" t="s">
        <v>4</v>
      </c>
      <c r="E15" s="7"/>
      <c r="F15" s="7"/>
      <c r="G15" s="7"/>
      <c r="H15" s="7"/>
      <c r="I15" s="7"/>
      <c r="J15" s="7"/>
      <c r="K15" s="7"/>
      <c r="L15" s="163"/>
    </row>
    <row r="16" spans="1:12" ht="15.75" hidden="1" thickBot="1">
      <c r="A16" s="180"/>
      <c r="B16" s="167"/>
      <c r="C16" s="169"/>
      <c r="D16" s="33" t="s">
        <v>5</v>
      </c>
      <c r="E16" s="7"/>
      <c r="F16" s="7"/>
      <c r="G16" s="7"/>
      <c r="H16" s="7"/>
      <c r="I16" s="7"/>
      <c r="J16" s="7"/>
      <c r="K16" s="7"/>
      <c r="L16" s="164"/>
    </row>
    <row r="17" spans="1:12" ht="15" hidden="1">
      <c r="A17" s="180"/>
      <c r="B17" s="165" t="s">
        <v>13</v>
      </c>
      <c r="C17" s="168" t="s">
        <v>133</v>
      </c>
      <c r="D17" s="33" t="s">
        <v>1</v>
      </c>
      <c r="E17" s="7"/>
      <c r="F17" s="7"/>
      <c r="G17" s="7"/>
      <c r="H17" s="7"/>
      <c r="I17" s="7"/>
      <c r="J17" s="7"/>
      <c r="K17" s="7"/>
      <c r="L17" s="162"/>
    </row>
    <row r="18" spans="1:12" ht="15" hidden="1">
      <c r="A18" s="180"/>
      <c r="B18" s="170"/>
      <c r="C18" s="168"/>
      <c r="D18" s="33" t="s">
        <v>2</v>
      </c>
      <c r="E18" s="7"/>
      <c r="F18" s="7"/>
      <c r="G18" s="7"/>
      <c r="H18" s="7"/>
      <c r="I18" s="7"/>
      <c r="J18" s="7"/>
      <c r="K18" s="7"/>
      <c r="L18" s="163"/>
    </row>
    <row r="19" spans="1:12" ht="15" hidden="1">
      <c r="A19" s="180"/>
      <c r="B19" s="170"/>
      <c r="C19" s="168"/>
      <c r="D19" s="33" t="s">
        <v>3</v>
      </c>
      <c r="E19" s="7"/>
      <c r="F19" s="7"/>
      <c r="G19" s="7"/>
      <c r="H19" s="7"/>
      <c r="I19" s="7"/>
      <c r="J19" s="7"/>
      <c r="K19" s="7"/>
      <c r="L19" s="163"/>
    </row>
    <row r="20" spans="1:12" ht="15" hidden="1">
      <c r="A20" s="180"/>
      <c r="B20" s="170"/>
      <c r="C20" s="168"/>
      <c r="D20" s="33" t="s">
        <v>4</v>
      </c>
      <c r="E20" s="7"/>
      <c r="F20" s="7"/>
      <c r="G20" s="7"/>
      <c r="H20" s="7"/>
      <c r="I20" s="7"/>
      <c r="J20" s="7"/>
      <c r="K20" s="7"/>
      <c r="L20" s="163"/>
    </row>
    <row r="21" spans="1:12" ht="15.75" hidden="1" thickBot="1">
      <c r="A21" s="180"/>
      <c r="B21" s="171"/>
      <c r="C21" s="169"/>
      <c r="D21" s="33" t="s">
        <v>5</v>
      </c>
      <c r="E21" s="7"/>
      <c r="F21" s="7"/>
      <c r="G21" s="7"/>
      <c r="H21" s="7"/>
      <c r="I21" s="7"/>
      <c r="J21" s="7"/>
      <c r="K21" s="7"/>
      <c r="L21" s="164"/>
    </row>
    <row r="22" spans="1:12" ht="15" hidden="1">
      <c r="A22" s="180"/>
      <c r="B22" s="172" t="s">
        <v>131</v>
      </c>
      <c r="C22" s="168" t="s">
        <v>134</v>
      </c>
      <c r="D22" s="33" t="s">
        <v>1</v>
      </c>
      <c r="E22" s="7"/>
      <c r="F22" s="7"/>
      <c r="G22" s="7"/>
      <c r="H22" s="7"/>
      <c r="I22" s="7"/>
      <c r="J22" s="7"/>
      <c r="K22" s="7"/>
      <c r="L22" s="162"/>
    </row>
    <row r="23" spans="1:12" ht="15" hidden="1">
      <c r="A23" s="180"/>
      <c r="B23" s="173"/>
      <c r="C23" s="168"/>
      <c r="D23" s="33" t="s">
        <v>2</v>
      </c>
      <c r="E23" s="7"/>
      <c r="F23" s="7"/>
      <c r="G23" s="7"/>
      <c r="H23" s="7"/>
      <c r="I23" s="7"/>
      <c r="J23" s="7"/>
      <c r="K23" s="7"/>
      <c r="L23" s="163"/>
    </row>
    <row r="24" spans="1:12" ht="15" hidden="1">
      <c r="A24" s="180"/>
      <c r="B24" s="173"/>
      <c r="C24" s="168"/>
      <c r="D24" s="33" t="s">
        <v>3</v>
      </c>
      <c r="E24" s="7"/>
      <c r="F24" s="7"/>
      <c r="G24" s="7"/>
      <c r="H24" s="7"/>
      <c r="I24" s="7"/>
      <c r="J24" s="7"/>
      <c r="K24" s="7"/>
      <c r="L24" s="163"/>
    </row>
    <row r="25" spans="1:12" ht="15" hidden="1">
      <c r="A25" s="180"/>
      <c r="B25" s="173"/>
      <c r="C25" s="168"/>
      <c r="D25" s="33" t="s">
        <v>4</v>
      </c>
      <c r="E25" s="7"/>
      <c r="F25" s="7"/>
      <c r="G25" s="7"/>
      <c r="H25" s="7"/>
      <c r="I25" s="7"/>
      <c r="J25" s="7"/>
      <c r="K25" s="7"/>
      <c r="L25" s="163"/>
    </row>
    <row r="26" spans="1:12" ht="15.75" hidden="1" thickBot="1">
      <c r="A26" s="180"/>
      <c r="B26" s="174"/>
      <c r="C26" s="169"/>
      <c r="D26" s="33" t="s">
        <v>5</v>
      </c>
      <c r="E26" s="7"/>
      <c r="F26" s="7"/>
      <c r="G26" s="7"/>
      <c r="H26" s="7"/>
      <c r="I26" s="7"/>
      <c r="J26" s="7"/>
      <c r="K26" s="7"/>
      <c r="L26" s="164"/>
    </row>
    <row r="27" spans="1:12" ht="15" hidden="1">
      <c r="A27" s="180"/>
      <c r="B27" s="172" t="s">
        <v>32</v>
      </c>
      <c r="C27" s="168" t="s">
        <v>135</v>
      </c>
      <c r="D27" s="33" t="s">
        <v>1</v>
      </c>
      <c r="E27" s="7"/>
      <c r="F27" s="7"/>
      <c r="G27" s="7"/>
      <c r="H27" s="7"/>
      <c r="I27" s="7"/>
      <c r="J27" s="7"/>
      <c r="K27" s="7"/>
      <c r="L27" s="162"/>
    </row>
    <row r="28" spans="1:12" ht="15" hidden="1">
      <c r="A28" s="180"/>
      <c r="B28" s="173"/>
      <c r="C28" s="168"/>
      <c r="D28" s="33" t="s">
        <v>2</v>
      </c>
      <c r="E28" s="7"/>
      <c r="F28" s="7"/>
      <c r="G28" s="7"/>
      <c r="H28" s="7"/>
      <c r="I28" s="7"/>
      <c r="J28" s="7"/>
      <c r="K28" s="7"/>
      <c r="L28" s="163"/>
    </row>
    <row r="29" spans="1:12" ht="15" hidden="1">
      <c r="A29" s="180"/>
      <c r="B29" s="173"/>
      <c r="C29" s="168"/>
      <c r="D29" s="33" t="s">
        <v>3</v>
      </c>
      <c r="E29" s="7"/>
      <c r="F29" s="7"/>
      <c r="G29" s="7"/>
      <c r="H29" s="7"/>
      <c r="I29" s="7"/>
      <c r="J29" s="7"/>
      <c r="K29" s="7"/>
      <c r="L29" s="163"/>
    </row>
    <row r="30" spans="1:12" ht="15" hidden="1">
      <c r="A30" s="180"/>
      <c r="B30" s="173"/>
      <c r="C30" s="168"/>
      <c r="D30" s="33" t="s">
        <v>4</v>
      </c>
      <c r="E30" s="7"/>
      <c r="F30" s="7"/>
      <c r="G30" s="7"/>
      <c r="H30" s="7"/>
      <c r="I30" s="7"/>
      <c r="J30" s="7"/>
      <c r="K30" s="7"/>
      <c r="L30" s="163"/>
    </row>
    <row r="31" spans="1:12" ht="15.75" hidden="1" thickBot="1">
      <c r="A31" s="180"/>
      <c r="B31" s="174"/>
      <c r="C31" s="169"/>
      <c r="D31" s="33" t="s">
        <v>5</v>
      </c>
      <c r="E31" s="7"/>
      <c r="F31" s="7"/>
      <c r="G31" s="7"/>
      <c r="H31" s="7"/>
      <c r="I31" s="7"/>
      <c r="J31" s="7"/>
      <c r="K31" s="7"/>
      <c r="L31" s="164"/>
    </row>
    <row r="32" spans="1:12" ht="15" hidden="1">
      <c r="A32" s="180"/>
      <c r="B32" s="172" t="s">
        <v>96</v>
      </c>
      <c r="C32" s="168" t="s">
        <v>136</v>
      </c>
      <c r="D32" s="33" t="s">
        <v>1</v>
      </c>
      <c r="E32" s="7"/>
      <c r="F32" s="7"/>
      <c r="G32" s="7"/>
      <c r="H32" s="7"/>
      <c r="I32" s="7"/>
      <c r="J32" s="7"/>
      <c r="K32" s="7"/>
      <c r="L32" s="162"/>
    </row>
    <row r="33" spans="1:12" ht="15" hidden="1">
      <c r="A33" s="180"/>
      <c r="B33" s="173"/>
      <c r="C33" s="168"/>
      <c r="D33" s="33" t="s">
        <v>2</v>
      </c>
      <c r="E33" s="7"/>
      <c r="F33" s="7"/>
      <c r="G33" s="7"/>
      <c r="H33" s="7"/>
      <c r="I33" s="7"/>
      <c r="J33" s="7"/>
      <c r="K33" s="7"/>
      <c r="L33" s="163"/>
    </row>
    <row r="34" spans="1:12" ht="15" hidden="1">
      <c r="A34" s="180"/>
      <c r="B34" s="173"/>
      <c r="C34" s="168"/>
      <c r="D34" s="33" t="s">
        <v>3</v>
      </c>
      <c r="E34" s="7"/>
      <c r="F34" s="7"/>
      <c r="G34" s="7"/>
      <c r="H34" s="7"/>
      <c r="I34" s="7"/>
      <c r="J34" s="7"/>
      <c r="K34" s="7"/>
      <c r="L34" s="163"/>
    </row>
    <row r="35" spans="1:12" ht="15" hidden="1">
      <c r="A35" s="180"/>
      <c r="B35" s="173"/>
      <c r="C35" s="168"/>
      <c r="D35" s="33" t="s">
        <v>4</v>
      </c>
      <c r="E35" s="7"/>
      <c r="F35" s="7"/>
      <c r="G35" s="7"/>
      <c r="H35" s="7"/>
      <c r="I35" s="7"/>
      <c r="J35" s="7"/>
      <c r="K35" s="7"/>
      <c r="L35" s="163"/>
    </row>
    <row r="36" spans="1:12" ht="15.75" hidden="1" thickBot="1">
      <c r="A36" s="180"/>
      <c r="B36" s="174"/>
      <c r="C36" s="169"/>
      <c r="D36" s="33" t="s">
        <v>5</v>
      </c>
      <c r="E36" s="7"/>
      <c r="F36" s="7"/>
      <c r="G36" s="7"/>
      <c r="H36" s="7"/>
      <c r="I36" s="7"/>
      <c r="J36" s="7"/>
      <c r="K36" s="7"/>
      <c r="L36" s="164"/>
    </row>
    <row r="37" spans="1:12" ht="15" hidden="1">
      <c r="A37" s="180"/>
      <c r="B37" s="172" t="s">
        <v>31</v>
      </c>
      <c r="C37" s="168" t="s">
        <v>137</v>
      </c>
      <c r="D37" s="33" t="s">
        <v>1</v>
      </c>
      <c r="E37" s="7"/>
      <c r="F37" s="7"/>
      <c r="G37" s="7"/>
      <c r="H37" s="7"/>
      <c r="I37" s="7"/>
      <c r="J37" s="7"/>
      <c r="K37" s="7"/>
      <c r="L37" s="162"/>
    </row>
    <row r="38" spans="1:12" ht="15" hidden="1">
      <c r="A38" s="180"/>
      <c r="B38" s="173"/>
      <c r="C38" s="168"/>
      <c r="D38" s="33" t="s">
        <v>2</v>
      </c>
      <c r="E38" s="7"/>
      <c r="F38" s="7"/>
      <c r="G38" s="7"/>
      <c r="H38" s="7"/>
      <c r="I38" s="7"/>
      <c r="J38" s="7"/>
      <c r="K38" s="7"/>
      <c r="L38" s="163"/>
    </row>
    <row r="39" spans="1:12" ht="15" hidden="1">
      <c r="A39" s="180"/>
      <c r="B39" s="173"/>
      <c r="C39" s="168"/>
      <c r="D39" s="33" t="s">
        <v>3</v>
      </c>
      <c r="E39" s="7"/>
      <c r="F39" s="7"/>
      <c r="G39" s="7"/>
      <c r="H39" s="7"/>
      <c r="I39" s="7"/>
      <c r="J39" s="7"/>
      <c r="K39" s="7"/>
      <c r="L39" s="163"/>
    </row>
    <row r="40" spans="1:12" ht="15" hidden="1">
      <c r="A40" s="180"/>
      <c r="B40" s="173"/>
      <c r="C40" s="168"/>
      <c r="D40" s="33" t="s">
        <v>4</v>
      </c>
      <c r="E40" s="7"/>
      <c r="F40" s="7"/>
      <c r="G40" s="7"/>
      <c r="H40" s="7"/>
      <c r="I40" s="7"/>
      <c r="J40" s="7"/>
      <c r="K40" s="7"/>
      <c r="L40" s="163"/>
    </row>
    <row r="41" spans="1:12" ht="15.75" hidden="1" thickBot="1">
      <c r="A41" s="180"/>
      <c r="B41" s="174"/>
      <c r="C41" s="169"/>
      <c r="D41" s="33" t="s">
        <v>5</v>
      </c>
      <c r="E41" s="7"/>
      <c r="F41" s="7"/>
      <c r="G41" s="7"/>
      <c r="H41" s="7"/>
      <c r="I41" s="7"/>
      <c r="J41" s="7"/>
      <c r="K41" s="7"/>
      <c r="L41" s="164"/>
    </row>
    <row r="42" spans="1:12" ht="15" hidden="1">
      <c r="A42" s="180"/>
      <c r="B42" s="172" t="s">
        <v>33</v>
      </c>
      <c r="C42" s="168" t="s">
        <v>138</v>
      </c>
      <c r="D42" s="33" t="s">
        <v>1</v>
      </c>
      <c r="E42" s="7"/>
      <c r="F42" s="7"/>
      <c r="G42" s="7"/>
      <c r="H42" s="7"/>
      <c r="I42" s="7"/>
      <c r="J42" s="7"/>
      <c r="K42" s="7"/>
      <c r="L42" s="162"/>
    </row>
    <row r="43" spans="1:12" ht="15" hidden="1">
      <c r="A43" s="180"/>
      <c r="B43" s="173"/>
      <c r="C43" s="168"/>
      <c r="D43" s="33" t="s">
        <v>2</v>
      </c>
      <c r="E43" s="7"/>
      <c r="F43" s="7"/>
      <c r="G43" s="7"/>
      <c r="H43" s="7"/>
      <c r="I43" s="7"/>
      <c r="J43" s="7"/>
      <c r="K43" s="7"/>
      <c r="L43" s="163"/>
    </row>
    <row r="44" spans="1:12" ht="15" hidden="1">
      <c r="A44" s="180"/>
      <c r="B44" s="173"/>
      <c r="C44" s="168"/>
      <c r="D44" s="33" t="s">
        <v>3</v>
      </c>
      <c r="E44" s="7"/>
      <c r="F44" s="7"/>
      <c r="G44" s="7"/>
      <c r="H44" s="7"/>
      <c r="I44" s="7"/>
      <c r="J44" s="7"/>
      <c r="K44" s="7"/>
      <c r="L44" s="163"/>
    </row>
    <row r="45" spans="1:12" ht="15" hidden="1">
      <c r="A45" s="180"/>
      <c r="B45" s="173"/>
      <c r="C45" s="168"/>
      <c r="D45" s="33" t="s">
        <v>4</v>
      </c>
      <c r="E45" s="7"/>
      <c r="F45" s="7"/>
      <c r="G45" s="7"/>
      <c r="H45" s="7"/>
      <c r="I45" s="7"/>
      <c r="J45" s="7"/>
      <c r="K45" s="7"/>
      <c r="L45" s="163"/>
    </row>
    <row r="46" spans="1:12" ht="15.75" hidden="1" thickBot="1">
      <c r="A46" s="180"/>
      <c r="B46" s="174"/>
      <c r="C46" s="169"/>
      <c r="D46" s="33" t="s">
        <v>5</v>
      </c>
      <c r="E46" s="7"/>
      <c r="F46" s="7"/>
      <c r="G46" s="7"/>
      <c r="H46" s="7"/>
      <c r="I46" s="7"/>
      <c r="J46" s="7"/>
      <c r="K46" s="7"/>
      <c r="L46" s="164"/>
    </row>
    <row r="47" spans="1:14" ht="15" hidden="1">
      <c r="A47" s="169"/>
      <c r="B47" s="176" t="s">
        <v>51</v>
      </c>
      <c r="C47" s="168" t="s">
        <v>11</v>
      </c>
      <c r="D47" s="6" t="s">
        <v>1</v>
      </c>
      <c r="E47" s="18">
        <f>SUM(E48:E51)</f>
        <v>4585975.7</v>
      </c>
      <c r="F47" s="18">
        <f aca="true" t="shared" si="0" ref="F47:K47">SUM(F48:F50)</f>
        <v>604018.0999999999</v>
      </c>
      <c r="G47" s="18">
        <f t="shared" si="0"/>
        <v>936510.1</v>
      </c>
      <c r="H47" s="18">
        <f t="shared" si="0"/>
        <v>886933.2</v>
      </c>
      <c r="I47" s="18">
        <f t="shared" si="0"/>
        <v>939039.9000000001</v>
      </c>
      <c r="J47" s="18">
        <f t="shared" si="0"/>
        <v>609040.4</v>
      </c>
      <c r="K47" s="18">
        <f t="shared" si="0"/>
        <v>610434</v>
      </c>
      <c r="L47" s="178"/>
      <c r="N47" s="50"/>
    </row>
    <row r="48" spans="1:14" ht="15" customHeight="1" hidden="1">
      <c r="A48" s="175"/>
      <c r="B48" s="176"/>
      <c r="C48" s="168"/>
      <c r="D48" s="6" t="s">
        <v>2</v>
      </c>
      <c r="E48" s="18">
        <f>SUM(F48:K48)</f>
        <v>609635.6</v>
      </c>
      <c r="F48" s="18">
        <f aca="true" t="shared" si="1" ref="F48:K51">F53+F113+F228+F268</f>
        <v>114448.9</v>
      </c>
      <c r="G48" s="18">
        <f t="shared" si="1"/>
        <v>101098.5</v>
      </c>
      <c r="H48" s="18">
        <f t="shared" si="1"/>
        <v>99665.20000000001</v>
      </c>
      <c r="I48" s="18">
        <f t="shared" si="1"/>
        <v>99882</v>
      </c>
      <c r="J48" s="18">
        <f t="shared" si="1"/>
        <v>96573.7</v>
      </c>
      <c r="K48" s="18">
        <f t="shared" si="1"/>
        <v>97967.29999999999</v>
      </c>
      <c r="L48" s="179"/>
      <c r="N48" s="50"/>
    </row>
    <row r="49" spans="1:14" ht="15" customHeight="1" hidden="1">
      <c r="A49" s="175"/>
      <c r="B49" s="176"/>
      <c r="C49" s="168"/>
      <c r="D49" s="6" t="s">
        <v>3</v>
      </c>
      <c r="E49" s="18">
        <f>F49+G49+H49+I49+J49+K49</f>
        <v>3976340.1000000006</v>
      </c>
      <c r="F49" s="18">
        <f t="shared" si="1"/>
        <v>489569.1999999999</v>
      </c>
      <c r="G49" s="18">
        <f t="shared" si="1"/>
        <v>835411.6</v>
      </c>
      <c r="H49" s="18">
        <f t="shared" si="1"/>
        <v>787268</v>
      </c>
      <c r="I49" s="18">
        <f t="shared" si="1"/>
        <v>839157.9000000001</v>
      </c>
      <c r="J49" s="18">
        <f t="shared" si="1"/>
        <v>512466.70000000007</v>
      </c>
      <c r="K49" s="18">
        <f t="shared" si="1"/>
        <v>512466.70000000007</v>
      </c>
      <c r="L49" s="179"/>
      <c r="N49" s="50"/>
    </row>
    <row r="50" spans="1:14" ht="15" customHeight="1" hidden="1">
      <c r="A50" s="175"/>
      <c r="B50" s="176"/>
      <c r="C50" s="168"/>
      <c r="D50" s="6" t="s">
        <v>4</v>
      </c>
      <c r="E50" s="2">
        <v>0</v>
      </c>
      <c r="F50" s="2">
        <f t="shared" si="1"/>
        <v>0</v>
      </c>
      <c r="G50" s="2">
        <f t="shared" si="1"/>
        <v>0</v>
      </c>
      <c r="H50" s="2">
        <f t="shared" si="1"/>
        <v>0</v>
      </c>
      <c r="I50" s="2">
        <f t="shared" si="1"/>
        <v>0</v>
      </c>
      <c r="J50" s="2">
        <f t="shared" si="1"/>
        <v>0</v>
      </c>
      <c r="K50" s="2">
        <f t="shared" si="1"/>
        <v>0</v>
      </c>
      <c r="L50" s="179"/>
      <c r="N50" s="50"/>
    </row>
    <row r="51" spans="1:14" ht="15" customHeight="1" hidden="1">
      <c r="A51" s="175"/>
      <c r="B51" s="177"/>
      <c r="C51" s="169"/>
      <c r="D51" s="9" t="s">
        <v>5</v>
      </c>
      <c r="E51" s="2">
        <v>0</v>
      </c>
      <c r="F51" s="2">
        <f t="shared" si="1"/>
        <v>0</v>
      </c>
      <c r="G51" s="2">
        <f t="shared" si="1"/>
        <v>0</v>
      </c>
      <c r="H51" s="2">
        <f t="shared" si="1"/>
        <v>0</v>
      </c>
      <c r="I51" s="2">
        <f t="shared" si="1"/>
        <v>0</v>
      </c>
      <c r="J51" s="2">
        <f t="shared" si="1"/>
        <v>0</v>
      </c>
      <c r="K51" s="2">
        <f t="shared" si="1"/>
        <v>0</v>
      </c>
      <c r="L51" s="179"/>
      <c r="N51" s="50"/>
    </row>
    <row r="52" spans="1:12" ht="15" customHeight="1" hidden="1">
      <c r="A52" s="181">
        <v>1</v>
      </c>
      <c r="B52" s="177" t="s">
        <v>77</v>
      </c>
      <c r="C52" s="181" t="s">
        <v>34</v>
      </c>
      <c r="D52" s="3" t="s">
        <v>1</v>
      </c>
      <c r="E52" s="34">
        <f>SUM(F52:K52)</f>
        <v>3815308.9</v>
      </c>
      <c r="F52" s="34">
        <f aca="true" t="shared" si="2" ref="F52:K52">SUM(F53:F55)</f>
        <v>467040.4999999999</v>
      </c>
      <c r="G52" s="34">
        <f t="shared" si="2"/>
        <v>812038.4</v>
      </c>
      <c r="H52" s="34">
        <f t="shared" si="2"/>
        <v>759501.3</v>
      </c>
      <c r="I52" s="34">
        <f t="shared" si="2"/>
        <v>809947.9000000001</v>
      </c>
      <c r="J52" s="34">
        <f t="shared" si="2"/>
        <v>483390.4</v>
      </c>
      <c r="K52" s="34">
        <f t="shared" si="2"/>
        <v>483390.4</v>
      </c>
      <c r="L52" s="182" t="s">
        <v>111</v>
      </c>
    </row>
    <row r="53" spans="1:12" ht="15" customHeight="1" hidden="1">
      <c r="A53" s="181"/>
      <c r="B53" s="183"/>
      <c r="C53" s="181"/>
      <c r="D53" s="3" t="s">
        <v>35</v>
      </c>
      <c r="E53" s="35">
        <f>SUM(F53:K53)</f>
        <v>18700.2</v>
      </c>
      <c r="F53" s="35">
        <f aca="true" t="shared" si="3" ref="F53:K56">F58+F83</f>
        <v>5750.1</v>
      </c>
      <c r="G53" s="35">
        <f t="shared" si="3"/>
        <v>4950.1</v>
      </c>
      <c r="H53" s="35">
        <f t="shared" si="3"/>
        <v>2000</v>
      </c>
      <c r="I53" s="35">
        <f t="shared" si="3"/>
        <v>2000</v>
      </c>
      <c r="J53" s="35">
        <f t="shared" si="3"/>
        <v>2000</v>
      </c>
      <c r="K53" s="35">
        <f t="shared" si="3"/>
        <v>2000</v>
      </c>
      <c r="L53" s="175"/>
    </row>
    <row r="54" spans="1:12" ht="15" customHeight="1" hidden="1">
      <c r="A54" s="181"/>
      <c r="B54" s="183"/>
      <c r="C54" s="181"/>
      <c r="D54" s="3" t="s">
        <v>3</v>
      </c>
      <c r="E54" s="35">
        <f>SUM(F54:K54)</f>
        <v>3796608.7</v>
      </c>
      <c r="F54" s="35">
        <f>F59+F84</f>
        <v>461290.3999999999</v>
      </c>
      <c r="G54" s="35">
        <f t="shared" si="3"/>
        <v>807088.3</v>
      </c>
      <c r="H54" s="35">
        <f t="shared" si="3"/>
        <v>757501.3</v>
      </c>
      <c r="I54" s="35">
        <f t="shared" si="3"/>
        <v>807947.9000000001</v>
      </c>
      <c r="J54" s="35">
        <f t="shared" si="3"/>
        <v>481390.4</v>
      </c>
      <c r="K54" s="35">
        <f t="shared" si="3"/>
        <v>481390.4</v>
      </c>
      <c r="L54" s="175"/>
    </row>
    <row r="55" spans="1:12" ht="15" customHeight="1" hidden="1">
      <c r="A55" s="181"/>
      <c r="B55" s="183"/>
      <c r="C55" s="181"/>
      <c r="D55" s="3" t="s">
        <v>4</v>
      </c>
      <c r="E55" s="2">
        <v>0</v>
      </c>
      <c r="F55" s="2">
        <f t="shared" si="3"/>
        <v>0</v>
      </c>
      <c r="G55" s="2">
        <f t="shared" si="3"/>
        <v>0</v>
      </c>
      <c r="H55" s="2">
        <f t="shared" si="3"/>
        <v>0</v>
      </c>
      <c r="I55" s="2">
        <f t="shared" si="3"/>
        <v>0</v>
      </c>
      <c r="J55" s="2">
        <f t="shared" si="3"/>
        <v>0</v>
      </c>
      <c r="K55" s="2">
        <f t="shared" si="3"/>
        <v>0</v>
      </c>
      <c r="L55" s="175"/>
    </row>
    <row r="56" spans="1:12" ht="20.25" customHeight="1" hidden="1">
      <c r="A56" s="182"/>
      <c r="B56" s="183"/>
      <c r="C56" s="182"/>
      <c r="D56" s="4" t="s">
        <v>5</v>
      </c>
      <c r="E56" s="5">
        <v>0</v>
      </c>
      <c r="F56" s="5">
        <f t="shared" si="3"/>
        <v>0</v>
      </c>
      <c r="G56" s="5">
        <f t="shared" si="3"/>
        <v>0</v>
      </c>
      <c r="H56" s="5">
        <f t="shared" si="3"/>
        <v>0</v>
      </c>
      <c r="I56" s="5">
        <f t="shared" si="3"/>
        <v>0</v>
      </c>
      <c r="J56" s="5">
        <f t="shared" si="3"/>
        <v>0</v>
      </c>
      <c r="K56" s="5">
        <f t="shared" si="3"/>
        <v>0</v>
      </c>
      <c r="L56" s="184"/>
    </row>
    <row r="57" spans="1:12" ht="15" customHeight="1" hidden="1">
      <c r="A57" s="185" t="s">
        <v>7</v>
      </c>
      <c r="B57" s="187" t="s">
        <v>113</v>
      </c>
      <c r="C57" s="182" t="s">
        <v>34</v>
      </c>
      <c r="D57" s="3" t="s">
        <v>1</v>
      </c>
      <c r="E57" s="35">
        <f>E59</f>
        <v>1813021</v>
      </c>
      <c r="F57" s="35">
        <f aca="true" t="shared" si="4" ref="F57:K57">SUM(F58:F61)</f>
        <v>288880.19999999995</v>
      </c>
      <c r="G57" s="35">
        <f t="shared" si="4"/>
        <v>304235.3</v>
      </c>
      <c r="H57" s="35">
        <f t="shared" si="4"/>
        <v>309860.7</v>
      </c>
      <c r="I57" s="35">
        <f t="shared" si="4"/>
        <v>314805.4</v>
      </c>
      <c r="J57" s="35">
        <f t="shared" si="4"/>
        <v>297619.7</v>
      </c>
      <c r="K57" s="35">
        <f t="shared" si="4"/>
        <v>297619.7</v>
      </c>
      <c r="L57" s="169" t="s">
        <v>14</v>
      </c>
    </row>
    <row r="58" spans="1:12" ht="15" customHeight="1" hidden="1">
      <c r="A58" s="185"/>
      <c r="B58" s="187"/>
      <c r="C58" s="189"/>
      <c r="D58" s="3" t="s">
        <v>35</v>
      </c>
      <c r="E58" s="36">
        <v>0</v>
      </c>
      <c r="F58" s="36">
        <f aca="true" t="shared" si="5" ref="F58:K59">F63</f>
        <v>0</v>
      </c>
      <c r="G58" s="36">
        <f t="shared" si="5"/>
        <v>0</v>
      </c>
      <c r="H58" s="36">
        <f t="shared" si="5"/>
        <v>0</v>
      </c>
      <c r="I58" s="36">
        <f t="shared" si="5"/>
        <v>0</v>
      </c>
      <c r="J58" s="36">
        <f t="shared" si="5"/>
        <v>0</v>
      </c>
      <c r="K58" s="36">
        <f t="shared" si="5"/>
        <v>0</v>
      </c>
      <c r="L58" s="175"/>
    </row>
    <row r="59" spans="1:12" ht="15" customHeight="1" hidden="1">
      <c r="A59" s="185"/>
      <c r="B59" s="187"/>
      <c r="C59" s="189"/>
      <c r="D59" s="3" t="s">
        <v>3</v>
      </c>
      <c r="E59" s="35">
        <f>SUM(F59:K59)</f>
        <v>1813021</v>
      </c>
      <c r="F59" s="35">
        <f>F64</f>
        <v>288880.19999999995</v>
      </c>
      <c r="G59" s="35">
        <f>G64</f>
        <v>304235.3</v>
      </c>
      <c r="H59" s="35">
        <f t="shared" si="5"/>
        <v>309860.7</v>
      </c>
      <c r="I59" s="35">
        <f t="shared" si="5"/>
        <v>314805.4</v>
      </c>
      <c r="J59" s="35">
        <f t="shared" si="5"/>
        <v>297619.7</v>
      </c>
      <c r="K59" s="35">
        <f t="shared" si="5"/>
        <v>297619.7</v>
      </c>
      <c r="L59" s="175"/>
    </row>
    <row r="60" spans="1:12" ht="15" customHeight="1" hidden="1">
      <c r="A60" s="185"/>
      <c r="B60" s="187"/>
      <c r="C60" s="189"/>
      <c r="D60" s="3" t="s">
        <v>4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175"/>
    </row>
    <row r="61" spans="1:12" ht="123.75" customHeight="1" hidden="1">
      <c r="A61" s="186"/>
      <c r="B61" s="188"/>
      <c r="C61" s="189"/>
      <c r="D61" s="4" t="s">
        <v>5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175"/>
    </row>
    <row r="62" spans="1:12" ht="15" customHeight="1" hidden="1">
      <c r="A62" s="185" t="s">
        <v>37</v>
      </c>
      <c r="B62" s="187" t="s">
        <v>52</v>
      </c>
      <c r="C62" s="181" t="s">
        <v>34</v>
      </c>
      <c r="D62" s="3" t="s">
        <v>1</v>
      </c>
      <c r="E62" s="36">
        <f aca="true" t="shared" si="6" ref="E62:K62">E64</f>
        <v>1813021</v>
      </c>
      <c r="F62" s="36">
        <f t="shared" si="6"/>
        <v>288880.19999999995</v>
      </c>
      <c r="G62" s="36">
        <f t="shared" si="6"/>
        <v>304235.3</v>
      </c>
      <c r="H62" s="36">
        <f t="shared" si="6"/>
        <v>309860.7</v>
      </c>
      <c r="I62" s="36">
        <f t="shared" si="6"/>
        <v>314805.4</v>
      </c>
      <c r="J62" s="36">
        <f t="shared" si="6"/>
        <v>297619.7</v>
      </c>
      <c r="K62" s="36">
        <f t="shared" si="6"/>
        <v>297619.7</v>
      </c>
      <c r="L62" s="181" t="s">
        <v>14</v>
      </c>
    </row>
    <row r="63" spans="1:12" ht="15" customHeight="1" hidden="1">
      <c r="A63" s="185"/>
      <c r="B63" s="187"/>
      <c r="C63" s="181"/>
      <c r="D63" s="3" t="s">
        <v>35</v>
      </c>
      <c r="E63" s="36">
        <v>0</v>
      </c>
      <c r="F63" s="36">
        <f aca="true" t="shared" si="7" ref="F63:K66">F68+F73+F78</f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  <c r="J63" s="36">
        <f t="shared" si="7"/>
        <v>0</v>
      </c>
      <c r="K63" s="36">
        <f t="shared" si="7"/>
        <v>0</v>
      </c>
      <c r="L63" s="181"/>
    </row>
    <row r="64" spans="1:12" ht="15" customHeight="1" hidden="1">
      <c r="A64" s="185"/>
      <c r="B64" s="187"/>
      <c r="C64" s="181"/>
      <c r="D64" s="3" t="s">
        <v>3</v>
      </c>
      <c r="E64" s="36">
        <f>SUM(F64:K64)</f>
        <v>1813021</v>
      </c>
      <c r="F64" s="36">
        <v>288880.19999999995</v>
      </c>
      <c r="G64" s="36">
        <v>304235.3</v>
      </c>
      <c r="H64" s="36">
        <v>309860.7</v>
      </c>
      <c r="I64" s="36">
        <v>314805.4</v>
      </c>
      <c r="J64" s="36">
        <f t="shared" si="7"/>
        <v>297619.7</v>
      </c>
      <c r="K64" s="36">
        <f t="shared" si="7"/>
        <v>297619.7</v>
      </c>
      <c r="L64" s="181"/>
    </row>
    <row r="65" spans="1:12" ht="15" customHeight="1" hidden="1">
      <c r="A65" s="185"/>
      <c r="B65" s="187"/>
      <c r="C65" s="181"/>
      <c r="D65" s="3" t="s">
        <v>4</v>
      </c>
      <c r="E65" s="36">
        <v>0</v>
      </c>
      <c r="F65" s="36">
        <f t="shared" si="7"/>
        <v>0</v>
      </c>
      <c r="G65" s="36">
        <f t="shared" si="7"/>
        <v>0</v>
      </c>
      <c r="H65" s="36">
        <f t="shared" si="7"/>
        <v>0</v>
      </c>
      <c r="I65" s="36">
        <f t="shared" si="7"/>
        <v>0</v>
      </c>
      <c r="J65" s="36">
        <f t="shared" si="7"/>
        <v>0</v>
      </c>
      <c r="K65" s="36">
        <f t="shared" si="7"/>
        <v>0</v>
      </c>
      <c r="L65" s="181"/>
    </row>
    <row r="66" spans="1:12" ht="66.75" customHeight="1" hidden="1">
      <c r="A66" s="185"/>
      <c r="B66" s="187"/>
      <c r="C66" s="181"/>
      <c r="D66" s="11" t="s">
        <v>5</v>
      </c>
      <c r="E66" s="38">
        <v>0</v>
      </c>
      <c r="F66" s="38">
        <f t="shared" si="7"/>
        <v>0</v>
      </c>
      <c r="G66" s="38">
        <f t="shared" si="7"/>
        <v>0</v>
      </c>
      <c r="H66" s="38">
        <f t="shared" si="7"/>
        <v>0</v>
      </c>
      <c r="I66" s="38">
        <f t="shared" si="7"/>
        <v>0</v>
      </c>
      <c r="J66" s="38">
        <f t="shared" si="7"/>
        <v>0</v>
      </c>
      <c r="K66" s="38">
        <f t="shared" si="7"/>
        <v>0</v>
      </c>
      <c r="L66" s="181"/>
    </row>
    <row r="67" spans="1:12" ht="15" customHeight="1" hidden="1">
      <c r="A67" s="185" t="s">
        <v>36</v>
      </c>
      <c r="B67" s="187" t="s">
        <v>53</v>
      </c>
      <c r="C67" s="181" t="s">
        <v>34</v>
      </c>
      <c r="D67" s="3" t="s">
        <v>1</v>
      </c>
      <c r="E67" s="36">
        <f aca="true" t="shared" si="8" ref="E67:K67">E68+E69+E70+E71</f>
        <v>683818.1</v>
      </c>
      <c r="F67" s="36">
        <f t="shared" si="8"/>
        <v>110167.9</v>
      </c>
      <c r="G67" s="36">
        <f t="shared" si="8"/>
        <v>113055.7</v>
      </c>
      <c r="H67" s="36">
        <f t="shared" si="8"/>
        <v>115706.20000000001</v>
      </c>
      <c r="I67" s="36">
        <f t="shared" si="8"/>
        <v>117408.90000000001</v>
      </c>
      <c r="J67" s="36">
        <f t="shared" si="8"/>
        <v>113739.7</v>
      </c>
      <c r="K67" s="36">
        <f t="shared" si="8"/>
        <v>113739.7</v>
      </c>
      <c r="L67" s="181" t="s">
        <v>14</v>
      </c>
    </row>
    <row r="68" spans="1:12" ht="15" customHeight="1" hidden="1">
      <c r="A68" s="185"/>
      <c r="B68" s="187"/>
      <c r="C68" s="181"/>
      <c r="D68" s="3" t="s">
        <v>35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181"/>
    </row>
    <row r="69" spans="1:12" ht="15" customHeight="1" hidden="1">
      <c r="A69" s="185"/>
      <c r="B69" s="187"/>
      <c r="C69" s="181"/>
      <c r="D69" s="3" t="s">
        <v>3</v>
      </c>
      <c r="E69" s="36">
        <f>SUM(F69:K69)</f>
        <v>683818.1</v>
      </c>
      <c r="F69" s="36">
        <v>110167.9</v>
      </c>
      <c r="G69" s="36">
        <v>113055.7</v>
      </c>
      <c r="H69" s="36">
        <v>115706.20000000001</v>
      </c>
      <c r="I69" s="36">
        <v>117408.90000000001</v>
      </c>
      <c r="J69" s="36">
        <v>113739.7</v>
      </c>
      <c r="K69" s="36">
        <v>113739.7</v>
      </c>
      <c r="L69" s="181"/>
    </row>
    <row r="70" spans="1:12" ht="15" customHeight="1" hidden="1">
      <c r="A70" s="185"/>
      <c r="B70" s="187"/>
      <c r="C70" s="181"/>
      <c r="D70" s="3" t="s">
        <v>4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181"/>
    </row>
    <row r="71" spans="1:12" ht="15" customHeight="1" hidden="1">
      <c r="A71" s="186"/>
      <c r="B71" s="188"/>
      <c r="C71" s="182"/>
      <c r="D71" s="7" t="s">
        <v>5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182"/>
    </row>
    <row r="72" spans="1:12" ht="15" customHeight="1" hidden="1">
      <c r="A72" s="181" t="s">
        <v>38</v>
      </c>
      <c r="B72" s="187" t="s">
        <v>54</v>
      </c>
      <c r="C72" s="181" t="s">
        <v>34</v>
      </c>
      <c r="D72" s="3" t="s">
        <v>1</v>
      </c>
      <c r="E72" s="36">
        <f aca="true" t="shared" si="9" ref="E72:K72">E73+E74+E75+E76</f>
        <v>535354</v>
      </c>
      <c r="F72" s="36">
        <f t="shared" si="9"/>
        <v>81639.4</v>
      </c>
      <c r="G72" s="36">
        <f t="shared" si="9"/>
        <v>87983.6</v>
      </c>
      <c r="H72" s="36">
        <f t="shared" si="9"/>
        <v>91279.5</v>
      </c>
      <c r="I72" s="36">
        <f t="shared" si="9"/>
        <v>94521.5</v>
      </c>
      <c r="J72" s="36">
        <f t="shared" si="9"/>
        <v>89965</v>
      </c>
      <c r="K72" s="36">
        <f t="shared" si="9"/>
        <v>89965</v>
      </c>
      <c r="L72" s="181" t="s">
        <v>14</v>
      </c>
    </row>
    <row r="73" spans="1:12" ht="15" customHeight="1" hidden="1">
      <c r="A73" s="181"/>
      <c r="B73" s="187"/>
      <c r="C73" s="181"/>
      <c r="D73" s="3" t="s">
        <v>35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5">
        <v>0</v>
      </c>
      <c r="L73" s="181"/>
    </row>
    <row r="74" spans="1:12" ht="15" customHeight="1" hidden="1">
      <c r="A74" s="181"/>
      <c r="B74" s="187"/>
      <c r="C74" s="181"/>
      <c r="D74" s="3" t="s">
        <v>3</v>
      </c>
      <c r="E74" s="36">
        <f>SUM(F74:K74)</f>
        <v>535354</v>
      </c>
      <c r="F74" s="36">
        <v>81639.4</v>
      </c>
      <c r="G74" s="36">
        <v>87983.6</v>
      </c>
      <c r="H74" s="36">
        <v>91279.5</v>
      </c>
      <c r="I74" s="36">
        <v>94521.5</v>
      </c>
      <c r="J74" s="36">
        <v>89965</v>
      </c>
      <c r="K74" s="36">
        <v>89965</v>
      </c>
      <c r="L74" s="181"/>
    </row>
    <row r="75" spans="1:12" ht="15" customHeight="1" hidden="1">
      <c r="A75" s="181"/>
      <c r="B75" s="187"/>
      <c r="C75" s="181"/>
      <c r="D75" s="3" t="s">
        <v>4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45">
        <v>0</v>
      </c>
      <c r="L75" s="181"/>
    </row>
    <row r="76" spans="1:12" ht="15" customHeight="1" hidden="1">
      <c r="A76" s="181"/>
      <c r="B76" s="187"/>
      <c r="C76" s="181"/>
      <c r="D76" s="3" t="s">
        <v>5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45">
        <v>0</v>
      </c>
      <c r="L76" s="181"/>
    </row>
    <row r="77" spans="1:12" ht="15" customHeight="1" hidden="1">
      <c r="A77" s="181" t="s">
        <v>39</v>
      </c>
      <c r="B77" s="187" t="s">
        <v>55</v>
      </c>
      <c r="C77" s="181" t="s">
        <v>34</v>
      </c>
      <c r="D77" s="3" t="s">
        <v>1</v>
      </c>
      <c r="E77" s="36">
        <f aca="true" t="shared" si="10" ref="E77:K77">E78+E79+E80+E81</f>
        <v>593848.9</v>
      </c>
      <c r="F77" s="36">
        <f t="shared" si="10"/>
        <v>97072.9</v>
      </c>
      <c r="G77" s="36">
        <f t="shared" si="10"/>
        <v>103196</v>
      </c>
      <c r="H77" s="36">
        <f t="shared" si="10"/>
        <v>102875</v>
      </c>
      <c r="I77" s="36">
        <f t="shared" si="10"/>
        <v>102875</v>
      </c>
      <c r="J77" s="36">
        <f t="shared" si="10"/>
        <v>93915</v>
      </c>
      <c r="K77" s="36">
        <f t="shared" si="10"/>
        <v>93915</v>
      </c>
      <c r="L77" s="181" t="s">
        <v>14</v>
      </c>
    </row>
    <row r="78" spans="1:12" ht="15" customHeight="1" hidden="1">
      <c r="A78" s="181"/>
      <c r="B78" s="187"/>
      <c r="C78" s="181"/>
      <c r="D78" s="3" t="s">
        <v>35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45">
        <v>0</v>
      </c>
      <c r="L78" s="181"/>
    </row>
    <row r="79" spans="1:12" ht="15" customHeight="1" hidden="1">
      <c r="A79" s="181"/>
      <c r="B79" s="187"/>
      <c r="C79" s="181"/>
      <c r="D79" s="3" t="s">
        <v>3</v>
      </c>
      <c r="E79" s="36">
        <f>SUM(F79:K79)</f>
        <v>593848.9</v>
      </c>
      <c r="F79" s="36">
        <v>97072.9</v>
      </c>
      <c r="G79" s="36">
        <v>103196</v>
      </c>
      <c r="H79" s="36">
        <v>102875</v>
      </c>
      <c r="I79" s="36">
        <v>102875</v>
      </c>
      <c r="J79" s="36">
        <v>93915</v>
      </c>
      <c r="K79" s="36">
        <v>93915</v>
      </c>
      <c r="L79" s="181"/>
    </row>
    <row r="80" spans="1:12" ht="15" customHeight="1" hidden="1">
      <c r="A80" s="181"/>
      <c r="B80" s="187"/>
      <c r="C80" s="181"/>
      <c r="D80" s="3" t="s">
        <v>4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45">
        <v>0</v>
      </c>
      <c r="L80" s="181"/>
    </row>
    <row r="81" spans="1:12" ht="15" customHeight="1" hidden="1">
      <c r="A81" s="181"/>
      <c r="B81" s="187"/>
      <c r="C81" s="181"/>
      <c r="D81" s="3" t="s">
        <v>5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45">
        <v>0</v>
      </c>
      <c r="L81" s="181"/>
    </row>
    <row r="82" spans="1:12" ht="15" customHeight="1" hidden="1">
      <c r="A82" s="181" t="s">
        <v>8</v>
      </c>
      <c r="B82" s="187" t="s">
        <v>56</v>
      </c>
      <c r="C82" s="181" t="s">
        <v>34</v>
      </c>
      <c r="D82" s="3" t="s">
        <v>1</v>
      </c>
      <c r="E82" s="35">
        <f>E83+E84+E85+E86</f>
        <v>2002287.9</v>
      </c>
      <c r="F82" s="35">
        <f aca="true" t="shared" si="11" ref="F82:K82">SUM(F83:F86)</f>
        <v>178160.3</v>
      </c>
      <c r="G82" s="35">
        <f t="shared" si="11"/>
        <v>507803.10000000003</v>
      </c>
      <c r="H82" s="35">
        <f t="shared" si="11"/>
        <v>449640.60000000003</v>
      </c>
      <c r="I82" s="35">
        <f t="shared" si="11"/>
        <v>495142.50000000006</v>
      </c>
      <c r="J82" s="35">
        <f t="shared" si="11"/>
        <v>185770.69999999998</v>
      </c>
      <c r="K82" s="35">
        <f t="shared" si="11"/>
        <v>185770.69999999998</v>
      </c>
      <c r="L82" s="181" t="s">
        <v>14</v>
      </c>
    </row>
    <row r="83" spans="1:12" ht="15" customHeight="1" hidden="1">
      <c r="A83" s="181"/>
      <c r="B83" s="187"/>
      <c r="C83" s="181"/>
      <c r="D83" s="3" t="s">
        <v>35</v>
      </c>
      <c r="E83" s="35">
        <f>SUM(F83:K83)</f>
        <v>18700.2</v>
      </c>
      <c r="F83" s="35">
        <f aca="true" t="shared" si="12" ref="F83:K84">F88+F93+F98+F103+F108</f>
        <v>5750.1</v>
      </c>
      <c r="G83" s="35">
        <f t="shared" si="12"/>
        <v>4950.1</v>
      </c>
      <c r="H83" s="35">
        <f t="shared" si="12"/>
        <v>2000</v>
      </c>
      <c r="I83" s="35">
        <f t="shared" si="12"/>
        <v>2000</v>
      </c>
      <c r="J83" s="35">
        <f t="shared" si="12"/>
        <v>2000</v>
      </c>
      <c r="K83" s="35">
        <f t="shared" si="12"/>
        <v>2000</v>
      </c>
      <c r="L83" s="181"/>
    </row>
    <row r="84" spans="1:12" ht="15" customHeight="1" hidden="1">
      <c r="A84" s="181"/>
      <c r="B84" s="187"/>
      <c r="C84" s="181"/>
      <c r="D84" s="3" t="s">
        <v>3</v>
      </c>
      <c r="E84" s="35">
        <f>F84+G84+H84+I84+J84+K84</f>
        <v>1983587.7</v>
      </c>
      <c r="F84" s="35">
        <f t="shared" si="12"/>
        <v>172410.19999999998</v>
      </c>
      <c r="G84" s="35">
        <f t="shared" si="12"/>
        <v>502853.00000000006</v>
      </c>
      <c r="H84" s="35">
        <f t="shared" si="12"/>
        <v>447640.60000000003</v>
      </c>
      <c r="I84" s="35">
        <f t="shared" si="12"/>
        <v>493142.50000000006</v>
      </c>
      <c r="J84" s="35">
        <f t="shared" si="12"/>
        <v>183770.69999999998</v>
      </c>
      <c r="K84" s="35">
        <f t="shared" si="12"/>
        <v>183770.69999999998</v>
      </c>
      <c r="L84" s="181"/>
    </row>
    <row r="85" spans="1:12" ht="15" customHeight="1" hidden="1">
      <c r="A85" s="181"/>
      <c r="B85" s="187"/>
      <c r="C85" s="181"/>
      <c r="D85" s="3" t="s">
        <v>4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45">
        <v>0</v>
      </c>
      <c r="L85" s="181"/>
    </row>
    <row r="86" spans="1:12" ht="122.25" customHeight="1" hidden="1">
      <c r="A86" s="182"/>
      <c r="B86" s="188"/>
      <c r="C86" s="182"/>
      <c r="D86" s="4" t="s">
        <v>5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51">
        <v>0</v>
      </c>
      <c r="L86" s="182"/>
    </row>
    <row r="87" spans="1:13" ht="15" customHeight="1" hidden="1">
      <c r="A87" s="186" t="s">
        <v>40</v>
      </c>
      <c r="B87" s="188" t="s">
        <v>57</v>
      </c>
      <c r="C87" s="181" t="s">
        <v>34</v>
      </c>
      <c r="D87" s="3" t="s">
        <v>1</v>
      </c>
      <c r="E87" s="36">
        <f aca="true" t="shared" si="13" ref="E87:K87">E88+E89+E90+E91</f>
        <v>14353.099999999999</v>
      </c>
      <c r="F87" s="36">
        <f t="shared" si="13"/>
        <v>2371.8</v>
      </c>
      <c r="G87" s="36">
        <f t="shared" si="13"/>
        <v>2468.9</v>
      </c>
      <c r="H87" s="36">
        <f t="shared" si="13"/>
        <v>2468.9</v>
      </c>
      <c r="I87" s="36">
        <f t="shared" si="13"/>
        <v>2468.9</v>
      </c>
      <c r="J87" s="36">
        <f t="shared" si="13"/>
        <v>2287.3</v>
      </c>
      <c r="K87" s="36">
        <f t="shared" si="13"/>
        <v>2287.3</v>
      </c>
      <c r="L87" s="182" t="s">
        <v>14</v>
      </c>
      <c r="M87" s="52"/>
    </row>
    <row r="88" spans="1:13" ht="15" customHeight="1" hidden="1">
      <c r="A88" s="190"/>
      <c r="B88" s="192"/>
      <c r="C88" s="181"/>
      <c r="D88" s="3" t="s">
        <v>35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45">
        <v>0</v>
      </c>
      <c r="L88" s="189"/>
      <c r="M88" s="52"/>
    </row>
    <row r="89" spans="1:13" ht="15" customHeight="1" hidden="1">
      <c r="A89" s="190"/>
      <c r="B89" s="192"/>
      <c r="C89" s="181"/>
      <c r="D89" s="3" t="s">
        <v>3</v>
      </c>
      <c r="E89" s="36">
        <f>SUM(F89:K89)</f>
        <v>14353.099999999999</v>
      </c>
      <c r="F89" s="36">
        <v>2371.8</v>
      </c>
      <c r="G89" s="36">
        <v>2468.9</v>
      </c>
      <c r="H89" s="36">
        <v>2468.9</v>
      </c>
      <c r="I89" s="36">
        <v>2468.9</v>
      </c>
      <c r="J89" s="36">
        <v>2287.3</v>
      </c>
      <c r="K89" s="36">
        <v>2287.3</v>
      </c>
      <c r="L89" s="189"/>
      <c r="M89" s="52"/>
    </row>
    <row r="90" spans="1:13" ht="15" customHeight="1" hidden="1">
      <c r="A90" s="190"/>
      <c r="B90" s="192"/>
      <c r="C90" s="181"/>
      <c r="D90" s="3" t="s">
        <v>4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45">
        <v>0</v>
      </c>
      <c r="L90" s="189"/>
      <c r="M90" s="52"/>
    </row>
    <row r="91" spans="1:13" ht="15" customHeight="1" hidden="1">
      <c r="A91" s="191"/>
      <c r="B91" s="193"/>
      <c r="C91" s="181"/>
      <c r="D91" s="3" t="s">
        <v>5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45">
        <v>0</v>
      </c>
      <c r="L91" s="189"/>
      <c r="M91" s="52"/>
    </row>
    <row r="92" spans="1:13" ht="15" customHeight="1" hidden="1">
      <c r="A92" s="186" t="s">
        <v>41</v>
      </c>
      <c r="B92" s="177" t="s">
        <v>58</v>
      </c>
      <c r="C92" s="181" t="s">
        <v>34</v>
      </c>
      <c r="D92" s="3" t="s">
        <v>1</v>
      </c>
      <c r="E92" s="36">
        <f aca="true" t="shared" si="14" ref="E92:K92">E93+E94+E95+E96</f>
        <v>97983.1</v>
      </c>
      <c r="F92" s="36">
        <f t="shared" si="14"/>
        <v>15751</v>
      </c>
      <c r="G92" s="36">
        <f t="shared" si="14"/>
        <v>16396.8</v>
      </c>
      <c r="H92" s="36">
        <f t="shared" si="14"/>
        <v>16015.5</v>
      </c>
      <c r="I92" s="36">
        <f t="shared" si="14"/>
        <v>15824.8</v>
      </c>
      <c r="J92" s="36">
        <f t="shared" si="14"/>
        <v>16997.5</v>
      </c>
      <c r="K92" s="36">
        <f t="shared" si="14"/>
        <v>16997.5</v>
      </c>
      <c r="L92" s="182" t="s">
        <v>14</v>
      </c>
      <c r="M92" s="52"/>
    </row>
    <row r="93" spans="1:13" ht="15" customHeight="1" hidden="1">
      <c r="A93" s="190"/>
      <c r="B93" s="183"/>
      <c r="C93" s="181"/>
      <c r="D93" s="3" t="s">
        <v>35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45">
        <v>0</v>
      </c>
      <c r="L93" s="189"/>
      <c r="M93" s="52"/>
    </row>
    <row r="94" spans="1:13" ht="15" customHeight="1" hidden="1">
      <c r="A94" s="190"/>
      <c r="B94" s="183"/>
      <c r="C94" s="181"/>
      <c r="D94" s="3" t="s">
        <v>3</v>
      </c>
      <c r="E94" s="36">
        <f>SUM(F94:K94)</f>
        <v>97983.1</v>
      </c>
      <c r="F94" s="36">
        <v>15751</v>
      </c>
      <c r="G94" s="36">
        <v>16396.8</v>
      </c>
      <c r="H94" s="36">
        <v>16015.5</v>
      </c>
      <c r="I94" s="36">
        <v>15824.8</v>
      </c>
      <c r="J94" s="36">
        <v>16997.5</v>
      </c>
      <c r="K94" s="36">
        <v>16997.5</v>
      </c>
      <c r="L94" s="189"/>
      <c r="M94" s="52"/>
    </row>
    <row r="95" spans="1:13" ht="15" customHeight="1" hidden="1">
      <c r="A95" s="190"/>
      <c r="B95" s="183"/>
      <c r="C95" s="181"/>
      <c r="D95" s="3" t="s">
        <v>4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45">
        <v>0</v>
      </c>
      <c r="L95" s="189"/>
      <c r="M95" s="52"/>
    </row>
    <row r="96" spans="1:13" ht="24.75" customHeight="1" hidden="1">
      <c r="A96" s="191"/>
      <c r="B96" s="194"/>
      <c r="C96" s="181"/>
      <c r="D96" s="3" t="s">
        <v>5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45">
        <v>0</v>
      </c>
      <c r="L96" s="195"/>
      <c r="M96" s="52"/>
    </row>
    <row r="97" spans="1:13" ht="15" customHeight="1" hidden="1">
      <c r="A97" s="186" t="s">
        <v>42</v>
      </c>
      <c r="B97" s="188" t="s">
        <v>104</v>
      </c>
      <c r="C97" s="181" t="s">
        <v>34</v>
      </c>
      <c r="D97" s="3" t="s">
        <v>1</v>
      </c>
      <c r="E97" s="36">
        <f aca="true" t="shared" si="15" ref="E97:K97">E98+E99+E100+E101</f>
        <v>1852952.1</v>
      </c>
      <c r="F97" s="36">
        <f t="shared" si="15"/>
        <v>151237.5</v>
      </c>
      <c r="G97" s="36">
        <f t="shared" si="15"/>
        <v>480937.4</v>
      </c>
      <c r="H97" s="36">
        <f t="shared" si="15"/>
        <v>426106.3</v>
      </c>
      <c r="I97" s="36">
        <f t="shared" si="15"/>
        <v>471798.9</v>
      </c>
      <c r="J97" s="36">
        <f t="shared" si="15"/>
        <v>161436</v>
      </c>
      <c r="K97" s="36">
        <f t="shared" si="15"/>
        <v>161436</v>
      </c>
      <c r="L97" s="189" t="s">
        <v>13</v>
      </c>
      <c r="M97" s="52"/>
    </row>
    <row r="98" spans="1:13" ht="15" customHeight="1" hidden="1">
      <c r="A98" s="190"/>
      <c r="B98" s="192"/>
      <c r="C98" s="181"/>
      <c r="D98" s="3" t="s">
        <v>35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45">
        <v>0</v>
      </c>
      <c r="L98" s="189"/>
      <c r="M98" s="52"/>
    </row>
    <row r="99" spans="1:13" ht="15" customHeight="1" hidden="1">
      <c r="A99" s="190"/>
      <c r="B99" s="192"/>
      <c r="C99" s="181"/>
      <c r="D99" s="3" t="s">
        <v>3</v>
      </c>
      <c r="E99" s="36">
        <f>SUM(F99:K99)</f>
        <v>1852952.1</v>
      </c>
      <c r="F99" s="36">
        <v>151237.5</v>
      </c>
      <c r="G99" s="36">
        <v>480937.4</v>
      </c>
      <c r="H99" s="36">
        <v>426106.3</v>
      </c>
      <c r="I99" s="36">
        <v>471798.9</v>
      </c>
      <c r="J99" s="36">
        <v>161436</v>
      </c>
      <c r="K99" s="36">
        <v>161436</v>
      </c>
      <c r="L99" s="189"/>
      <c r="M99" s="53"/>
    </row>
    <row r="100" spans="1:13" ht="15" customHeight="1" hidden="1">
      <c r="A100" s="190"/>
      <c r="B100" s="192"/>
      <c r="C100" s="181"/>
      <c r="D100" s="3" t="s">
        <v>4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45">
        <v>0</v>
      </c>
      <c r="L100" s="189"/>
      <c r="M100" s="52"/>
    </row>
    <row r="101" spans="1:13" ht="32.25" customHeight="1" hidden="1">
      <c r="A101" s="190"/>
      <c r="B101" s="192"/>
      <c r="C101" s="182"/>
      <c r="D101" s="4" t="s">
        <v>5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51">
        <v>0</v>
      </c>
      <c r="L101" s="195"/>
      <c r="M101" s="52"/>
    </row>
    <row r="102" spans="1:12" ht="15" customHeight="1" hidden="1">
      <c r="A102" s="185" t="s">
        <v>43</v>
      </c>
      <c r="B102" s="196" t="s">
        <v>59</v>
      </c>
      <c r="C102" s="185" t="s">
        <v>34</v>
      </c>
      <c r="D102" s="10" t="s">
        <v>1</v>
      </c>
      <c r="E102" s="36">
        <f aca="true" t="shared" si="16" ref="E102:K102">E103</f>
        <v>18700.2</v>
      </c>
      <c r="F102" s="36">
        <f t="shared" si="16"/>
        <v>5750.1</v>
      </c>
      <c r="G102" s="36">
        <f t="shared" si="16"/>
        <v>4950.1</v>
      </c>
      <c r="H102" s="36">
        <f t="shared" si="16"/>
        <v>2000</v>
      </c>
      <c r="I102" s="36">
        <f t="shared" si="16"/>
        <v>2000</v>
      </c>
      <c r="J102" s="36">
        <f t="shared" si="16"/>
        <v>2000</v>
      </c>
      <c r="K102" s="36">
        <f t="shared" si="16"/>
        <v>2000</v>
      </c>
      <c r="L102" s="169" t="s">
        <v>12</v>
      </c>
    </row>
    <row r="103" spans="1:12" ht="15" customHeight="1" hidden="1">
      <c r="A103" s="185"/>
      <c r="B103" s="196"/>
      <c r="C103" s="185"/>
      <c r="D103" s="10" t="s">
        <v>35</v>
      </c>
      <c r="E103" s="36">
        <f>SUM(F103:K103)</f>
        <v>18700.2</v>
      </c>
      <c r="F103" s="36">
        <v>5750.1</v>
      </c>
      <c r="G103" s="36">
        <v>4950.1</v>
      </c>
      <c r="H103" s="36">
        <v>2000</v>
      </c>
      <c r="I103" s="36">
        <v>2000</v>
      </c>
      <c r="J103" s="36">
        <v>2000</v>
      </c>
      <c r="K103" s="36">
        <v>2000</v>
      </c>
      <c r="L103" s="175"/>
    </row>
    <row r="104" spans="1:12" ht="15" customHeight="1" hidden="1">
      <c r="A104" s="185"/>
      <c r="B104" s="196"/>
      <c r="C104" s="185"/>
      <c r="D104" s="10" t="s">
        <v>3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175"/>
    </row>
    <row r="105" spans="1:12" ht="15" customHeight="1" hidden="1">
      <c r="A105" s="185"/>
      <c r="B105" s="196"/>
      <c r="C105" s="185"/>
      <c r="D105" s="10" t="s">
        <v>4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175"/>
    </row>
    <row r="106" spans="1:12" ht="15" customHeight="1" hidden="1">
      <c r="A106" s="185"/>
      <c r="B106" s="196"/>
      <c r="C106" s="185"/>
      <c r="D106" s="10" t="s">
        <v>5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184"/>
    </row>
    <row r="107" spans="1:12" ht="15" customHeight="1" hidden="1">
      <c r="A107" s="197" t="s">
        <v>44</v>
      </c>
      <c r="B107" s="187" t="s">
        <v>60</v>
      </c>
      <c r="C107" s="181" t="s">
        <v>34</v>
      </c>
      <c r="D107" s="3" t="s">
        <v>1</v>
      </c>
      <c r="E107" s="36">
        <f>E108+E109+E110+E111</f>
        <v>18299.4</v>
      </c>
      <c r="F107" s="36">
        <v>3049.9</v>
      </c>
      <c r="G107" s="36">
        <v>3049.9</v>
      </c>
      <c r="H107" s="36">
        <v>3049.9</v>
      </c>
      <c r="I107" s="36">
        <v>3049.9</v>
      </c>
      <c r="J107" s="36">
        <v>3049.9</v>
      </c>
      <c r="K107" s="36">
        <v>3049.9</v>
      </c>
      <c r="L107" s="169" t="s">
        <v>12</v>
      </c>
    </row>
    <row r="108" spans="1:12" ht="15" customHeight="1" hidden="1">
      <c r="A108" s="197"/>
      <c r="B108" s="187"/>
      <c r="C108" s="181"/>
      <c r="D108" s="3" t="s">
        <v>35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175"/>
    </row>
    <row r="109" spans="1:12" ht="15" customHeight="1" hidden="1">
      <c r="A109" s="197"/>
      <c r="B109" s="187"/>
      <c r="C109" s="181"/>
      <c r="D109" s="3" t="s">
        <v>3</v>
      </c>
      <c r="E109" s="36">
        <v>18299.4</v>
      </c>
      <c r="F109" s="36">
        <v>3049.9</v>
      </c>
      <c r="G109" s="36">
        <v>3049.9</v>
      </c>
      <c r="H109" s="36">
        <v>3049.9</v>
      </c>
      <c r="I109" s="36">
        <v>3049.9</v>
      </c>
      <c r="J109" s="36">
        <v>3049.9</v>
      </c>
      <c r="K109" s="36">
        <v>3049.9</v>
      </c>
      <c r="L109" s="175"/>
    </row>
    <row r="110" spans="1:12" ht="15" customHeight="1" hidden="1">
      <c r="A110" s="197"/>
      <c r="B110" s="187"/>
      <c r="C110" s="181"/>
      <c r="D110" s="3" t="s">
        <v>4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175"/>
    </row>
    <row r="111" spans="1:12" ht="50.25" customHeight="1" hidden="1">
      <c r="A111" s="197"/>
      <c r="B111" s="187"/>
      <c r="C111" s="181"/>
      <c r="D111" s="11" t="s">
        <v>5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184"/>
    </row>
    <row r="112" spans="1:12" ht="15" customHeight="1">
      <c r="A112" s="169">
        <v>2</v>
      </c>
      <c r="B112" s="194" t="s">
        <v>76</v>
      </c>
      <c r="C112" s="184" t="s">
        <v>11</v>
      </c>
      <c r="D112" s="15" t="s">
        <v>1</v>
      </c>
      <c r="E112" s="34">
        <f aca="true" t="shared" si="17" ref="E112:K112">SUM(E113:E116)</f>
        <v>465639.1</v>
      </c>
      <c r="F112" s="34">
        <f>SUM(F113:F116)</f>
        <v>81637.09999999999</v>
      </c>
      <c r="G112" s="34">
        <f t="shared" si="17"/>
        <v>75243</v>
      </c>
      <c r="H112" s="34">
        <f t="shared" si="17"/>
        <v>77881.9</v>
      </c>
      <c r="I112" s="34">
        <f t="shared" si="17"/>
        <v>79520.70000000001</v>
      </c>
      <c r="J112" s="34">
        <f t="shared" si="17"/>
        <v>75678.2</v>
      </c>
      <c r="K112" s="34">
        <f t="shared" si="17"/>
        <v>75678.2</v>
      </c>
      <c r="L112" s="169" t="s">
        <v>32</v>
      </c>
    </row>
    <row r="113" spans="1:12" ht="15" customHeight="1">
      <c r="A113" s="175"/>
      <c r="B113" s="176"/>
      <c r="C113" s="168"/>
      <c r="D113" s="6" t="s">
        <v>2</v>
      </c>
      <c r="E113" s="35">
        <f>SUM(F113:K113)</f>
        <v>328335.89999999997</v>
      </c>
      <c r="F113" s="35">
        <f aca="true" t="shared" si="18" ref="F113:K114">F118+F143+F163+F208+F198+F218+F188</f>
        <v>61728.69999999999</v>
      </c>
      <c r="G113" s="35">
        <f t="shared" si="18"/>
        <v>53463.4</v>
      </c>
      <c r="H113" s="35">
        <f t="shared" si="18"/>
        <v>54680.200000000004</v>
      </c>
      <c r="I113" s="35">
        <f t="shared" si="18"/>
        <v>54897.00000000001</v>
      </c>
      <c r="J113" s="35">
        <f t="shared" si="18"/>
        <v>51783.299999999996</v>
      </c>
      <c r="K113" s="35">
        <f t="shared" si="18"/>
        <v>51783.299999999996</v>
      </c>
      <c r="L113" s="175"/>
    </row>
    <row r="114" spans="1:12" ht="15" customHeight="1">
      <c r="A114" s="175"/>
      <c r="B114" s="176"/>
      <c r="C114" s="168"/>
      <c r="D114" s="6" t="s">
        <v>3</v>
      </c>
      <c r="E114" s="35">
        <f>F114+G114+H114+I114+J114+K114</f>
        <v>137303.19999999998</v>
      </c>
      <c r="F114" s="35">
        <f t="shared" si="18"/>
        <v>19908.4</v>
      </c>
      <c r="G114" s="35">
        <f t="shared" si="18"/>
        <v>21779.6</v>
      </c>
      <c r="H114" s="35">
        <f t="shared" si="18"/>
        <v>23201.699999999997</v>
      </c>
      <c r="I114" s="35">
        <f t="shared" si="18"/>
        <v>24623.699999999997</v>
      </c>
      <c r="J114" s="35">
        <f t="shared" si="18"/>
        <v>23894.9</v>
      </c>
      <c r="K114" s="35">
        <f t="shared" si="18"/>
        <v>23894.9</v>
      </c>
      <c r="L114" s="175"/>
    </row>
    <row r="115" spans="1:12" ht="15" customHeight="1">
      <c r="A115" s="175"/>
      <c r="B115" s="176"/>
      <c r="C115" s="168"/>
      <c r="D115" s="1" t="s">
        <v>4</v>
      </c>
      <c r="E115" s="38">
        <v>0</v>
      </c>
      <c r="F115" s="38">
        <f aca="true" t="shared" si="19" ref="F115:K116">F120+F145+F165+F210+F200</f>
        <v>0</v>
      </c>
      <c r="G115" s="38">
        <f t="shared" si="19"/>
        <v>0</v>
      </c>
      <c r="H115" s="38">
        <f t="shared" si="19"/>
        <v>0</v>
      </c>
      <c r="I115" s="38">
        <f t="shared" si="19"/>
        <v>0</v>
      </c>
      <c r="J115" s="38">
        <f t="shared" si="19"/>
        <v>0</v>
      </c>
      <c r="K115" s="38">
        <f t="shared" si="19"/>
        <v>0</v>
      </c>
      <c r="L115" s="175"/>
    </row>
    <row r="116" spans="1:12" ht="15" customHeight="1">
      <c r="A116" s="175"/>
      <c r="B116" s="177"/>
      <c r="C116" s="168"/>
      <c r="D116" s="1" t="s">
        <v>5</v>
      </c>
      <c r="E116" s="38">
        <v>0</v>
      </c>
      <c r="F116" s="38">
        <f t="shared" si="19"/>
        <v>0</v>
      </c>
      <c r="G116" s="38">
        <f t="shared" si="19"/>
        <v>0</v>
      </c>
      <c r="H116" s="38">
        <f t="shared" si="19"/>
        <v>0</v>
      </c>
      <c r="I116" s="38">
        <f t="shared" si="19"/>
        <v>0</v>
      </c>
      <c r="J116" s="38">
        <f t="shared" si="19"/>
        <v>0</v>
      </c>
      <c r="K116" s="38">
        <f t="shared" si="19"/>
        <v>0</v>
      </c>
      <c r="L116" s="184"/>
    </row>
    <row r="117" spans="1:12" ht="15" customHeight="1">
      <c r="A117" s="181" t="s">
        <v>18</v>
      </c>
      <c r="B117" s="176" t="s">
        <v>19</v>
      </c>
      <c r="C117" s="198" t="s">
        <v>11</v>
      </c>
      <c r="D117" s="6" t="s">
        <v>1</v>
      </c>
      <c r="E117" s="35">
        <f>SUM(E118:E121)</f>
        <v>276547.5</v>
      </c>
      <c r="F117" s="40">
        <f aca="true" t="shared" si="20" ref="F117:K119">F122+F127+F137+F132</f>
        <v>52521.399999999994</v>
      </c>
      <c r="G117" s="40">
        <f t="shared" si="20"/>
        <v>46395.9</v>
      </c>
      <c r="H117" s="40">
        <f t="shared" si="20"/>
        <v>46395.9</v>
      </c>
      <c r="I117" s="40">
        <f t="shared" si="20"/>
        <v>46395.9</v>
      </c>
      <c r="J117" s="40">
        <f t="shared" si="20"/>
        <v>42254.2</v>
      </c>
      <c r="K117" s="40">
        <f t="shared" si="20"/>
        <v>42254.2</v>
      </c>
      <c r="L117" s="169" t="s">
        <v>32</v>
      </c>
    </row>
    <row r="118" spans="1:12" ht="15" customHeight="1">
      <c r="A118" s="181"/>
      <c r="B118" s="176"/>
      <c r="C118" s="198"/>
      <c r="D118" s="6" t="s">
        <v>2</v>
      </c>
      <c r="E118" s="35">
        <f aca="true" t="shared" si="21" ref="E118:E133">SUM(F118:K118)</f>
        <v>276547.5</v>
      </c>
      <c r="F118" s="40">
        <f t="shared" si="20"/>
        <v>52521.399999999994</v>
      </c>
      <c r="G118" s="40">
        <f t="shared" si="20"/>
        <v>46505.9</v>
      </c>
      <c r="H118" s="40">
        <f t="shared" si="20"/>
        <v>46505.9</v>
      </c>
      <c r="I118" s="40">
        <f t="shared" si="20"/>
        <v>46505.9</v>
      </c>
      <c r="J118" s="40">
        <f t="shared" si="20"/>
        <v>42254.2</v>
      </c>
      <c r="K118" s="40">
        <f t="shared" si="20"/>
        <v>42254.2</v>
      </c>
      <c r="L118" s="175"/>
    </row>
    <row r="119" spans="1:12" ht="15" customHeight="1">
      <c r="A119" s="181"/>
      <c r="B119" s="176"/>
      <c r="C119" s="198"/>
      <c r="D119" s="1" t="s">
        <v>3</v>
      </c>
      <c r="E119" s="36">
        <f t="shared" si="21"/>
        <v>0</v>
      </c>
      <c r="F119" s="38">
        <f t="shared" si="20"/>
        <v>0</v>
      </c>
      <c r="G119" s="38">
        <f t="shared" si="20"/>
        <v>0</v>
      </c>
      <c r="H119" s="38">
        <f t="shared" si="20"/>
        <v>0</v>
      </c>
      <c r="I119" s="38">
        <f t="shared" si="20"/>
        <v>0</v>
      </c>
      <c r="J119" s="38">
        <f t="shared" si="20"/>
        <v>0</v>
      </c>
      <c r="K119" s="38">
        <f t="shared" si="20"/>
        <v>0</v>
      </c>
      <c r="L119" s="175"/>
    </row>
    <row r="120" spans="1:12" ht="15" customHeight="1">
      <c r="A120" s="181"/>
      <c r="B120" s="176"/>
      <c r="C120" s="198"/>
      <c r="D120" s="1" t="s">
        <v>4</v>
      </c>
      <c r="E120" s="36">
        <f t="shared" si="21"/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175"/>
    </row>
    <row r="121" spans="1:12" ht="109.5" customHeight="1">
      <c r="A121" s="181"/>
      <c r="B121" s="176"/>
      <c r="C121" s="198"/>
      <c r="D121" s="13" t="s">
        <v>5</v>
      </c>
      <c r="E121" s="38">
        <f t="shared" si="21"/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184"/>
    </row>
    <row r="122" spans="1:12" ht="15" customHeight="1" hidden="1">
      <c r="A122" s="186" t="s">
        <v>81</v>
      </c>
      <c r="B122" s="177" t="s">
        <v>85</v>
      </c>
      <c r="C122" s="184" t="s">
        <v>11</v>
      </c>
      <c r="D122" s="6" t="s">
        <v>1</v>
      </c>
      <c r="E122" s="41">
        <f t="shared" si="21"/>
        <v>22595.6</v>
      </c>
      <c r="F122" s="41">
        <f aca="true" t="shared" si="22" ref="F122:K122">SUM(F123:F126)</f>
        <v>5238.7</v>
      </c>
      <c r="G122" s="41">
        <f t="shared" si="22"/>
        <v>3060.9</v>
      </c>
      <c r="H122" s="41">
        <f t="shared" si="22"/>
        <v>3060.9</v>
      </c>
      <c r="I122" s="41">
        <f t="shared" si="22"/>
        <v>3060.9</v>
      </c>
      <c r="J122" s="41">
        <f t="shared" si="22"/>
        <v>4087.1</v>
      </c>
      <c r="K122" s="41">
        <f t="shared" si="22"/>
        <v>4087.1</v>
      </c>
      <c r="L122" s="169" t="s">
        <v>32</v>
      </c>
    </row>
    <row r="123" spans="1:12" ht="15" customHeight="1" hidden="1">
      <c r="A123" s="190"/>
      <c r="B123" s="183"/>
      <c r="C123" s="168"/>
      <c r="D123" s="6" t="s">
        <v>2</v>
      </c>
      <c r="E123" s="41">
        <f t="shared" si="21"/>
        <v>22595.6</v>
      </c>
      <c r="F123" s="41">
        <v>5238.7</v>
      </c>
      <c r="G123" s="41">
        <v>3060.9</v>
      </c>
      <c r="H123" s="41">
        <v>3060.9</v>
      </c>
      <c r="I123" s="41">
        <v>3060.9</v>
      </c>
      <c r="J123" s="41">
        <v>4087.1</v>
      </c>
      <c r="K123" s="41">
        <v>4087.1</v>
      </c>
      <c r="L123" s="175"/>
    </row>
    <row r="124" spans="1:12" ht="15" customHeight="1" hidden="1">
      <c r="A124" s="190"/>
      <c r="B124" s="183"/>
      <c r="C124" s="168"/>
      <c r="D124" s="1" t="s">
        <v>3</v>
      </c>
      <c r="E124" s="37">
        <f t="shared" si="21"/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175"/>
    </row>
    <row r="125" spans="1:12" ht="15" customHeight="1" hidden="1">
      <c r="A125" s="190"/>
      <c r="B125" s="183"/>
      <c r="C125" s="168"/>
      <c r="D125" s="1" t="s">
        <v>4</v>
      </c>
      <c r="E125" s="37">
        <f t="shared" si="21"/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175"/>
    </row>
    <row r="126" spans="1:12" ht="57" customHeight="1" hidden="1">
      <c r="A126" s="191"/>
      <c r="B126" s="194"/>
      <c r="C126" s="168"/>
      <c r="D126" s="13" t="s">
        <v>5</v>
      </c>
      <c r="E126" s="37">
        <f t="shared" si="21"/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184"/>
    </row>
    <row r="127" spans="1:12" ht="15" customHeight="1" hidden="1">
      <c r="A127" s="186" t="s">
        <v>82</v>
      </c>
      <c r="B127" s="177" t="s">
        <v>86</v>
      </c>
      <c r="C127" s="184" t="s">
        <v>11</v>
      </c>
      <c r="D127" s="6" t="s">
        <v>1</v>
      </c>
      <c r="E127" s="41">
        <f t="shared" si="21"/>
        <v>2309.2</v>
      </c>
      <c r="F127" s="41">
        <f aca="true" t="shared" si="23" ref="F127:K127">SUM(F128:F131)</f>
        <v>320</v>
      </c>
      <c r="G127" s="41">
        <f t="shared" si="23"/>
        <v>345</v>
      </c>
      <c r="H127" s="41">
        <f t="shared" si="23"/>
        <v>345</v>
      </c>
      <c r="I127" s="41">
        <f t="shared" si="23"/>
        <v>345</v>
      </c>
      <c r="J127" s="41">
        <f t="shared" si="23"/>
        <v>477.1</v>
      </c>
      <c r="K127" s="41">
        <f t="shared" si="23"/>
        <v>477.1</v>
      </c>
      <c r="L127" s="169" t="s">
        <v>32</v>
      </c>
    </row>
    <row r="128" spans="1:12" ht="15" customHeight="1" hidden="1">
      <c r="A128" s="190"/>
      <c r="B128" s="183"/>
      <c r="C128" s="168"/>
      <c r="D128" s="6" t="s">
        <v>2</v>
      </c>
      <c r="E128" s="41">
        <f t="shared" si="21"/>
        <v>2309.2</v>
      </c>
      <c r="F128" s="35">
        <v>320</v>
      </c>
      <c r="G128" s="35">
        <v>345</v>
      </c>
      <c r="H128" s="35">
        <v>345</v>
      </c>
      <c r="I128" s="35">
        <v>345</v>
      </c>
      <c r="J128" s="35">
        <v>477.1</v>
      </c>
      <c r="K128" s="35">
        <v>477.1</v>
      </c>
      <c r="L128" s="175"/>
    </row>
    <row r="129" spans="1:12" ht="15" customHeight="1" hidden="1">
      <c r="A129" s="190"/>
      <c r="B129" s="183"/>
      <c r="C129" s="168"/>
      <c r="D129" s="1" t="s">
        <v>3</v>
      </c>
      <c r="E129" s="37">
        <f t="shared" si="21"/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175"/>
    </row>
    <row r="130" spans="1:12" ht="15" customHeight="1" hidden="1">
      <c r="A130" s="190"/>
      <c r="B130" s="183"/>
      <c r="C130" s="168"/>
      <c r="D130" s="1" t="s">
        <v>4</v>
      </c>
      <c r="E130" s="37">
        <f t="shared" si="21"/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175"/>
    </row>
    <row r="131" spans="1:12" ht="15" customHeight="1" hidden="1">
      <c r="A131" s="191"/>
      <c r="B131" s="194"/>
      <c r="C131" s="168"/>
      <c r="D131" s="13" t="s">
        <v>5</v>
      </c>
      <c r="E131" s="37">
        <f t="shared" si="21"/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184"/>
    </row>
    <row r="132" spans="1:12" ht="15" customHeight="1" hidden="1">
      <c r="A132" s="186" t="s">
        <v>83</v>
      </c>
      <c r="B132" s="177" t="s">
        <v>100</v>
      </c>
      <c r="C132" s="184" t="s">
        <v>11</v>
      </c>
      <c r="D132" s="6" t="s">
        <v>1</v>
      </c>
      <c r="E132" s="37">
        <f t="shared" si="21"/>
        <v>2450</v>
      </c>
      <c r="F132" s="37">
        <v>500</v>
      </c>
      <c r="G132" s="37">
        <v>390</v>
      </c>
      <c r="H132" s="37">
        <v>390</v>
      </c>
      <c r="I132" s="37">
        <v>390</v>
      </c>
      <c r="J132" s="37">
        <v>390</v>
      </c>
      <c r="K132" s="37">
        <v>390</v>
      </c>
      <c r="L132" s="182" t="s">
        <v>80</v>
      </c>
    </row>
    <row r="133" spans="1:12" ht="15" customHeight="1" hidden="1">
      <c r="A133" s="190"/>
      <c r="B133" s="183"/>
      <c r="C133" s="168"/>
      <c r="D133" s="6" t="s">
        <v>2</v>
      </c>
      <c r="E133" s="37">
        <f t="shared" si="21"/>
        <v>2780</v>
      </c>
      <c r="F133" s="37">
        <v>500</v>
      </c>
      <c r="G133" s="37">
        <v>500</v>
      </c>
      <c r="H133" s="37">
        <v>500</v>
      </c>
      <c r="I133" s="37">
        <v>500</v>
      </c>
      <c r="J133" s="37">
        <v>390</v>
      </c>
      <c r="K133" s="37">
        <v>390</v>
      </c>
      <c r="L133" s="189"/>
    </row>
    <row r="134" spans="1:12" ht="15" customHeight="1" hidden="1">
      <c r="A134" s="190"/>
      <c r="B134" s="183"/>
      <c r="C134" s="168"/>
      <c r="D134" s="1" t="s">
        <v>3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189"/>
    </row>
    <row r="135" spans="1:12" ht="15" customHeight="1" hidden="1">
      <c r="A135" s="190"/>
      <c r="B135" s="183"/>
      <c r="C135" s="168"/>
      <c r="D135" s="1" t="s">
        <v>4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189"/>
    </row>
    <row r="136" spans="1:12" ht="39" customHeight="1" hidden="1">
      <c r="A136" s="191"/>
      <c r="B136" s="194"/>
      <c r="C136" s="168"/>
      <c r="D136" s="13" t="s">
        <v>5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195"/>
    </row>
    <row r="137" spans="1:12" ht="15" customHeight="1" hidden="1">
      <c r="A137" s="186" t="s">
        <v>84</v>
      </c>
      <c r="B137" s="177" t="s">
        <v>87</v>
      </c>
      <c r="C137" s="184" t="s">
        <v>11</v>
      </c>
      <c r="D137" s="6" t="s">
        <v>1</v>
      </c>
      <c r="E137" s="41">
        <f>SUM(F137:K137)</f>
        <v>248862.7</v>
      </c>
      <c r="F137" s="41">
        <f aca="true" t="shared" si="24" ref="F137:K137">SUM(F138:F141)</f>
        <v>46462.7</v>
      </c>
      <c r="G137" s="41">
        <f t="shared" si="24"/>
        <v>42600</v>
      </c>
      <c r="H137" s="41">
        <f t="shared" si="24"/>
        <v>42600</v>
      </c>
      <c r="I137" s="41">
        <f t="shared" si="24"/>
        <v>42600</v>
      </c>
      <c r="J137" s="41">
        <f t="shared" si="24"/>
        <v>37300</v>
      </c>
      <c r="K137" s="41">
        <f t="shared" si="24"/>
        <v>37300</v>
      </c>
      <c r="L137" s="169" t="s">
        <v>32</v>
      </c>
    </row>
    <row r="138" spans="1:12" ht="15" customHeight="1" hidden="1">
      <c r="A138" s="190"/>
      <c r="B138" s="183"/>
      <c r="C138" s="168"/>
      <c r="D138" s="6" t="s">
        <v>2</v>
      </c>
      <c r="E138" s="41">
        <f>SUM(F138:K138)</f>
        <v>248862.7</v>
      </c>
      <c r="F138" s="35">
        <v>46462.7</v>
      </c>
      <c r="G138" s="35">
        <v>42600</v>
      </c>
      <c r="H138" s="35">
        <v>42600</v>
      </c>
      <c r="I138" s="35">
        <v>42600</v>
      </c>
      <c r="J138" s="35">
        <v>37300</v>
      </c>
      <c r="K138" s="35">
        <v>37300</v>
      </c>
      <c r="L138" s="175"/>
    </row>
    <row r="139" spans="1:12" ht="15" customHeight="1" hidden="1">
      <c r="A139" s="190"/>
      <c r="B139" s="183"/>
      <c r="C139" s="168"/>
      <c r="D139" s="1" t="s">
        <v>3</v>
      </c>
      <c r="E139" s="37">
        <f>SUM(F139:K139)</f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175"/>
    </row>
    <row r="140" spans="1:12" ht="15" customHeight="1" hidden="1">
      <c r="A140" s="190"/>
      <c r="B140" s="183"/>
      <c r="C140" s="168"/>
      <c r="D140" s="1" t="s">
        <v>4</v>
      </c>
      <c r="E140" s="37">
        <f>SUM(F140:K140)</f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175"/>
    </row>
    <row r="141" spans="1:12" ht="63" customHeight="1" hidden="1">
      <c r="A141" s="191"/>
      <c r="B141" s="194"/>
      <c r="C141" s="168"/>
      <c r="D141" s="13" t="s">
        <v>5</v>
      </c>
      <c r="E141" s="37">
        <f>SUM(F141:K141)</f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184"/>
    </row>
    <row r="142" spans="1:12" ht="15" customHeight="1">
      <c r="A142" s="181" t="s">
        <v>20</v>
      </c>
      <c r="B142" s="176" t="s">
        <v>21</v>
      </c>
      <c r="C142" s="198" t="s">
        <v>11</v>
      </c>
      <c r="D142" s="6" t="s">
        <v>1</v>
      </c>
      <c r="E142" s="36">
        <f>SUM(E143:E146)</f>
        <v>31994.5</v>
      </c>
      <c r="F142" s="35">
        <f aca="true" t="shared" si="25" ref="F142:K142">SUM(F143:F146)</f>
        <v>6248</v>
      </c>
      <c r="G142" s="36">
        <f t="shared" si="25"/>
        <v>4062.5</v>
      </c>
      <c r="H142" s="36">
        <f t="shared" si="25"/>
        <v>4936.9</v>
      </c>
      <c r="I142" s="36">
        <f t="shared" si="25"/>
        <v>4936.9</v>
      </c>
      <c r="J142" s="36">
        <f t="shared" si="25"/>
        <v>5905.1</v>
      </c>
      <c r="K142" s="36">
        <f t="shared" si="25"/>
        <v>5905.1</v>
      </c>
      <c r="L142" s="169" t="s">
        <v>32</v>
      </c>
    </row>
    <row r="143" spans="1:12" ht="15" customHeight="1">
      <c r="A143" s="181"/>
      <c r="B143" s="176"/>
      <c r="C143" s="198"/>
      <c r="D143" s="6" t="s">
        <v>2</v>
      </c>
      <c r="E143" s="36">
        <f>SUM(F143:K143)</f>
        <v>31994.5</v>
      </c>
      <c r="F143" s="35">
        <f aca="true" t="shared" si="26" ref="F143:K143">F148+F153+F158</f>
        <v>6248</v>
      </c>
      <c r="G143" s="36">
        <f t="shared" si="26"/>
        <v>4062.5</v>
      </c>
      <c r="H143" s="36">
        <f t="shared" si="26"/>
        <v>4936.9</v>
      </c>
      <c r="I143" s="36">
        <f t="shared" si="26"/>
        <v>4936.9</v>
      </c>
      <c r="J143" s="36">
        <f t="shared" si="26"/>
        <v>5905.1</v>
      </c>
      <c r="K143" s="36">
        <f t="shared" si="26"/>
        <v>5905.1</v>
      </c>
      <c r="L143" s="175"/>
    </row>
    <row r="144" spans="1:12" ht="15" customHeight="1">
      <c r="A144" s="181"/>
      <c r="B144" s="176"/>
      <c r="C144" s="198"/>
      <c r="D144" s="1" t="s">
        <v>3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175"/>
    </row>
    <row r="145" spans="1:12" ht="15" customHeight="1">
      <c r="A145" s="181"/>
      <c r="B145" s="176"/>
      <c r="C145" s="198"/>
      <c r="D145" s="1" t="s">
        <v>4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175"/>
    </row>
    <row r="146" spans="1:12" ht="71.25" customHeight="1">
      <c r="A146" s="181"/>
      <c r="B146" s="176"/>
      <c r="C146" s="198"/>
      <c r="D146" s="13" t="s">
        <v>5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184"/>
    </row>
    <row r="147" spans="1:12" ht="15" customHeight="1" hidden="1">
      <c r="A147" s="186" t="s">
        <v>45</v>
      </c>
      <c r="B147" s="177" t="s">
        <v>48</v>
      </c>
      <c r="C147" s="198" t="s">
        <v>11</v>
      </c>
      <c r="D147" s="6" t="s">
        <v>1</v>
      </c>
      <c r="E147" s="40">
        <f>SUM(E148:E151)</f>
        <v>28612.5</v>
      </c>
      <c r="F147" s="40">
        <f aca="true" t="shared" si="27" ref="F147:K147">SUM(F148:F151)</f>
        <v>5541</v>
      </c>
      <c r="G147" s="40">
        <f t="shared" si="27"/>
        <v>3647.5</v>
      </c>
      <c r="H147" s="40">
        <f t="shared" si="27"/>
        <v>4521.9</v>
      </c>
      <c r="I147" s="40">
        <f t="shared" si="27"/>
        <v>4521.9</v>
      </c>
      <c r="J147" s="40">
        <f t="shared" si="27"/>
        <v>5190.1</v>
      </c>
      <c r="K147" s="40">
        <f t="shared" si="27"/>
        <v>5190.1</v>
      </c>
      <c r="L147" s="169" t="s">
        <v>32</v>
      </c>
    </row>
    <row r="148" spans="1:12" ht="15" customHeight="1" hidden="1">
      <c r="A148" s="190"/>
      <c r="B148" s="183"/>
      <c r="C148" s="198"/>
      <c r="D148" s="6" t="s">
        <v>2</v>
      </c>
      <c r="E148" s="40">
        <f>SUM(F148:K148)</f>
        <v>28612.5</v>
      </c>
      <c r="F148" s="40">
        <v>5541</v>
      </c>
      <c r="G148" s="40">
        <v>3647.5</v>
      </c>
      <c r="H148" s="40">
        <v>4521.9</v>
      </c>
      <c r="I148" s="40">
        <v>4521.9</v>
      </c>
      <c r="J148" s="40">
        <v>5190.1</v>
      </c>
      <c r="K148" s="40">
        <v>5190.1</v>
      </c>
      <c r="L148" s="175"/>
    </row>
    <row r="149" spans="1:12" ht="15" customHeight="1" hidden="1">
      <c r="A149" s="190"/>
      <c r="B149" s="183"/>
      <c r="C149" s="198"/>
      <c r="D149" s="1" t="s">
        <v>3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175"/>
    </row>
    <row r="150" spans="1:12" ht="15" customHeight="1" hidden="1">
      <c r="A150" s="190"/>
      <c r="B150" s="183"/>
      <c r="C150" s="198"/>
      <c r="D150" s="1" t="s">
        <v>4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175"/>
    </row>
    <row r="151" spans="1:12" ht="35.25" customHeight="1" hidden="1">
      <c r="A151" s="191"/>
      <c r="B151" s="194"/>
      <c r="C151" s="198"/>
      <c r="D151" s="13" t="s">
        <v>5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184"/>
    </row>
    <row r="152" spans="1:12" ht="15" customHeight="1" hidden="1">
      <c r="A152" s="186" t="s">
        <v>46</v>
      </c>
      <c r="B152" s="177" t="s">
        <v>49</v>
      </c>
      <c r="C152" s="198" t="s">
        <v>11</v>
      </c>
      <c r="D152" s="6" t="s">
        <v>1</v>
      </c>
      <c r="E152" s="40">
        <f>SUM(E153:E156)</f>
        <v>2040</v>
      </c>
      <c r="F152" s="40">
        <f aca="true" t="shared" si="28" ref="F152:K152">SUM(F153:F156)</f>
        <v>490</v>
      </c>
      <c r="G152" s="40">
        <f t="shared" si="28"/>
        <v>190</v>
      </c>
      <c r="H152" s="40">
        <f t="shared" si="28"/>
        <v>190</v>
      </c>
      <c r="I152" s="40">
        <f t="shared" si="28"/>
        <v>190</v>
      </c>
      <c r="J152" s="40">
        <f t="shared" si="28"/>
        <v>490</v>
      </c>
      <c r="K152" s="40">
        <f t="shared" si="28"/>
        <v>490</v>
      </c>
      <c r="L152" s="169" t="s">
        <v>32</v>
      </c>
    </row>
    <row r="153" spans="1:12" ht="15" customHeight="1" hidden="1">
      <c r="A153" s="190"/>
      <c r="B153" s="183"/>
      <c r="C153" s="198"/>
      <c r="D153" s="6" t="s">
        <v>2</v>
      </c>
      <c r="E153" s="40">
        <f>SUM(F153:K153)</f>
        <v>2040</v>
      </c>
      <c r="F153" s="40">
        <v>490</v>
      </c>
      <c r="G153" s="40">
        <v>190</v>
      </c>
      <c r="H153" s="40">
        <v>190</v>
      </c>
      <c r="I153" s="40">
        <v>190</v>
      </c>
      <c r="J153" s="40">
        <v>490</v>
      </c>
      <c r="K153" s="40">
        <v>490</v>
      </c>
      <c r="L153" s="175"/>
    </row>
    <row r="154" spans="1:12" ht="15" customHeight="1" hidden="1">
      <c r="A154" s="190"/>
      <c r="B154" s="183"/>
      <c r="C154" s="198"/>
      <c r="D154" s="1" t="s">
        <v>3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175"/>
    </row>
    <row r="155" spans="1:12" ht="15" customHeight="1" hidden="1">
      <c r="A155" s="190"/>
      <c r="B155" s="183"/>
      <c r="C155" s="198"/>
      <c r="D155" s="1" t="s">
        <v>4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175"/>
    </row>
    <row r="156" spans="1:12" ht="66.75" customHeight="1" hidden="1">
      <c r="A156" s="191"/>
      <c r="B156" s="194"/>
      <c r="C156" s="198"/>
      <c r="D156" s="13" t="s">
        <v>5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184"/>
    </row>
    <row r="157" spans="1:12" ht="15" customHeight="1" hidden="1">
      <c r="A157" s="186" t="s">
        <v>47</v>
      </c>
      <c r="B157" s="177" t="s">
        <v>50</v>
      </c>
      <c r="C157" s="198" t="s">
        <v>11</v>
      </c>
      <c r="D157" s="6" t="s">
        <v>1</v>
      </c>
      <c r="E157" s="40">
        <f>SUM(E158:E161)</f>
        <v>1342</v>
      </c>
      <c r="F157" s="40">
        <f aca="true" t="shared" si="29" ref="F157:K157">SUM(F158:F161)</f>
        <v>217</v>
      </c>
      <c r="G157" s="40">
        <f t="shared" si="29"/>
        <v>225</v>
      </c>
      <c r="H157" s="40">
        <f t="shared" si="29"/>
        <v>225</v>
      </c>
      <c r="I157" s="40">
        <f t="shared" si="29"/>
        <v>225</v>
      </c>
      <c r="J157" s="40">
        <f t="shared" si="29"/>
        <v>225</v>
      </c>
      <c r="K157" s="40">
        <f t="shared" si="29"/>
        <v>225</v>
      </c>
      <c r="L157" s="169" t="s">
        <v>32</v>
      </c>
    </row>
    <row r="158" spans="1:12" ht="15" customHeight="1" hidden="1">
      <c r="A158" s="190"/>
      <c r="B158" s="183"/>
      <c r="C158" s="198"/>
      <c r="D158" s="6" t="s">
        <v>2</v>
      </c>
      <c r="E158" s="40">
        <f>SUM(F158:K158)</f>
        <v>1342</v>
      </c>
      <c r="F158" s="40">
        <v>217</v>
      </c>
      <c r="G158" s="40">
        <v>225</v>
      </c>
      <c r="H158" s="40">
        <v>225</v>
      </c>
      <c r="I158" s="40">
        <v>225</v>
      </c>
      <c r="J158" s="40">
        <v>225</v>
      </c>
      <c r="K158" s="40">
        <v>225</v>
      </c>
      <c r="L158" s="175"/>
    </row>
    <row r="159" spans="1:12" ht="15" customHeight="1" hidden="1">
      <c r="A159" s="190"/>
      <c r="B159" s="183"/>
      <c r="C159" s="198"/>
      <c r="D159" s="1" t="s">
        <v>3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175"/>
    </row>
    <row r="160" spans="1:12" ht="15" customHeight="1" hidden="1">
      <c r="A160" s="190"/>
      <c r="B160" s="183"/>
      <c r="C160" s="198"/>
      <c r="D160" s="1" t="s">
        <v>4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175"/>
    </row>
    <row r="161" spans="1:12" ht="66.75" customHeight="1" hidden="1">
      <c r="A161" s="191"/>
      <c r="B161" s="194"/>
      <c r="C161" s="198"/>
      <c r="D161" s="13" t="s">
        <v>5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184"/>
    </row>
    <row r="162" spans="1:12" ht="15" customHeight="1">
      <c r="A162" s="181" t="s">
        <v>22</v>
      </c>
      <c r="B162" s="176" t="s">
        <v>61</v>
      </c>
      <c r="C162" s="198" t="s">
        <v>11</v>
      </c>
      <c r="D162" s="1" t="s">
        <v>1</v>
      </c>
      <c r="E162" s="42">
        <f>SUM(E163:E166)</f>
        <v>19479.199999999997</v>
      </c>
      <c r="F162" s="42">
        <f aca="true" t="shared" si="30" ref="F162:K162">SUM(F163:F166)</f>
        <v>2943.2</v>
      </c>
      <c r="G162" s="42">
        <f t="shared" si="30"/>
        <v>2844.6</v>
      </c>
      <c r="H162" s="42">
        <f t="shared" si="30"/>
        <v>3187</v>
      </c>
      <c r="I162" s="42">
        <f t="shared" si="30"/>
        <v>3403.7999999999997</v>
      </c>
      <c r="J162" s="42">
        <f t="shared" si="30"/>
        <v>3550.2999999999997</v>
      </c>
      <c r="K162" s="42">
        <f t="shared" si="30"/>
        <v>3550.2999999999997</v>
      </c>
      <c r="L162" s="169" t="s">
        <v>32</v>
      </c>
    </row>
    <row r="163" spans="1:12" ht="15" customHeight="1">
      <c r="A163" s="181"/>
      <c r="B163" s="176"/>
      <c r="C163" s="198"/>
      <c r="D163" s="1" t="s">
        <v>2</v>
      </c>
      <c r="E163" s="42">
        <f>SUM(F163:K163)</f>
        <v>19479.199999999997</v>
      </c>
      <c r="F163" s="42">
        <f aca="true" t="shared" si="31" ref="F163:K163">F168+F173+F178+F183</f>
        <v>2943.2</v>
      </c>
      <c r="G163" s="42">
        <f t="shared" si="31"/>
        <v>2844.6</v>
      </c>
      <c r="H163" s="42">
        <f t="shared" si="31"/>
        <v>3187</v>
      </c>
      <c r="I163" s="42">
        <f t="shared" si="31"/>
        <v>3403.7999999999997</v>
      </c>
      <c r="J163" s="42">
        <f t="shared" si="31"/>
        <v>3550.2999999999997</v>
      </c>
      <c r="K163" s="42">
        <f t="shared" si="31"/>
        <v>3550.2999999999997</v>
      </c>
      <c r="L163" s="175"/>
    </row>
    <row r="164" spans="1:12" ht="15" customHeight="1">
      <c r="A164" s="181"/>
      <c r="B164" s="176"/>
      <c r="C164" s="198"/>
      <c r="D164" s="1" t="s">
        <v>3</v>
      </c>
      <c r="E164" s="43">
        <f>SUM(F164:K164)</f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175"/>
    </row>
    <row r="165" spans="1:12" ht="15" customHeight="1">
      <c r="A165" s="181"/>
      <c r="B165" s="176"/>
      <c r="C165" s="198"/>
      <c r="D165" s="1" t="s">
        <v>4</v>
      </c>
      <c r="E165" s="43">
        <f>SUM(F165:K165)</f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175"/>
    </row>
    <row r="166" spans="1:12" ht="15" customHeight="1">
      <c r="A166" s="182"/>
      <c r="B166" s="177"/>
      <c r="C166" s="198"/>
      <c r="D166" s="13" t="s">
        <v>5</v>
      </c>
      <c r="E166" s="44">
        <f>SUM(F166:K166)</f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184"/>
    </row>
    <row r="167" spans="1:12" ht="15" customHeight="1" hidden="1">
      <c r="A167" s="186" t="s">
        <v>25</v>
      </c>
      <c r="B167" s="177" t="s">
        <v>62</v>
      </c>
      <c r="C167" s="169" t="s">
        <v>11</v>
      </c>
      <c r="D167" s="1" t="s">
        <v>1</v>
      </c>
      <c r="E167" s="42">
        <f>E168+E169+E170+E171</f>
        <v>13447.5</v>
      </c>
      <c r="F167" s="42">
        <f aca="true" t="shared" si="32" ref="F167:K167">F168+F169+F170+F171</f>
        <v>2149.3</v>
      </c>
      <c r="G167" s="42">
        <f t="shared" si="32"/>
        <v>2011.3</v>
      </c>
      <c r="H167" s="42">
        <f t="shared" si="32"/>
        <v>2149.3</v>
      </c>
      <c r="I167" s="42">
        <f t="shared" si="32"/>
        <v>2287.2</v>
      </c>
      <c r="J167" s="42">
        <f t="shared" si="32"/>
        <v>2425.2</v>
      </c>
      <c r="K167" s="42">
        <f t="shared" si="32"/>
        <v>2425.2</v>
      </c>
      <c r="L167" s="169" t="s">
        <v>32</v>
      </c>
    </row>
    <row r="168" spans="1:12" ht="15" customHeight="1" hidden="1">
      <c r="A168" s="190"/>
      <c r="B168" s="183"/>
      <c r="C168" s="175"/>
      <c r="D168" s="1" t="s">
        <v>2</v>
      </c>
      <c r="E168" s="42">
        <f>SUM(F168:K168)</f>
        <v>13447.5</v>
      </c>
      <c r="F168" s="42">
        <v>2149.3</v>
      </c>
      <c r="G168" s="42">
        <v>2011.3</v>
      </c>
      <c r="H168" s="42">
        <v>2149.3</v>
      </c>
      <c r="I168" s="42">
        <v>2287.2</v>
      </c>
      <c r="J168" s="42">
        <v>2425.2</v>
      </c>
      <c r="K168" s="42">
        <v>2425.2</v>
      </c>
      <c r="L168" s="175"/>
    </row>
    <row r="169" spans="1:12" ht="15" customHeight="1" hidden="1">
      <c r="A169" s="190"/>
      <c r="B169" s="183"/>
      <c r="C169" s="175"/>
      <c r="D169" s="1" t="s">
        <v>3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175"/>
    </row>
    <row r="170" spans="1:12" ht="15" customHeight="1" hidden="1">
      <c r="A170" s="190"/>
      <c r="B170" s="183"/>
      <c r="C170" s="175"/>
      <c r="D170" s="1" t="s">
        <v>4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175"/>
    </row>
    <row r="171" spans="1:12" ht="15" customHeight="1" hidden="1">
      <c r="A171" s="191"/>
      <c r="B171" s="194"/>
      <c r="C171" s="184"/>
      <c r="D171" s="1" t="s">
        <v>5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175"/>
    </row>
    <row r="172" spans="1:12" ht="15" customHeight="1" hidden="1">
      <c r="A172" s="186" t="s">
        <v>26</v>
      </c>
      <c r="B172" s="177" t="s">
        <v>63</v>
      </c>
      <c r="C172" s="169" t="s">
        <v>11</v>
      </c>
      <c r="D172" s="1" t="s">
        <v>1</v>
      </c>
      <c r="E172" s="42">
        <f>E173+E174+E175+E176</f>
        <v>3034.3</v>
      </c>
      <c r="F172" s="42">
        <f aca="true" t="shared" si="33" ref="F172:K172">F173+F174+F175+F176</f>
        <v>482.7</v>
      </c>
      <c r="G172" s="42">
        <f t="shared" si="33"/>
        <v>448.3</v>
      </c>
      <c r="H172" s="42">
        <f t="shared" si="33"/>
        <v>482.7</v>
      </c>
      <c r="I172" s="42">
        <f t="shared" si="33"/>
        <v>517.2</v>
      </c>
      <c r="J172" s="42">
        <f t="shared" si="33"/>
        <v>551.7</v>
      </c>
      <c r="K172" s="42">
        <f t="shared" si="33"/>
        <v>551.7</v>
      </c>
      <c r="L172" s="175"/>
    </row>
    <row r="173" spans="1:12" ht="15" customHeight="1" hidden="1">
      <c r="A173" s="190"/>
      <c r="B173" s="183"/>
      <c r="C173" s="175"/>
      <c r="D173" s="1" t="s">
        <v>2</v>
      </c>
      <c r="E173" s="42">
        <f>SUM(F173:K173)</f>
        <v>3034.3</v>
      </c>
      <c r="F173" s="42">
        <v>482.7</v>
      </c>
      <c r="G173" s="42">
        <v>448.3</v>
      </c>
      <c r="H173" s="42">
        <v>482.7</v>
      </c>
      <c r="I173" s="42">
        <v>517.2</v>
      </c>
      <c r="J173" s="54">
        <v>551.7</v>
      </c>
      <c r="K173" s="54">
        <v>551.7</v>
      </c>
      <c r="L173" s="175"/>
    </row>
    <row r="174" spans="1:12" ht="15" customHeight="1" hidden="1">
      <c r="A174" s="190"/>
      <c r="B174" s="183"/>
      <c r="C174" s="175"/>
      <c r="D174" s="1" t="s">
        <v>3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175"/>
    </row>
    <row r="175" spans="1:12" ht="15" customHeight="1" hidden="1">
      <c r="A175" s="190"/>
      <c r="B175" s="183"/>
      <c r="C175" s="175"/>
      <c r="D175" s="1" t="s">
        <v>4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175"/>
    </row>
    <row r="176" spans="1:12" ht="15" customHeight="1" hidden="1">
      <c r="A176" s="191"/>
      <c r="B176" s="194"/>
      <c r="C176" s="184"/>
      <c r="D176" s="13" t="s">
        <v>5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175"/>
    </row>
    <row r="177" spans="1:12" ht="15" customHeight="1" hidden="1">
      <c r="A177" s="186" t="s">
        <v>27</v>
      </c>
      <c r="B177" s="177" t="s">
        <v>64</v>
      </c>
      <c r="C177" s="169" t="s">
        <v>11</v>
      </c>
      <c r="D177" s="1" t="s">
        <v>1</v>
      </c>
      <c r="E177" s="42">
        <f>E178+E179+E180+E181</f>
        <v>2442.4</v>
      </c>
      <c r="F177" s="42">
        <f aca="true" t="shared" si="34" ref="F177:K177">F178+F179+F180+F181</f>
        <v>281.2</v>
      </c>
      <c r="G177" s="42">
        <f t="shared" si="34"/>
        <v>300</v>
      </c>
      <c r="H177" s="42">
        <f t="shared" si="34"/>
        <v>445</v>
      </c>
      <c r="I177" s="42">
        <f t="shared" si="34"/>
        <v>489.4</v>
      </c>
      <c r="J177" s="42">
        <f t="shared" si="34"/>
        <v>463.4</v>
      </c>
      <c r="K177" s="42">
        <f t="shared" si="34"/>
        <v>463.4</v>
      </c>
      <c r="L177" s="175"/>
    </row>
    <row r="178" spans="1:12" ht="15" customHeight="1" hidden="1">
      <c r="A178" s="190"/>
      <c r="B178" s="183"/>
      <c r="C178" s="175"/>
      <c r="D178" s="1" t="s">
        <v>2</v>
      </c>
      <c r="E178" s="42">
        <f>SUM(F178:K178)</f>
        <v>2442.4</v>
      </c>
      <c r="F178" s="42">
        <v>281.2</v>
      </c>
      <c r="G178" s="42">
        <v>300</v>
      </c>
      <c r="H178" s="42">
        <v>445</v>
      </c>
      <c r="I178" s="42">
        <v>489.4</v>
      </c>
      <c r="J178" s="54">
        <v>463.4</v>
      </c>
      <c r="K178" s="54">
        <v>463.4</v>
      </c>
      <c r="L178" s="175"/>
    </row>
    <row r="179" spans="1:12" ht="15" customHeight="1" hidden="1">
      <c r="A179" s="190"/>
      <c r="B179" s="183"/>
      <c r="C179" s="175"/>
      <c r="D179" s="1" t="s">
        <v>3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175"/>
    </row>
    <row r="180" spans="1:12" ht="15" customHeight="1" hidden="1">
      <c r="A180" s="190"/>
      <c r="B180" s="183"/>
      <c r="C180" s="175"/>
      <c r="D180" s="1" t="s">
        <v>4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175"/>
    </row>
    <row r="181" spans="1:12" ht="15" customHeight="1" hidden="1">
      <c r="A181" s="191"/>
      <c r="B181" s="194"/>
      <c r="C181" s="184"/>
      <c r="D181" s="1" t="s">
        <v>5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175"/>
    </row>
    <row r="182" spans="1:12" ht="15" customHeight="1" hidden="1">
      <c r="A182" s="186" t="s">
        <v>28</v>
      </c>
      <c r="B182" s="177" t="s">
        <v>65</v>
      </c>
      <c r="C182" s="169" t="s">
        <v>11</v>
      </c>
      <c r="D182" s="1" t="s">
        <v>1</v>
      </c>
      <c r="E182" s="43">
        <f aca="true" t="shared" si="35" ref="E182:E196">SUM(F182:K182)</f>
        <v>555</v>
      </c>
      <c r="F182" s="43">
        <f aca="true" t="shared" si="36" ref="F182:K182">F183+F184+F185+F186</f>
        <v>30</v>
      </c>
      <c r="G182" s="43">
        <f t="shared" si="36"/>
        <v>85</v>
      </c>
      <c r="H182" s="43">
        <f t="shared" si="36"/>
        <v>110</v>
      </c>
      <c r="I182" s="43">
        <f t="shared" si="36"/>
        <v>110</v>
      </c>
      <c r="J182" s="43">
        <f t="shared" si="36"/>
        <v>110</v>
      </c>
      <c r="K182" s="43">
        <f t="shared" si="36"/>
        <v>110</v>
      </c>
      <c r="L182" s="175"/>
    </row>
    <row r="183" spans="1:12" ht="15" customHeight="1" hidden="1">
      <c r="A183" s="190"/>
      <c r="B183" s="183"/>
      <c r="C183" s="175"/>
      <c r="D183" s="1" t="s">
        <v>2</v>
      </c>
      <c r="E183" s="43">
        <f t="shared" si="35"/>
        <v>555</v>
      </c>
      <c r="F183" s="43">
        <v>30</v>
      </c>
      <c r="G183" s="43">
        <v>85</v>
      </c>
      <c r="H183" s="43">
        <v>110</v>
      </c>
      <c r="I183" s="43">
        <v>110</v>
      </c>
      <c r="J183" s="43">
        <v>110</v>
      </c>
      <c r="K183" s="43">
        <v>110</v>
      </c>
      <c r="L183" s="175"/>
    </row>
    <row r="184" spans="1:12" ht="15" customHeight="1" hidden="1">
      <c r="A184" s="190"/>
      <c r="B184" s="183"/>
      <c r="C184" s="175"/>
      <c r="D184" s="1" t="s">
        <v>3</v>
      </c>
      <c r="E184" s="43">
        <f t="shared" si="35"/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175"/>
    </row>
    <row r="185" spans="1:12" ht="15" customHeight="1" hidden="1">
      <c r="A185" s="190"/>
      <c r="B185" s="183"/>
      <c r="C185" s="175"/>
      <c r="D185" s="1" t="s">
        <v>4</v>
      </c>
      <c r="E185" s="43">
        <f t="shared" si="35"/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175"/>
    </row>
    <row r="186" spans="1:12" ht="15" customHeight="1" hidden="1">
      <c r="A186" s="191"/>
      <c r="B186" s="194"/>
      <c r="C186" s="184"/>
      <c r="D186" s="1" t="s">
        <v>5</v>
      </c>
      <c r="E186" s="43">
        <f t="shared" si="35"/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184"/>
    </row>
    <row r="187" spans="1:12" ht="15" customHeight="1">
      <c r="A187" s="181" t="s">
        <v>23</v>
      </c>
      <c r="B187" s="177" t="s">
        <v>103</v>
      </c>
      <c r="C187" s="184" t="s">
        <v>11</v>
      </c>
      <c r="D187" s="6" t="s">
        <v>1</v>
      </c>
      <c r="E187" s="37">
        <f t="shared" si="35"/>
        <v>108245.4</v>
      </c>
      <c r="F187" s="41">
        <f aca="true" t="shared" si="37" ref="F187:K187">SUM(F188:F191)</f>
        <v>15035.1</v>
      </c>
      <c r="G187" s="37">
        <f t="shared" si="37"/>
        <v>17064.5</v>
      </c>
      <c r="H187" s="37">
        <f t="shared" si="37"/>
        <v>18486.6</v>
      </c>
      <c r="I187" s="37">
        <f t="shared" si="37"/>
        <v>19908.6</v>
      </c>
      <c r="J187" s="37">
        <f t="shared" si="37"/>
        <v>18875.3</v>
      </c>
      <c r="K187" s="37">
        <f t="shared" si="37"/>
        <v>18875.3</v>
      </c>
      <c r="L187" s="182" t="s">
        <v>32</v>
      </c>
    </row>
    <row r="188" spans="1:12" ht="15" customHeight="1">
      <c r="A188" s="181"/>
      <c r="B188" s="183"/>
      <c r="C188" s="168"/>
      <c r="D188" s="6" t="s">
        <v>2</v>
      </c>
      <c r="E188" s="37">
        <f t="shared" si="35"/>
        <v>0</v>
      </c>
      <c r="F188" s="41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189"/>
    </row>
    <row r="189" spans="1:12" ht="15" customHeight="1">
      <c r="A189" s="181"/>
      <c r="B189" s="183"/>
      <c r="C189" s="168"/>
      <c r="D189" s="1" t="s">
        <v>3</v>
      </c>
      <c r="E189" s="37">
        <f t="shared" si="35"/>
        <v>108245.4</v>
      </c>
      <c r="F189" s="40">
        <f>F194</f>
        <v>15035.1</v>
      </c>
      <c r="G189" s="38">
        <v>17064.5</v>
      </c>
      <c r="H189" s="38">
        <v>18486.6</v>
      </c>
      <c r="I189" s="38">
        <v>19908.6</v>
      </c>
      <c r="J189" s="38">
        <v>18875.3</v>
      </c>
      <c r="K189" s="38">
        <v>18875.3</v>
      </c>
      <c r="L189" s="189"/>
    </row>
    <row r="190" spans="1:12" ht="15" customHeight="1">
      <c r="A190" s="181"/>
      <c r="B190" s="183"/>
      <c r="C190" s="168"/>
      <c r="D190" s="1" t="s">
        <v>4</v>
      </c>
      <c r="E190" s="37">
        <f t="shared" si="35"/>
        <v>0</v>
      </c>
      <c r="F190" s="40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189"/>
    </row>
    <row r="191" spans="1:12" ht="15" customHeight="1">
      <c r="A191" s="181"/>
      <c r="B191" s="194"/>
      <c r="C191" s="168"/>
      <c r="D191" s="13" t="s">
        <v>5</v>
      </c>
      <c r="E191" s="37">
        <f t="shared" si="35"/>
        <v>0</v>
      </c>
      <c r="F191" s="40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195"/>
    </row>
    <row r="192" spans="1:12" ht="15" customHeight="1" hidden="1">
      <c r="A192" s="185" t="s">
        <v>106</v>
      </c>
      <c r="B192" s="177" t="s">
        <v>89</v>
      </c>
      <c r="C192" s="184" t="s">
        <v>11</v>
      </c>
      <c r="D192" s="6" t="s">
        <v>1</v>
      </c>
      <c r="E192" s="37">
        <f t="shared" si="35"/>
        <v>108245.4</v>
      </c>
      <c r="F192" s="41">
        <f aca="true" t="shared" si="38" ref="F192:K192">SUM(F193:F196)</f>
        <v>15035.1</v>
      </c>
      <c r="G192" s="37">
        <f t="shared" si="38"/>
        <v>17064.5</v>
      </c>
      <c r="H192" s="37">
        <f t="shared" si="38"/>
        <v>18486.6</v>
      </c>
      <c r="I192" s="37">
        <f t="shared" si="38"/>
        <v>19908.6</v>
      </c>
      <c r="J192" s="37">
        <f t="shared" si="38"/>
        <v>18875.3</v>
      </c>
      <c r="K192" s="37">
        <f t="shared" si="38"/>
        <v>18875.3</v>
      </c>
      <c r="L192" s="182" t="s">
        <v>32</v>
      </c>
    </row>
    <row r="193" spans="1:12" ht="15" customHeight="1" hidden="1">
      <c r="A193" s="185"/>
      <c r="B193" s="183"/>
      <c r="C193" s="168"/>
      <c r="D193" s="6" t="s">
        <v>2</v>
      </c>
      <c r="E193" s="37">
        <f t="shared" si="35"/>
        <v>0</v>
      </c>
      <c r="F193" s="41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189"/>
    </row>
    <row r="194" spans="1:12" ht="15" customHeight="1" hidden="1">
      <c r="A194" s="185"/>
      <c r="B194" s="183"/>
      <c r="C194" s="168"/>
      <c r="D194" s="1" t="s">
        <v>3</v>
      </c>
      <c r="E194" s="37">
        <f t="shared" si="35"/>
        <v>108245.4</v>
      </c>
      <c r="F194" s="35">
        <v>15035.1</v>
      </c>
      <c r="G194" s="38">
        <v>17064.5</v>
      </c>
      <c r="H194" s="38">
        <v>18486.6</v>
      </c>
      <c r="I194" s="38">
        <v>19908.6</v>
      </c>
      <c r="J194" s="38">
        <v>18875.3</v>
      </c>
      <c r="K194" s="38">
        <v>18875.3</v>
      </c>
      <c r="L194" s="189"/>
    </row>
    <row r="195" spans="1:12" ht="15" customHeight="1" hidden="1">
      <c r="A195" s="185"/>
      <c r="B195" s="183"/>
      <c r="C195" s="168"/>
      <c r="D195" s="1" t="s">
        <v>4</v>
      </c>
      <c r="E195" s="37">
        <f t="shared" si="35"/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189"/>
    </row>
    <row r="196" spans="1:12" ht="48.75" customHeight="1" hidden="1">
      <c r="A196" s="185"/>
      <c r="B196" s="194"/>
      <c r="C196" s="168"/>
      <c r="D196" s="13" t="s">
        <v>5</v>
      </c>
      <c r="E196" s="37">
        <f t="shared" si="35"/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195"/>
    </row>
    <row r="197" spans="1:12" ht="15" customHeight="1" hidden="1">
      <c r="A197" s="181" t="s">
        <v>24</v>
      </c>
      <c r="B197" s="176" t="s">
        <v>115</v>
      </c>
      <c r="C197" s="198" t="s">
        <v>11</v>
      </c>
      <c r="D197" s="1" t="s">
        <v>1</v>
      </c>
      <c r="E197" s="36">
        <f>SUM(E198:E201)</f>
        <v>314.7</v>
      </c>
      <c r="F197" s="36">
        <f aca="true" t="shared" si="39" ref="F197:K197">SUM(F198:F201)</f>
        <v>16.1</v>
      </c>
      <c r="G197" s="36">
        <f t="shared" si="39"/>
        <v>50.4</v>
      </c>
      <c r="H197" s="36">
        <f t="shared" si="39"/>
        <v>50.4</v>
      </c>
      <c r="I197" s="36">
        <f t="shared" si="39"/>
        <v>50.4</v>
      </c>
      <c r="J197" s="36">
        <f t="shared" si="39"/>
        <v>73.7</v>
      </c>
      <c r="K197" s="36">
        <f t="shared" si="39"/>
        <v>73.7</v>
      </c>
      <c r="L197" s="169" t="s">
        <v>31</v>
      </c>
    </row>
    <row r="198" spans="1:12" ht="15" customHeight="1" hidden="1">
      <c r="A198" s="181"/>
      <c r="B198" s="176"/>
      <c r="C198" s="198"/>
      <c r="D198" s="1" t="s">
        <v>2</v>
      </c>
      <c r="E198" s="36">
        <f>SUM(F198:K198)</f>
        <v>314.7</v>
      </c>
      <c r="F198" s="36">
        <f aca="true" t="shared" si="40" ref="F198:K198">F203</f>
        <v>16.1</v>
      </c>
      <c r="G198" s="36">
        <f t="shared" si="40"/>
        <v>50.4</v>
      </c>
      <c r="H198" s="36">
        <f t="shared" si="40"/>
        <v>50.4</v>
      </c>
      <c r="I198" s="36">
        <f t="shared" si="40"/>
        <v>50.4</v>
      </c>
      <c r="J198" s="36">
        <f t="shared" si="40"/>
        <v>73.7</v>
      </c>
      <c r="K198" s="36">
        <f t="shared" si="40"/>
        <v>73.7</v>
      </c>
      <c r="L198" s="175"/>
    </row>
    <row r="199" spans="1:12" ht="15" customHeight="1" hidden="1">
      <c r="A199" s="181"/>
      <c r="B199" s="176"/>
      <c r="C199" s="198"/>
      <c r="D199" s="1" t="s">
        <v>3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175"/>
    </row>
    <row r="200" spans="1:12" ht="15" customHeight="1" hidden="1">
      <c r="A200" s="181"/>
      <c r="B200" s="176"/>
      <c r="C200" s="198"/>
      <c r="D200" s="1" t="s">
        <v>4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175"/>
    </row>
    <row r="201" spans="1:12" ht="97.5" customHeight="1" hidden="1">
      <c r="A201" s="181"/>
      <c r="B201" s="176"/>
      <c r="C201" s="198"/>
      <c r="D201" s="13" t="s">
        <v>5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184"/>
    </row>
    <row r="202" spans="1:12" ht="15" customHeight="1" hidden="1">
      <c r="A202" s="185" t="s">
        <v>107</v>
      </c>
      <c r="B202" s="176" t="s">
        <v>116</v>
      </c>
      <c r="C202" s="184" t="s">
        <v>11</v>
      </c>
      <c r="D202" s="6" t="s">
        <v>1</v>
      </c>
      <c r="E202" s="36">
        <f>SUM(E203:E206)</f>
        <v>314.7</v>
      </c>
      <c r="F202" s="39">
        <f aca="true" t="shared" si="41" ref="F202:K202">SUM(F203:F206)</f>
        <v>16.1</v>
      </c>
      <c r="G202" s="39">
        <f t="shared" si="41"/>
        <v>50.4</v>
      </c>
      <c r="H202" s="39">
        <f t="shared" si="41"/>
        <v>50.4</v>
      </c>
      <c r="I202" s="39">
        <f t="shared" si="41"/>
        <v>50.4</v>
      </c>
      <c r="J202" s="39">
        <f t="shared" si="41"/>
        <v>73.7</v>
      </c>
      <c r="K202" s="39">
        <f t="shared" si="41"/>
        <v>73.7</v>
      </c>
      <c r="L202" s="169" t="s">
        <v>31</v>
      </c>
    </row>
    <row r="203" spans="1:12" ht="15" customHeight="1" hidden="1">
      <c r="A203" s="185"/>
      <c r="B203" s="176"/>
      <c r="C203" s="168"/>
      <c r="D203" s="6" t="s">
        <v>2</v>
      </c>
      <c r="E203" s="45">
        <f>SUM(F203:K203)</f>
        <v>314.7</v>
      </c>
      <c r="F203" s="36">
        <v>16.1</v>
      </c>
      <c r="G203" s="36">
        <v>50.4</v>
      </c>
      <c r="H203" s="36">
        <v>50.4</v>
      </c>
      <c r="I203" s="36">
        <v>50.4</v>
      </c>
      <c r="J203" s="36">
        <v>73.7</v>
      </c>
      <c r="K203" s="36">
        <v>73.7</v>
      </c>
      <c r="L203" s="175"/>
    </row>
    <row r="204" spans="1:12" ht="15" customHeight="1" hidden="1">
      <c r="A204" s="185"/>
      <c r="B204" s="176"/>
      <c r="C204" s="168"/>
      <c r="D204" s="1" t="s">
        <v>3</v>
      </c>
      <c r="E204" s="3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175"/>
    </row>
    <row r="205" spans="1:12" ht="15" customHeight="1" hidden="1">
      <c r="A205" s="185"/>
      <c r="B205" s="176"/>
      <c r="C205" s="168"/>
      <c r="D205" s="1" t="s">
        <v>4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175"/>
    </row>
    <row r="206" spans="1:12" ht="70.5" customHeight="1" hidden="1">
      <c r="A206" s="185"/>
      <c r="B206" s="176"/>
      <c r="C206" s="168"/>
      <c r="D206" s="13" t="s">
        <v>5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184"/>
    </row>
    <row r="207" spans="1:12" ht="15" customHeight="1" hidden="1">
      <c r="A207" s="181" t="s">
        <v>97</v>
      </c>
      <c r="B207" s="176" t="s">
        <v>101</v>
      </c>
      <c r="C207" s="198" t="s">
        <v>11</v>
      </c>
      <c r="D207" s="1" t="s">
        <v>1</v>
      </c>
      <c r="E207" s="36">
        <f>SUM(E208:E211)</f>
        <v>21670.6</v>
      </c>
      <c r="F207" s="36">
        <f aca="true" t="shared" si="42" ref="F207:K207">SUM(F208:F211)</f>
        <v>3619.5</v>
      </c>
      <c r="G207" s="36">
        <f t="shared" si="42"/>
        <v>3462.3</v>
      </c>
      <c r="H207" s="36">
        <f t="shared" si="42"/>
        <v>3462.3</v>
      </c>
      <c r="I207" s="36">
        <f t="shared" si="42"/>
        <v>3462.3</v>
      </c>
      <c r="J207" s="36">
        <f t="shared" si="42"/>
        <v>3832.1</v>
      </c>
      <c r="K207" s="36">
        <f t="shared" si="42"/>
        <v>3832.1</v>
      </c>
      <c r="L207" s="169" t="s">
        <v>31</v>
      </c>
    </row>
    <row r="208" spans="1:12" ht="15" customHeight="1" hidden="1">
      <c r="A208" s="181"/>
      <c r="B208" s="176"/>
      <c r="C208" s="198"/>
      <c r="D208" s="1" t="s">
        <v>2</v>
      </c>
      <c r="E208" s="36">
        <f>SUM(F208:K208)</f>
        <v>0</v>
      </c>
      <c r="F208" s="36">
        <f aca="true" t="shared" si="43" ref="F208:K208">-F213</f>
        <v>0</v>
      </c>
      <c r="G208" s="36">
        <f t="shared" si="43"/>
        <v>0</v>
      </c>
      <c r="H208" s="36">
        <f t="shared" si="43"/>
        <v>0</v>
      </c>
      <c r="I208" s="36">
        <f t="shared" si="43"/>
        <v>0</v>
      </c>
      <c r="J208" s="36">
        <f t="shared" si="43"/>
        <v>0</v>
      </c>
      <c r="K208" s="36">
        <f t="shared" si="43"/>
        <v>0</v>
      </c>
      <c r="L208" s="175"/>
    </row>
    <row r="209" spans="1:12" ht="15" customHeight="1" hidden="1">
      <c r="A209" s="181"/>
      <c r="B209" s="176"/>
      <c r="C209" s="198"/>
      <c r="D209" s="1" t="s">
        <v>3</v>
      </c>
      <c r="E209" s="36">
        <f>SUM(F209:K209)</f>
        <v>21670.6</v>
      </c>
      <c r="F209" s="36">
        <f aca="true" t="shared" si="44" ref="F209:K209">F214</f>
        <v>3619.5</v>
      </c>
      <c r="G209" s="36">
        <f t="shared" si="44"/>
        <v>3462.3</v>
      </c>
      <c r="H209" s="36">
        <f t="shared" si="44"/>
        <v>3462.3</v>
      </c>
      <c r="I209" s="36">
        <f t="shared" si="44"/>
        <v>3462.3</v>
      </c>
      <c r="J209" s="36">
        <f t="shared" si="44"/>
        <v>3832.1</v>
      </c>
      <c r="K209" s="36">
        <f t="shared" si="44"/>
        <v>3832.1</v>
      </c>
      <c r="L209" s="175"/>
    </row>
    <row r="210" spans="1:12" ht="15" customHeight="1" hidden="1">
      <c r="A210" s="181"/>
      <c r="B210" s="176"/>
      <c r="C210" s="198"/>
      <c r="D210" s="1" t="s">
        <v>4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175"/>
    </row>
    <row r="211" spans="1:12" ht="15" customHeight="1" hidden="1">
      <c r="A211" s="181"/>
      <c r="B211" s="176"/>
      <c r="C211" s="198"/>
      <c r="D211" s="1" t="s">
        <v>5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184"/>
    </row>
    <row r="212" spans="1:12" ht="15" customHeight="1" hidden="1">
      <c r="A212" s="185" t="s">
        <v>108</v>
      </c>
      <c r="B212" s="176" t="s">
        <v>99</v>
      </c>
      <c r="C212" s="198" t="s">
        <v>11</v>
      </c>
      <c r="D212" s="1" t="s">
        <v>1</v>
      </c>
      <c r="E212" s="36">
        <f>SUM(E213:E216)</f>
        <v>21670.6</v>
      </c>
      <c r="F212" s="36">
        <f aca="true" t="shared" si="45" ref="F212:K212">SUM(F213:F216)</f>
        <v>3619.5</v>
      </c>
      <c r="G212" s="36">
        <f t="shared" si="45"/>
        <v>3462.3</v>
      </c>
      <c r="H212" s="36">
        <f t="shared" si="45"/>
        <v>3462.3</v>
      </c>
      <c r="I212" s="36">
        <f t="shared" si="45"/>
        <v>3462.3</v>
      </c>
      <c r="J212" s="36">
        <f t="shared" si="45"/>
        <v>3832.1</v>
      </c>
      <c r="K212" s="36">
        <f t="shared" si="45"/>
        <v>3832.1</v>
      </c>
      <c r="L212" s="169" t="s">
        <v>31</v>
      </c>
    </row>
    <row r="213" spans="1:12" ht="15" customHeight="1" hidden="1">
      <c r="A213" s="185"/>
      <c r="B213" s="176"/>
      <c r="C213" s="198"/>
      <c r="D213" s="1" t="s">
        <v>2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175"/>
    </row>
    <row r="214" spans="1:12" ht="15" customHeight="1" hidden="1">
      <c r="A214" s="185"/>
      <c r="B214" s="176"/>
      <c r="C214" s="198"/>
      <c r="D214" s="1" t="s">
        <v>3</v>
      </c>
      <c r="E214" s="45">
        <f>SUM(F214:K214)</f>
        <v>21670.6</v>
      </c>
      <c r="F214" s="36">
        <v>3619.5</v>
      </c>
      <c r="G214" s="36">
        <v>3462.3</v>
      </c>
      <c r="H214" s="36">
        <v>3462.3</v>
      </c>
      <c r="I214" s="36">
        <v>3462.3</v>
      </c>
      <c r="J214" s="36">
        <v>3832.1</v>
      </c>
      <c r="K214" s="36">
        <v>3832.1</v>
      </c>
      <c r="L214" s="175"/>
    </row>
    <row r="215" spans="1:12" ht="15" customHeight="1" hidden="1">
      <c r="A215" s="185"/>
      <c r="B215" s="176"/>
      <c r="C215" s="198"/>
      <c r="D215" s="1" t="s">
        <v>4</v>
      </c>
      <c r="E215" s="3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175"/>
    </row>
    <row r="216" spans="1:12" ht="36.75" customHeight="1" hidden="1">
      <c r="A216" s="185"/>
      <c r="B216" s="176"/>
      <c r="C216" s="198"/>
      <c r="D216" s="13" t="s">
        <v>5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184"/>
    </row>
    <row r="217" spans="1:12" ht="15" customHeight="1" hidden="1">
      <c r="A217" s="181" t="s">
        <v>98</v>
      </c>
      <c r="B217" s="177" t="s">
        <v>102</v>
      </c>
      <c r="C217" s="184" t="s">
        <v>11</v>
      </c>
      <c r="D217" s="6" t="s">
        <v>1</v>
      </c>
      <c r="E217" s="37">
        <f>F217+G217+H217+I217+J217+K217</f>
        <v>7387.2</v>
      </c>
      <c r="F217" s="37">
        <f aca="true" t="shared" si="46" ref="F217:K217">SUM(F218:F221)</f>
        <v>1253.8</v>
      </c>
      <c r="G217" s="37">
        <f t="shared" si="46"/>
        <v>1252.8</v>
      </c>
      <c r="H217" s="37">
        <f t="shared" si="46"/>
        <v>1252.8</v>
      </c>
      <c r="I217" s="37">
        <f t="shared" si="46"/>
        <v>1252.8</v>
      </c>
      <c r="J217" s="37">
        <f t="shared" si="46"/>
        <v>1187.5</v>
      </c>
      <c r="K217" s="37">
        <f t="shared" si="46"/>
        <v>1187.5</v>
      </c>
      <c r="L217" s="169" t="s">
        <v>96</v>
      </c>
    </row>
    <row r="218" spans="1:12" ht="15" customHeight="1" hidden="1">
      <c r="A218" s="181"/>
      <c r="B218" s="183"/>
      <c r="C218" s="168"/>
      <c r="D218" s="6" t="s">
        <v>2</v>
      </c>
      <c r="E218" s="37">
        <f>F218+G218+H218+I218+J218+K218</f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175"/>
    </row>
    <row r="219" spans="1:12" ht="15" customHeight="1" hidden="1">
      <c r="A219" s="181"/>
      <c r="B219" s="183"/>
      <c r="C219" s="168"/>
      <c r="D219" s="1" t="s">
        <v>3</v>
      </c>
      <c r="E219" s="37">
        <f>F219+G219+H219+I219+J219+K219</f>
        <v>7387.2</v>
      </c>
      <c r="F219" s="37">
        <f aca="true" t="shared" si="47" ref="F219:K219">F224</f>
        <v>1253.8</v>
      </c>
      <c r="G219" s="37">
        <f t="shared" si="47"/>
        <v>1252.8</v>
      </c>
      <c r="H219" s="37">
        <f t="shared" si="47"/>
        <v>1252.8</v>
      </c>
      <c r="I219" s="37">
        <f t="shared" si="47"/>
        <v>1252.8</v>
      </c>
      <c r="J219" s="37">
        <f t="shared" si="47"/>
        <v>1187.5</v>
      </c>
      <c r="K219" s="37">
        <f t="shared" si="47"/>
        <v>1187.5</v>
      </c>
      <c r="L219" s="175"/>
    </row>
    <row r="220" spans="1:12" ht="15" customHeight="1" hidden="1">
      <c r="A220" s="181"/>
      <c r="B220" s="183"/>
      <c r="C220" s="168"/>
      <c r="D220" s="1" t="s">
        <v>4</v>
      </c>
      <c r="E220" s="37" t="s">
        <v>122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175"/>
    </row>
    <row r="221" spans="1:12" ht="15" customHeight="1" hidden="1">
      <c r="A221" s="181"/>
      <c r="B221" s="194"/>
      <c r="C221" s="168"/>
      <c r="D221" s="13" t="s">
        <v>5</v>
      </c>
      <c r="E221" s="37">
        <f>SUM(F221:K221)</f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184"/>
    </row>
    <row r="222" spans="1:12" ht="15" customHeight="1" hidden="1">
      <c r="A222" s="185" t="s">
        <v>109</v>
      </c>
      <c r="B222" s="177" t="s">
        <v>88</v>
      </c>
      <c r="C222" s="184" t="s">
        <v>11</v>
      </c>
      <c r="D222" s="6" t="s">
        <v>1</v>
      </c>
      <c r="E222" s="37">
        <f>F222+G222+H222+I222+J222+K222</f>
        <v>7387.2</v>
      </c>
      <c r="F222" s="37">
        <f aca="true" t="shared" si="48" ref="F222:K222">SUM(F223:F226)</f>
        <v>1253.8</v>
      </c>
      <c r="G222" s="37">
        <f t="shared" si="48"/>
        <v>1252.8</v>
      </c>
      <c r="H222" s="37">
        <f t="shared" si="48"/>
        <v>1252.8</v>
      </c>
      <c r="I222" s="37">
        <f t="shared" si="48"/>
        <v>1252.8</v>
      </c>
      <c r="J222" s="37">
        <f t="shared" si="48"/>
        <v>1187.5</v>
      </c>
      <c r="K222" s="37">
        <f t="shared" si="48"/>
        <v>1187.5</v>
      </c>
      <c r="L222" s="169" t="s">
        <v>96</v>
      </c>
    </row>
    <row r="223" spans="1:12" ht="15" customHeight="1" hidden="1">
      <c r="A223" s="185"/>
      <c r="B223" s="183"/>
      <c r="C223" s="168"/>
      <c r="D223" s="6" t="s">
        <v>2</v>
      </c>
      <c r="E223" s="37">
        <f>F223+G223+H223+I223+J223+K223</f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175"/>
    </row>
    <row r="224" spans="1:12" ht="15" customHeight="1" hidden="1">
      <c r="A224" s="185"/>
      <c r="B224" s="183"/>
      <c r="C224" s="168"/>
      <c r="D224" s="1" t="s">
        <v>3</v>
      </c>
      <c r="E224" s="37">
        <f>F224+G224+H224+I224+J224+K224</f>
        <v>7387.2</v>
      </c>
      <c r="F224" s="55">
        <v>1253.8</v>
      </c>
      <c r="G224" s="55">
        <v>1252.8</v>
      </c>
      <c r="H224" s="55">
        <v>1252.8</v>
      </c>
      <c r="I224" s="55">
        <v>1252.8</v>
      </c>
      <c r="J224" s="55">
        <v>1187.5</v>
      </c>
      <c r="K224" s="55">
        <v>1187.5</v>
      </c>
      <c r="L224" s="175"/>
    </row>
    <row r="225" spans="1:12" ht="15" customHeight="1" hidden="1">
      <c r="A225" s="185"/>
      <c r="B225" s="183"/>
      <c r="C225" s="168"/>
      <c r="D225" s="1" t="s">
        <v>4</v>
      </c>
      <c r="E225" s="37">
        <f>SUM(F225:K225)</f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175"/>
    </row>
    <row r="226" spans="1:12" ht="140.25" customHeight="1" hidden="1">
      <c r="A226" s="185"/>
      <c r="B226" s="194"/>
      <c r="C226" s="168"/>
      <c r="D226" s="13" t="s">
        <v>5</v>
      </c>
      <c r="E226" s="37">
        <f>SUM(F226:K226)</f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184"/>
    </row>
    <row r="227" spans="1:12" ht="15" customHeight="1">
      <c r="A227" s="169">
        <v>3</v>
      </c>
      <c r="B227" s="176" t="s">
        <v>66</v>
      </c>
      <c r="C227" s="198" t="s">
        <v>11</v>
      </c>
      <c r="D227" s="1" t="s">
        <v>1</v>
      </c>
      <c r="E227" s="43">
        <f aca="true" t="shared" si="49" ref="E227:K227">SUM(E228:E231)</f>
        <v>52042.600000000006</v>
      </c>
      <c r="F227" s="43">
        <f t="shared" si="49"/>
        <v>11342.599999999999</v>
      </c>
      <c r="G227" s="43">
        <f t="shared" si="49"/>
        <v>8300</v>
      </c>
      <c r="H227" s="43">
        <f t="shared" si="49"/>
        <v>8600</v>
      </c>
      <c r="I227" s="43">
        <f t="shared" si="49"/>
        <v>8600</v>
      </c>
      <c r="J227" s="43">
        <f t="shared" si="49"/>
        <v>7600</v>
      </c>
      <c r="K227" s="43">
        <f t="shared" si="49"/>
        <v>7600</v>
      </c>
      <c r="L227" s="169"/>
    </row>
    <row r="228" spans="1:12" ht="15" customHeight="1">
      <c r="A228" s="175"/>
      <c r="B228" s="176"/>
      <c r="C228" s="198"/>
      <c r="D228" s="1" t="s">
        <v>2</v>
      </c>
      <c r="E228" s="43">
        <f>E233</f>
        <v>50421.3</v>
      </c>
      <c r="F228" s="43">
        <f aca="true" t="shared" si="50" ref="F228:K229">F233</f>
        <v>9721.3</v>
      </c>
      <c r="G228" s="43">
        <f t="shared" si="50"/>
        <v>8300</v>
      </c>
      <c r="H228" s="43">
        <f t="shared" si="50"/>
        <v>8600</v>
      </c>
      <c r="I228" s="43">
        <f t="shared" si="50"/>
        <v>8600</v>
      </c>
      <c r="J228" s="43">
        <f t="shared" si="50"/>
        <v>7600</v>
      </c>
      <c r="K228" s="43">
        <f t="shared" si="50"/>
        <v>7600</v>
      </c>
      <c r="L228" s="175"/>
    </row>
    <row r="229" spans="1:12" ht="15" customHeight="1">
      <c r="A229" s="175"/>
      <c r="B229" s="176"/>
      <c r="C229" s="198"/>
      <c r="D229" s="1" t="s">
        <v>3</v>
      </c>
      <c r="E229" s="43">
        <f>E234</f>
        <v>1621.3</v>
      </c>
      <c r="F229" s="43">
        <f t="shared" si="50"/>
        <v>1621.3</v>
      </c>
      <c r="G229" s="43">
        <f t="shared" si="50"/>
        <v>0</v>
      </c>
      <c r="H229" s="43">
        <f t="shared" si="50"/>
        <v>0</v>
      </c>
      <c r="I229" s="43">
        <f t="shared" si="50"/>
        <v>0</v>
      </c>
      <c r="J229" s="43">
        <f t="shared" si="50"/>
        <v>0</v>
      </c>
      <c r="K229" s="43">
        <f t="shared" si="50"/>
        <v>0</v>
      </c>
      <c r="L229" s="175"/>
    </row>
    <row r="230" spans="1:12" ht="15" customHeight="1">
      <c r="A230" s="175"/>
      <c r="B230" s="176"/>
      <c r="C230" s="198"/>
      <c r="D230" s="1" t="s">
        <v>4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56">
        <v>0</v>
      </c>
      <c r="K230" s="56">
        <v>0</v>
      </c>
      <c r="L230" s="175"/>
    </row>
    <row r="231" spans="1:12" ht="12.75" customHeight="1">
      <c r="A231" s="184"/>
      <c r="B231" s="176"/>
      <c r="C231" s="198"/>
      <c r="D231" s="1" t="s">
        <v>5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56">
        <v>0</v>
      </c>
      <c r="K231" s="56">
        <v>0</v>
      </c>
      <c r="L231" s="184"/>
    </row>
    <row r="232" spans="1:12" ht="15" customHeight="1">
      <c r="A232" s="181" t="s">
        <v>9</v>
      </c>
      <c r="B232" s="177" t="s">
        <v>114</v>
      </c>
      <c r="C232" s="198" t="s">
        <v>11</v>
      </c>
      <c r="D232" s="1" t="s">
        <v>1</v>
      </c>
      <c r="E232" s="43">
        <f>SUM(E233:E236)</f>
        <v>52042.600000000006</v>
      </c>
      <c r="F232" s="43">
        <f aca="true" t="shared" si="51" ref="F232:K232">SUM(F233:F236)</f>
        <v>11342.599999999999</v>
      </c>
      <c r="G232" s="43">
        <f t="shared" si="51"/>
        <v>8300</v>
      </c>
      <c r="H232" s="43">
        <f t="shared" si="51"/>
        <v>8600</v>
      </c>
      <c r="I232" s="43">
        <f t="shared" si="51"/>
        <v>8600</v>
      </c>
      <c r="J232" s="43">
        <f t="shared" si="51"/>
        <v>7600</v>
      </c>
      <c r="K232" s="43">
        <f t="shared" si="51"/>
        <v>7600</v>
      </c>
      <c r="L232" s="182" t="s">
        <v>78</v>
      </c>
    </row>
    <row r="233" spans="1:12" ht="15" customHeight="1">
      <c r="A233" s="181"/>
      <c r="B233" s="183"/>
      <c r="C233" s="198"/>
      <c r="D233" s="1" t="s">
        <v>2</v>
      </c>
      <c r="E233" s="43">
        <f>SUM(F233:K233)</f>
        <v>50421.3</v>
      </c>
      <c r="F233" s="43">
        <f>F238+F243+F248+F253+F258+F263</f>
        <v>9721.3</v>
      </c>
      <c r="G233" s="43">
        <f aca="true" t="shared" si="52" ref="G233:K234">G238+G243+G248+G253</f>
        <v>8300</v>
      </c>
      <c r="H233" s="43">
        <f t="shared" si="52"/>
        <v>8600</v>
      </c>
      <c r="I233" s="43">
        <f t="shared" si="52"/>
        <v>8600</v>
      </c>
      <c r="J233" s="43">
        <f t="shared" si="52"/>
        <v>7600</v>
      </c>
      <c r="K233" s="43">
        <f t="shared" si="52"/>
        <v>7600</v>
      </c>
      <c r="L233" s="189"/>
    </row>
    <row r="234" spans="1:12" ht="15" customHeight="1">
      <c r="A234" s="181"/>
      <c r="B234" s="183"/>
      <c r="C234" s="198"/>
      <c r="D234" s="1" t="s">
        <v>3</v>
      </c>
      <c r="E234" s="43">
        <f>SUM(F234:K234)</f>
        <v>1621.3</v>
      </c>
      <c r="F234" s="44">
        <f>F239+F244+F249+F254+F259+F264</f>
        <v>1621.3</v>
      </c>
      <c r="G234" s="44">
        <f t="shared" si="52"/>
        <v>0</v>
      </c>
      <c r="H234" s="44">
        <f t="shared" si="52"/>
        <v>0</v>
      </c>
      <c r="I234" s="44">
        <f t="shared" si="52"/>
        <v>0</v>
      </c>
      <c r="J234" s="44">
        <f t="shared" si="52"/>
        <v>0</v>
      </c>
      <c r="K234" s="44">
        <f t="shared" si="52"/>
        <v>0</v>
      </c>
      <c r="L234" s="189"/>
    </row>
    <row r="235" spans="1:12" ht="15" customHeight="1">
      <c r="A235" s="181"/>
      <c r="B235" s="183"/>
      <c r="C235" s="198"/>
      <c r="D235" s="1" t="s">
        <v>4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189"/>
    </row>
    <row r="236" spans="1:12" ht="121.5" customHeight="1">
      <c r="A236" s="181"/>
      <c r="B236" s="194"/>
      <c r="C236" s="198"/>
      <c r="D236" s="13" t="s">
        <v>5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195"/>
    </row>
    <row r="237" spans="1:12" ht="15" customHeight="1" hidden="1">
      <c r="A237" s="199" t="s">
        <v>29</v>
      </c>
      <c r="B237" s="177" t="s">
        <v>112</v>
      </c>
      <c r="C237" s="198" t="s">
        <v>11</v>
      </c>
      <c r="D237" s="1" t="s">
        <v>1</v>
      </c>
      <c r="E237" s="43">
        <f>SUM(F237:K237)</f>
        <v>6000</v>
      </c>
      <c r="F237" s="43">
        <v>1000</v>
      </c>
      <c r="G237" s="43">
        <v>1000</v>
      </c>
      <c r="H237" s="43">
        <v>1000</v>
      </c>
      <c r="I237" s="43">
        <v>1000</v>
      </c>
      <c r="J237" s="43">
        <v>1000</v>
      </c>
      <c r="K237" s="43">
        <v>1000</v>
      </c>
      <c r="L237" s="169" t="s">
        <v>14</v>
      </c>
    </row>
    <row r="238" spans="1:12" ht="15" customHeight="1" hidden="1">
      <c r="A238" s="200"/>
      <c r="B238" s="183"/>
      <c r="C238" s="198"/>
      <c r="D238" s="1" t="s">
        <v>2</v>
      </c>
      <c r="E238" s="43">
        <f>SUM(F238:K238)</f>
        <v>6000</v>
      </c>
      <c r="F238" s="43">
        <v>1000</v>
      </c>
      <c r="G238" s="43">
        <v>1000</v>
      </c>
      <c r="H238" s="43">
        <v>1000</v>
      </c>
      <c r="I238" s="43">
        <v>1000</v>
      </c>
      <c r="J238" s="43">
        <v>1000</v>
      </c>
      <c r="K238" s="43">
        <v>1000</v>
      </c>
      <c r="L238" s="175"/>
    </row>
    <row r="239" spans="1:12" ht="15" customHeight="1" hidden="1">
      <c r="A239" s="200"/>
      <c r="B239" s="183"/>
      <c r="C239" s="198"/>
      <c r="D239" s="1" t="s">
        <v>3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175"/>
    </row>
    <row r="240" spans="1:12" ht="15" customHeight="1" hidden="1">
      <c r="A240" s="200"/>
      <c r="B240" s="183"/>
      <c r="C240" s="198"/>
      <c r="D240" s="1" t="s">
        <v>4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175"/>
    </row>
    <row r="241" spans="1:12" ht="19.5" customHeight="1" hidden="1">
      <c r="A241" s="201"/>
      <c r="B241" s="194"/>
      <c r="C241" s="198"/>
      <c r="D241" s="13" t="s">
        <v>5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175"/>
    </row>
    <row r="242" spans="1:12" ht="15" customHeight="1" hidden="1">
      <c r="A242" s="199" t="s">
        <v>30</v>
      </c>
      <c r="B242" s="177" t="s">
        <v>110</v>
      </c>
      <c r="C242" s="198" t="s">
        <v>11</v>
      </c>
      <c r="D242" s="1" t="s">
        <v>1</v>
      </c>
      <c r="E242" s="36">
        <f>SUM(F242:K242)</f>
        <v>19800</v>
      </c>
      <c r="F242" s="36">
        <v>3300</v>
      </c>
      <c r="G242" s="36">
        <v>3300</v>
      </c>
      <c r="H242" s="36">
        <v>3300</v>
      </c>
      <c r="I242" s="36">
        <v>3300</v>
      </c>
      <c r="J242" s="36">
        <v>3300</v>
      </c>
      <c r="K242" s="36">
        <v>3300</v>
      </c>
      <c r="L242" s="169" t="s">
        <v>33</v>
      </c>
    </row>
    <row r="243" spans="1:12" ht="15" customHeight="1" hidden="1">
      <c r="A243" s="200"/>
      <c r="B243" s="183"/>
      <c r="C243" s="198"/>
      <c r="D243" s="6" t="s">
        <v>2</v>
      </c>
      <c r="E243" s="36">
        <f>SUM(F243:K243)</f>
        <v>19800</v>
      </c>
      <c r="F243" s="36">
        <v>3300</v>
      </c>
      <c r="G243" s="36">
        <v>3300</v>
      </c>
      <c r="H243" s="36">
        <v>3300</v>
      </c>
      <c r="I243" s="36">
        <v>3300</v>
      </c>
      <c r="J243" s="36">
        <v>3300</v>
      </c>
      <c r="K243" s="36">
        <v>3300</v>
      </c>
      <c r="L243" s="175"/>
    </row>
    <row r="244" spans="1:12" ht="15" customHeight="1" hidden="1">
      <c r="A244" s="200"/>
      <c r="B244" s="183"/>
      <c r="C244" s="198"/>
      <c r="D244" s="1" t="s">
        <v>3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175"/>
    </row>
    <row r="245" spans="1:12" ht="15" customHeight="1" hidden="1">
      <c r="A245" s="200"/>
      <c r="B245" s="183"/>
      <c r="C245" s="198"/>
      <c r="D245" s="1" t="s">
        <v>4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175"/>
    </row>
    <row r="246" spans="1:12" ht="123.75" customHeight="1" hidden="1">
      <c r="A246" s="201"/>
      <c r="B246" s="194"/>
      <c r="C246" s="198"/>
      <c r="D246" s="13" t="s">
        <v>5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184"/>
    </row>
    <row r="247" spans="1:12" ht="15" customHeight="1" hidden="1">
      <c r="A247" s="202" t="s">
        <v>71</v>
      </c>
      <c r="B247" s="176" t="s">
        <v>90</v>
      </c>
      <c r="C247" s="198" t="s">
        <v>11</v>
      </c>
      <c r="D247" s="1" t="s">
        <v>1</v>
      </c>
      <c r="E247" s="43">
        <f>SUM(F247:K247)</f>
        <v>21500</v>
      </c>
      <c r="F247" s="43">
        <f aca="true" t="shared" si="53" ref="F247:K247">SUM(F248:F251)</f>
        <v>3500</v>
      </c>
      <c r="G247" s="43">
        <f t="shared" si="53"/>
        <v>4000</v>
      </c>
      <c r="H247" s="43">
        <f t="shared" si="53"/>
        <v>4000</v>
      </c>
      <c r="I247" s="43">
        <f t="shared" si="53"/>
        <v>4000</v>
      </c>
      <c r="J247" s="43">
        <f t="shared" si="53"/>
        <v>3000</v>
      </c>
      <c r="K247" s="43">
        <f t="shared" si="53"/>
        <v>3000</v>
      </c>
      <c r="L247" s="169" t="s">
        <v>12</v>
      </c>
    </row>
    <row r="248" spans="1:12" ht="15" customHeight="1" hidden="1">
      <c r="A248" s="202"/>
      <c r="B248" s="176"/>
      <c r="C248" s="198"/>
      <c r="D248" s="1" t="s">
        <v>2</v>
      </c>
      <c r="E248" s="43">
        <f>SUM(F248:K248)</f>
        <v>21500</v>
      </c>
      <c r="F248" s="43">
        <v>3500</v>
      </c>
      <c r="G248" s="43">
        <v>4000</v>
      </c>
      <c r="H248" s="43">
        <v>4000</v>
      </c>
      <c r="I248" s="43">
        <v>4000</v>
      </c>
      <c r="J248" s="43">
        <v>3000</v>
      </c>
      <c r="K248" s="43">
        <v>3000</v>
      </c>
      <c r="L248" s="175"/>
    </row>
    <row r="249" spans="1:12" ht="15" customHeight="1" hidden="1">
      <c r="A249" s="202"/>
      <c r="B249" s="176"/>
      <c r="C249" s="198"/>
      <c r="D249" s="1" t="s">
        <v>3</v>
      </c>
      <c r="E249" s="43">
        <f>SUM(F249:K249)</f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175"/>
    </row>
    <row r="250" spans="1:12" ht="15" customHeight="1" hidden="1">
      <c r="A250" s="202"/>
      <c r="B250" s="176"/>
      <c r="C250" s="198"/>
      <c r="D250" s="1" t="s">
        <v>4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175"/>
    </row>
    <row r="251" spans="1:12" ht="33.75" customHeight="1" hidden="1">
      <c r="A251" s="202"/>
      <c r="B251" s="176"/>
      <c r="C251" s="198"/>
      <c r="D251" s="13" t="s">
        <v>5</v>
      </c>
      <c r="E251" s="44">
        <v>0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184"/>
    </row>
    <row r="252" spans="1:12" ht="15" customHeight="1">
      <c r="A252" s="199" t="s">
        <v>79</v>
      </c>
      <c r="B252" s="177" t="s">
        <v>91</v>
      </c>
      <c r="C252" s="169" t="s">
        <v>11</v>
      </c>
      <c r="D252" s="1" t="s">
        <v>1</v>
      </c>
      <c r="E252" s="43">
        <v>1800</v>
      </c>
      <c r="F252" s="43">
        <v>300</v>
      </c>
      <c r="G252" s="43">
        <v>0</v>
      </c>
      <c r="H252" s="43">
        <v>300</v>
      </c>
      <c r="I252" s="43">
        <v>300</v>
      </c>
      <c r="J252" s="43">
        <v>300</v>
      </c>
      <c r="K252" s="43">
        <v>300</v>
      </c>
      <c r="L252" s="169" t="s">
        <v>32</v>
      </c>
    </row>
    <row r="253" spans="1:12" ht="15">
      <c r="A253" s="200"/>
      <c r="B253" s="183"/>
      <c r="C253" s="175"/>
      <c r="D253" s="1" t="s">
        <v>2</v>
      </c>
      <c r="E253" s="43">
        <v>1800</v>
      </c>
      <c r="F253" s="43">
        <v>300</v>
      </c>
      <c r="G253" s="43">
        <v>0</v>
      </c>
      <c r="H253" s="43">
        <v>300</v>
      </c>
      <c r="I253" s="43">
        <v>300</v>
      </c>
      <c r="J253" s="43">
        <v>300</v>
      </c>
      <c r="K253" s="43">
        <v>300</v>
      </c>
      <c r="L253" s="175"/>
    </row>
    <row r="254" spans="1:12" ht="15">
      <c r="A254" s="200"/>
      <c r="B254" s="183"/>
      <c r="C254" s="175"/>
      <c r="D254" s="1" t="s">
        <v>3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175"/>
    </row>
    <row r="255" spans="1:12" ht="15">
      <c r="A255" s="200"/>
      <c r="B255" s="183"/>
      <c r="C255" s="175"/>
      <c r="D255" s="1" t="s">
        <v>4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175"/>
    </row>
    <row r="256" spans="1:12" ht="32.25" customHeight="1">
      <c r="A256" s="201"/>
      <c r="B256" s="194"/>
      <c r="C256" s="184"/>
      <c r="D256" s="13" t="s">
        <v>5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184"/>
    </row>
    <row r="257" spans="1:12" ht="15" customHeight="1" hidden="1">
      <c r="A257" s="202" t="s">
        <v>118</v>
      </c>
      <c r="B257" s="176" t="s">
        <v>121</v>
      </c>
      <c r="C257" s="169" t="s">
        <v>11</v>
      </c>
      <c r="D257" s="1" t="s">
        <v>1</v>
      </c>
      <c r="E257" s="44">
        <f aca="true" t="shared" si="54" ref="E257:E281">SUM(F257:K257)</f>
        <v>1621.3</v>
      </c>
      <c r="F257" s="44">
        <f aca="true" t="shared" si="55" ref="F257:K257">SUM(F258:F261)</f>
        <v>1621.3</v>
      </c>
      <c r="G257" s="44">
        <f t="shared" si="55"/>
        <v>0</v>
      </c>
      <c r="H257" s="44">
        <f t="shared" si="55"/>
        <v>0</v>
      </c>
      <c r="I257" s="44">
        <f t="shared" si="55"/>
        <v>0</v>
      </c>
      <c r="J257" s="44">
        <f t="shared" si="55"/>
        <v>0</v>
      </c>
      <c r="K257" s="44">
        <f t="shared" si="55"/>
        <v>0</v>
      </c>
      <c r="L257" s="169" t="s">
        <v>12</v>
      </c>
    </row>
    <row r="258" spans="1:12" ht="15" customHeight="1" hidden="1">
      <c r="A258" s="202"/>
      <c r="B258" s="176"/>
      <c r="C258" s="175"/>
      <c r="D258" s="1" t="s">
        <v>2</v>
      </c>
      <c r="E258" s="44">
        <f t="shared" si="54"/>
        <v>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175"/>
    </row>
    <row r="259" spans="1:12" ht="15" customHeight="1" hidden="1">
      <c r="A259" s="202"/>
      <c r="B259" s="176"/>
      <c r="C259" s="175"/>
      <c r="D259" s="1" t="s">
        <v>3</v>
      </c>
      <c r="E259" s="44">
        <f t="shared" si="54"/>
        <v>1621.3</v>
      </c>
      <c r="F259" s="44">
        <v>1621.3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175"/>
    </row>
    <row r="260" spans="1:12" ht="15" customHeight="1" hidden="1">
      <c r="A260" s="202"/>
      <c r="B260" s="176"/>
      <c r="C260" s="175"/>
      <c r="D260" s="1" t="s">
        <v>4</v>
      </c>
      <c r="E260" s="44">
        <f t="shared" si="54"/>
        <v>0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175"/>
    </row>
    <row r="261" spans="1:12" ht="15" customHeight="1" hidden="1">
      <c r="A261" s="202"/>
      <c r="B261" s="176"/>
      <c r="C261" s="184"/>
      <c r="D261" s="13" t="s">
        <v>5</v>
      </c>
      <c r="E261" s="44">
        <f t="shared" si="54"/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175"/>
    </row>
    <row r="262" spans="1:12" ht="15" customHeight="1" hidden="1">
      <c r="A262" s="199" t="s">
        <v>119</v>
      </c>
      <c r="B262" s="176" t="s">
        <v>120</v>
      </c>
      <c r="C262" s="169" t="s">
        <v>11</v>
      </c>
      <c r="D262" s="1" t="s">
        <v>1</v>
      </c>
      <c r="E262" s="44">
        <f t="shared" si="54"/>
        <v>1621.3</v>
      </c>
      <c r="F262" s="44">
        <f aca="true" t="shared" si="56" ref="F262:K262">SUM(F263:F266)</f>
        <v>1621.3</v>
      </c>
      <c r="G262" s="44">
        <f t="shared" si="56"/>
        <v>0</v>
      </c>
      <c r="H262" s="44">
        <f t="shared" si="56"/>
        <v>0</v>
      </c>
      <c r="I262" s="44">
        <f t="shared" si="56"/>
        <v>0</v>
      </c>
      <c r="J262" s="44">
        <f t="shared" si="56"/>
        <v>0</v>
      </c>
      <c r="K262" s="44">
        <f t="shared" si="56"/>
        <v>0</v>
      </c>
      <c r="L262" s="175"/>
    </row>
    <row r="263" spans="1:12" ht="15" customHeight="1" hidden="1">
      <c r="A263" s="200"/>
      <c r="B263" s="176"/>
      <c r="C263" s="175"/>
      <c r="D263" s="1" t="s">
        <v>2</v>
      </c>
      <c r="E263" s="44">
        <f t="shared" si="54"/>
        <v>1621.3</v>
      </c>
      <c r="F263" s="44">
        <v>1621.3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175"/>
    </row>
    <row r="264" spans="1:12" ht="15" customHeight="1" hidden="1">
      <c r="A264" s="200"/>
      <c r="B264" s="176"/>
      <c r="C264" s="175"/>
      <c r="D264" s="1" t="s">
        <v>3</v>
      </c>
      <c r="E264" s="44">
        <f t="shared" si="54"/>
        <v>0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175"/>
    </row>
    <row r="265" spans="1:12" ht="15" customHeight="1" hidden="1">
      <c r="A265" s="200"/>
      <c r="B265" s="176"/>
      <c r="C265" s="175"/>
      <c r="D265" s="1" t="s">
        <v>4</v>
      </c>
      <c r="E265" s="44">
        <f t="shared" si="54"/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175"/>
    </row>
    <row r="266" spans="1:12" ht="15" customHeight="1" hidden="1">
      <c r="A266" s="201"/>
      <c r="B266" s="176"/>
      <c r="C266" s="184"/>
      <c r="D266" s="13" t="s">
        <v>5</v>
      </c>
      <c r="E266" s="44">
        <f t="shared" si="54"/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184"/>
    </row>
    <row r="267" spans="1:12" ht="15" customHeight="1">
      <c r="A267" s="169">
        <v>4</v>
      </c>
      <c r="B267" s="177" t="s">
        <v>75</v>
      </c>
      <c r="C267" s="198" t="s">
        <v>11</v>
      </c>
      <c r="D267" s="13" t="s">
        <v>1</v>
      </c>
      <c r="E267" s="49">
        <f t="shared" si="54"/>
        <v>252985.1</v>
      </c>
      <c r="F267" s="57">
        <f aca="true" t="shared" si="57" ref="F267:K267">SUM(F268:F271)</f>
        <v>43997.9</v>
      </c>
      <c r="G267" s="57">
        <f t="shared" si="57"/>
        <v>40928.7</v>
      </c>
      <c r="H267" s="57">
        <f t="shared" si="57"/>
        <v>40950</v>
      </c>
      <c r="I267" s="57">
        <f t="shared" si="57"/>
        <v>40971.3</v>
      </c>
      <c r="J267" s="57">
        <f t="shared" si="57"/>
        <v>42371.8</v>
      </c>
      <c r="K267" s="57">
        <f t="shared" si="57"/>
        <v>43765.4</v>
      </c>
      <c r="L267" s="168" t="s">
        <v>32</v>
      </c>
    </row>
    <row r="268" spans="1:12" ht="15" customHeight="1">
      <c r="A268" s="175"/>
      <c r="B268" s="183"/>
      <c r="C268" s="198"/>
      <c r="D268" s="13" t="s">
        <v>2</v>
      </c>
      <c r="E268" s="49">
        <f t="shared" si="54"/>
        <v>212178.19999999998</v>
      </c>
      <c r="F268" s="57">
        <f>F273</f>
        <v>37248.8</v>
      </c>
      <c r="G268" s="57">
        <f aca="true" t="shared" si="58" ref="F268:K269">G273</f>
        <v>34385</v>
      </c>
      <c r="H268" s="57">
        <f t="shared" si="58"/>
        <v>34385</v>
      </c>
      <c r="I268" s="57">
        <f t="shared" si="58"/>
        <v>34385</v>
      </c>
      <c r="J268" s="57">
        <f t="shared" si="58"/>
        <v>35190.4</v>
      </c>
      <c r="K268" s="57">
        <f t="shared" si="58"/>
        <v>36584</v>
      </c>
      <c r="L268" s="168"/>
    </row>
    <row r="269" spans="1:12" ht="15" customHeight="1">
      <c r="A269" s="175"/>
      <c r="B269" s="183"/>
      <c r="C269" s="198"/>
      <c r="D269" s="13" t="s">
        <v>3</v>
      </c>
      <c r="E269" s="49">
        <f t="shared" si="54"/>
        <v>40806.9</v>
      </c>
      <c r="F269" s="57">
        <f t="shared" si="58"/>
        <v>6749.099999999999</v>
      </c>
      <c r="G269" s="57">
        <f t="shared" si="58"/>
        <v>6543.7</v>
      </c>
      <c r="H269" s="57">
        <f t="shared" si="58"/>
        <v>6565</v>
      </c>
      <c r="I269" s="57">
        <f t="shared" si="58"/>
        <v>6586.3</v>
      </c>
      <c r="J269" s="57">
        <f t="shared" si="58"/>
        <v>7181.400000000001</v>
      </c>
      <c r="K269" s="57">
        <f t="shared" si="58"/>
        <v>7181.400000000001</v>
      </c>
      <c r="L269" s="168"/>
    </row>
    <row r="270" spans="1:12" ht="15" customHeight="1">
      <c r="A270" s="175"/>
      <c r="B270" s="183"/>
      <c r="C270" s="198"/>
      <c r="D270" s="13" t="s">
        <v>4</v>
      </c>
      <c r="E270" s="49">
        <f t="shared" si="54"/>
        <v>0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168"/>
    </row>
    <row r="271" spans="1:12" ht="15" customHeight="1">
      <c r="A271" s="184"/>
      <c r="B271" s="194"/>
      <c r="C271" s="198"/>
      <c r="D271" s="13" t="s">
        <v>5</v>
      </c>
      <c r="E271" s="49">
        <f t="shared" si="54"/>
        <v>0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168"/>
    </row>
    <row r="272" spans="1:12" ht="15" customHeight="1">
      <c r="A272" s="168" t="s">
        <v>67</v>
      </c>
      <c r="B272" s="176" t="s">
        <v>68</v>
      </c>
      <c r="C272" s="198" t="s">
        <v>11</v>
      </c>
      <c r="D272" s="13" t="s">
        <v>1</v>
      </c>
      <c r="E272" s="49">
        <f t="shared" si="54"/>
        <v>252985.1</v>
      </c>
      <c r="F272" s="49">
        <f aca="true" t="shared" si="59" ref="F272:K272">SUM(F273:F276)</f>
        <v>43997.9</v>
      </c>
      <c r="G272" s="49">
        <f t="shared" si="59"/>
        <v>40928.7</v>
      </c>
      <c r="H272" s="49">
        <f t="shared" si="59"/>
        <v>40950</v>
      </c>
      <c r="I272" s="49">
        <f t="shared" si="59"/>
        <v>40971.3</v>
      </c>
      <c r="J272" s="49">
        <f t="shared" si="59"/>
        <v>42371.8</v>
      </c>
      <c r="K272" s="49">
        <f t="shared" si="59"/>
        <v>43765.4</v>
      </c>
      <c r="L272" s="168" t="s">
        <v>32</v>
      </c>
    </row>
    <row r="273" spans="1:12" ht="15" customHeight="1">
      <c r="A273" s="168"/>
      <c r="B273" s="176"/>
      <c r="C273" s="198"/>
      <c r="D273" s="13" t="s">
        <v>2</v>
      </c>
      <c r="E273" s="49">
        <f t="shared" si="54"/>
        <v>212178.19999999998</v>
      </c>
      <c r="F273" s="49">
        <f>F278+F283+F288+F293+F298</f>
        <v>37248.8</v>
      </c>
      <c r="G273" s="49">
        <f aca="true" t="shared" si="60" ref="F273:K276">G278+G283+G288+G293+G298</f>
        <v>34385</v>
      </c>
      <c r="H273" s="49">
        <f t="shared" si="60"/>
        <v>34385</v>
      </c>
      <c r="I273" s="49">
        <f t="shared" si="60"/>
        <v>34385</v>
      </c>
      <c r="J273" s="49">
        <f t="shared" si="60"/>
        <v>35190.4</v>
      </c>
      <c r="K273" s="49">
        <f t="shared" si="60"/>
        <v>36584</v>
      </c>
      <c r="L273" s="168"/>
    </row>
    <row r="274" spans="1:12" ht="15" customHeight="1">
      <c r="A274" s="168"/>
      <c r="B274" s="176"/>
      <c r="C274" s="198"/>
      <c r="D274" s="13" t="s">
        <v>3</v>
      </c>
      <c r="E274" s="49">
        <f t="shared" si="54"/>
        <v>40806.9</v>
      </c>
      <c r="F274" s="49">
        <f t="shared" si="60"/>
        <v>6749.099999999999</v>
      </c>
      <c r="G274" s="49">
        <f t="shared" si="60"/>
        <v>6543.7</v>
      </c>
      <c r="H274" s="49">
        <f t="shared" si="60"/>
        <v>6565</v>
      </c>
      <c r="I274" s="49">
        <f t="shared" si="60"/>
        <v>6586.3</v>
      </c>
      <c r="J274" s="49">
        <f t="shared" si="60"/>
        <v>7181.400000000001</v>
      </c>
      <c r="K274" s="49">
        <f t="shared" si="60"/>
        <v>7181.400000000001</v>
      </c>
      <c r="L274" s="168"/>
    </row>
    <row r="275" spans="1:12" ht="15" customHeight="1">
      <c r="A275" s="168"/>
      <c r="B275" s="176"/>
      <c r="C275" s="198"/>
      <c r="D275" s="13" t="s">
        <v>4</v>
      </c>
      <c r="E275" s="49">
        <f t="shared" si="54"/>
        <v>0</v>
      </c>
      <c r="F275" s="49">
        <f t="shared" si="60"/>
        <v>0</v>
      </c>
      <c r="G275" s="49">
        <f t="shared" si="60"/>
        <v>0</v>
      </c>
      <c r="H275" s="49">
        <f t="shared" si="60"/>
        <v>0</v>
      </c>
      <c r="I275" s="49">
        <f t="shared" si="60"/>
        <v>0</v>
      </c>
      <c r="J275" s="49">
        <f t="shared" si="60"/>
        <v>0</v>
      </c>
      <c r="K275" s="49">
        <f t="shared" si="60"/>
        <v>0</v>
      </c>
      <c r="L275" s="168"/>
    </row>
    <row r="276" spans="1:12" ht="33.75" customHeight="1">
      <c r="A276" s="168"/>
      <c r="B276" s="176"/>
      <c r="C276" s="198"/>
      <c r="D276" s="13" t="s">
        <v>5</v>
      </c>
      <c r="E276" s="44">
        <f t="shared" si="54"/>
        <v>0</v>
      </c>
      <c r="F276" s="44">
        <f t="shared" si="60"/>
        <v>0</v>
      </c>
      <c r="G276" s="44">
        <f t="shared" si="60"/>
        <v>0</v>
      </c>
      <c r="H276" s="44">
        <f t="shared" si="60"/>
        <v>0</v>
      </c>
      <c r="I276" s="44">
        <f t="shared" si="60"/>
        <v>0</v>
      </c>
      <c r="J276" s="44">
        <f t="shared" si="60"/>
        <v>0</v>
      </c>
      <c r="K276" s="44">
        <f t="shared" si="60"/>
        <v>0</v>
      </c>
      <c r="L276" s="168"/>
    </row>
    <row r="277" spans="1:12" ht="15" customHeight="1" hidden="1">
      <c r="A277" s="202" t="s">
        <v>69</v>
      </c>
      <c r="B277" s="176" t="s">
        <v>92</v>
      </c>
      <c r="C277" s="198" t="s">
        <v>11</v>
      </c>
      <c r="D277" s="13" t="s">
        <v>1</v>
      </c>
      <c r="E277" s="16">
        <f t="shared" si="54"/>
        <v>209555.8</v>
      </c>
      <c r="F277" s="19">
        <f aca="true" t="shared" si="61" ref="F277:K277">SUM(F278:F281)</f>
        <v>36531.4</v>
      </c>
      <c r="G277" s="19">
        <f t="shared" si="61"/>
        <v>33984</v>
      </c>
      <c r="H277" s="19">
        <f t="shared" si="61"/>
        <v>33984</v>
      </c>
      <c r="I277" s="19">
        <f t="shared" si="61"/>
        <v>33984</v>
      </c>
      <c r="J277" s="19">
        <f t="shared" si="61"/>
        <v>34839.4</v>
      </c>
      <c r="K277" s="19">
        <f t="shared" si="61"/>
        <v>36233</v>
      </c>
      <c r="L277" s="168" t="s">
        <v>32</v>
      </c>
    </row>
    <row r="278" spans="1:12" ht="15" customHeight="1" hidden="1">
      <c r="A278" s="202"/>
      <c r="B278" s="176"/>
      <c r="C278" s="198"/>
      <c r="D278" s="13" t="s">
        <v>2</v>
      </c>
      <c r="E278" s="16">
        <f t="shared" si="54"/>
        <v>209555.8</v>
      </c>
      <c r="F278" s="19">
        <v>36531.4</v>
      </c>
      <c r="G278" s="19">
        <v>33984</v>
      </c>
      <c r="H278" s="19">
        <v>33984</v>
      </c>
      <c r="I278" s="19">
        <v>33984</v>
      </c>
      <c r="J278" s="19">
        <v>34839.4</v>
      </c>
      <c r="K278" s="19">
        <v>36233</v>
      </c>
      <c r="L278" s="168"/>
    </row>
    <row r="279" spans="1:12" ht="15" customHeight="1" hidden="1">
      <c r="A279" s="202"/>
      <c r="B279" s="176"/>
      <c r="C279" s="198"/>
      <c r="D279" s="13" t="s">
        <v>3</v>
      </c>
      <c r="E279" s="16">
        <f t="shared" si="54"/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8"/>
    </row>
    <row r="280" spans="1:12" ht="15" customHeight="1" hidden="1">
      <c r="A280" s="202"/>
      <c r="B280" s="176"/>
      <c r="C280" s="198"/>
      <c r="D280" s="13" t="s">
        <v>4</v>
      </c>
      <c r="E280" s="16">
        <f t="shared" si="54"/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8"/>
    </row>
    <row r="281" spans="1:12" ht="15" customHeight="1" hidden="1">
      <c r="A281" s="202"/>
      <c r="B281" s="176"/>
      <c r="C281" s="198"/>
      <c r="D281" s="13" t="s">
        <v>5</v>
      </c>
      <c r="E281" s="16">
        <f t="shared" si="54"/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8"/>
    </row>
    <row r="282" spans="1:12" ht="15" customHeight="1" hidden="1">
      <c r="A282" s="202" t="s">
        <v>70</v>
      </c>
      <c r="B282" s="176" t="s">
        <v>93</v>
      </c>
      <c r="C282" s="198" t="s">
        <v>11</v>
      </c>
      <c r="D282" s="13" t="s">
        <v>1</v>
      </c>
      <c r="E282" s="16">
        <f>SUM(E283:E286)</f>
        <v>2622.4</v>
      </c>
      <c r="F282" s="16">
        <f aca="true" t="shared" si="62" ref="F282:K282">SUM(F283:F286)</f>
        <v>717.4</v>
      </c>
      <c r="G282" s="16">
        <f t="shared" si="62"/>
        <v>401</v>
      </c>
      <c r="H282" s="16">
        <f t="shared" si="62"/>
        <v>401</v>
      </c>
      <c r="I282" s="16">
        <f t="shared" si="62"/>
        <v>401</v>
      </c>
      <c r="J282" s="16">
        <f t="shared" si="62"/>
        <v>351</v>
      </c>
      <c r="K282" s="16">
        <f t="shared" si="62"/>
        <v>351</v>
      </c>
      <c r="L282" s="168" t="s">
        <v>32</v>
      </c>
    </row>
    <row r="283" spans="1:12" ht="15" customHeight="1" hidden="1">
      <c r="A283" s="202"/>
      <c r="B283" s="176"/>
      <c r="C283" s="198"/>
      <c r="D283" s="13" t="s">
        <v>2</v>
      </c>
      <c r="E283" s="16">
        <f aca="true" t="shared" si="63" ref="E283:E301">SUM(F283:K283)</f>
        <v>2622.4</v>
      </c>
      <c r="F283" s="16">
        <v>717.4</v>
      </c>
      <c r="G283" s="16">
        <v>401</v>
      </c>
      <c r="H283" s="16">
        <v>401</v>
      </c>
      <c r="I283" s="16">
        <v>401</v>
      </c>
      <c r="J283" s="16">
        <v>351</v>
      </c>
      <c r="K283" s="16">
        <v>351</v>
      </c>
      <c r="L283" s="168"/>
    </row>
    <row r="284" spans="1:12" ht="15" customHeight="1" hidden="1">
      <c r="A284" s="202"/>
      <c r="B284" s="176"/>
      <c r="C284" s="198"/>
      <c r="D284" s="13" t="s">
        <v>3</v>
      </c>
      <c r="E284" s="16">
        <f t="shared" si="63"/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8"/>
    </row>
    <row r="285" spans="1:12" ht="15" customHeight="1" hidden="1">
      <c r="A285" s="202"/>
      <c r="B285" s="176"/>
      <c r="C285" s="198"/>
      <c r="D285" s="13" t="s">
        <v>4</v>
      </c>
      <c r="E285" s="16">
        <f t="shared" si="63"/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8"/>
    </row>
    <row r="286" spans="1:12" ht="15" customHeight="1" hidden="1">
      <c r="A286" s="202"/>
      <c r="B286" s="176"/>
      <c r="C286" s="198"/>
      <c r="D286" s="13" t="s">
        <v>5</v>
      </c>
      <c r="E286" s="16">
        <f t="shared" si="63"/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8"/>
    </row>
    <row r="287" spans="1:12" ht="15" customHeight="1" hidden="1">
      <c r="A287" s="202" t="s">
        <v>72</v>
      </c>
      <c r="B287" s="176" t="s">
        <v>94</v>
      </c>
      <c r="C287" s="198" t="s">
        <v>11</v>
      </c>
      <c r="D287" s="13" t="s">
        <v>1</v>
      </c>
      <c r="E287" s="16">
        <f t="shared" si="63"/>
        <v>37882.1</v>
      </c>
      <c r="F287" s="16">
        <f aca="true" t="shared" si="64" ref="F287:K287">SUM(F288:F291)</f>
        <v>6408.4</v>
      </c>
      <c r="G287" s="16">
        <f t="shared" si="64"/>
        <v>6185.7</v>
      </c>
      <c r="H287" s="16">
        <f t="shared" si="64"/>
        <v>6185.7</v>
      </c>
      <c r="I287" s="16">
        <f t="shared" si="64"/>
        <v>6185.7</v>
      </c>
      <c r="J287" s="16">
        <f t="shared" si="64"/>
        <v>6458.3</v>
      </c>
      <c r="K287" s="16">
        <f t="shared" si="64"/>
        <v>6458.3</v>
      </c>
      <c r="L287" s="168" t="s">
        <v>32</v>
      </c>
    </row>
    <row r="288" spans="1:12" ht="15" customHeight="1" hidden="1">
      <c r="A288" s="202"/>
      <c r="B288" s="176"/>
      <c r="C288" s="198"/>
      <c r="D288" s="13" t="s">
        <v>2</v>
      </c>
      <c r="E288" s="16">
        <f t="shared" si="63"/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8"/>
    </row>
    <row r="289" spans="1:12" ht="15" customHeight="1" hidden="1">
      <c r="A289" s="202"/>
      <c r="B289" s="176"/>
      <c r="C289" s="198"/>
      <c r="D289" s="13" t="s">
        <v>3</v>
      </c>
      <c r="E289" s="16">
        <f t="shared" si="63"/>
        <v>37882.1</v>
      </c>
      <c r="F289" s="16">
        <v>6408.4</v>
      </c>
      <c r="G289" s="16">
        <v>6185.7</v>
      </c>
      <c r="H289" s="16">
        <v>6185.7</v>
      </c>
      <c r="I289" s="16">
        <v>6185.7</v>
      </c>
      <c r="J289" s="16">
        <v>6458.3</v>
      </c>
      <c r="K289" s="16">
        <v>6458.3</v>
      </c>
      <c r="L289" s="168"/>
    </row>
    <row r="290" spans="1:12" ht="15" customHeight="1" hidden="1">
      <c r="A290" s="202"/>
      <c r="B290" s="176"/>
      <c r="C290" s="198"/>
      <c r="D290" s="13" t="s">
        <v>4</v>
      </c>
      <c r="E290" s="16">
        <f t="shared" si="63"/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8"/>
    </row>
    <row r="291" spans="1:12" ht="79.5" customHeight="1" hidden="1">
      <c r="A291" s="202"/>
      <c r="B291" s="176"/>
      <c r="C291" s="198"/>
      <c r="D291" s="13" t="s">
        <v>5</v>
      </c>
      <c r="E291" s="17">
        <f t="shared" si="63"/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68"/>
    </row>
    <row r="292" spans="1:12" ht="15" customHeight="1" hidden="1">
      <c r="A292" s="202" t="s">
        <v>73</v>
      </c>
      <c r="B292" s="176" t="s">
        <v>95</v>
      </c>
      <c r="C292" s="198" t="s">
        <v>11</v>
      </c>
      <c r="D292" s="13" t="s">
        <v>1</v>
      </c>
      <c r="E292" s="16">
        <f t="shared" si="63"/>
        <v>1509.2</v>
      </c>
      <c r="F292" s="16">
        <f aca="true" t="shared" si="65" ref="F292:K292">SUM(F293:F296)</f>
        <v>115.2</v>
      </c>
      <c r="G292" s="16">
        <f t="shared" si="65"/>
        <v>102</v>
      </c>
      <c r="H292" s="16">
        <f t="shared" si="65"/>
        <v>102</v>
      </c>
      <c r="I292" s="16">
        <f t="shared" si="65"/>
        <v>102</v>
      </c>
      <c r="J292" s="16">
        <f t="shared" si="65"/>
        <v>544</v>
      </c>
      <c r="K292" s="16">
        <f t="shared" si="65"/>
        <v>544</v>
      </c>
      <c r="L292" s="168" t="s">
        <v>32</v>
      </c>
    </row>
    <row r="293" spans="1:12" ht="15" customHeight="1" hidden="1">
      <c r="A293" s="202"/>
      <c r="B293" s="176"/>
      <c r="C293" s="198"/>
      <c r="D293" s="13" t="s">
        <v>2</v>
      </c>
      <c r="E293" s="16">
        <f t="shared" si="63"/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8"/>
    </row>
    <row r="294" spans="1:12" ht="15" customHeight="1" hidden="1">
      <c r="A294" s="202"/>
      <c r="B294" s="176"/>
      <c r="C294" s="198"/>
      <c r="D294" s="13" t="s">
        <v>3</v>
      </c>
      <c r="E294" s="16">
        <f t="shared" si="63"/>
        <v>1509.2</v>
      </c>
      <c r="F294" s="16">
        <v>115.2</v>
      </c>
      <c r="G294" s="16">
        <v>102</v>
      </c>
      <c r="H294" s="16">
        <v>102</v>
      </c>
      <c r="I294" s="16">
        <v>102</v>
      </c>
      <c r="J294" s="16">
        <v>544</v>
      </c>
      <c r="K294" s="16">
        <v>544</v>
      </c>
      <c r="L294" s="168"/>
    </row>
    <row r="295" spans="1:12" ht="15" customHeight="1" hidden="1">
      <c r="A295" s="202"/>
      <c r="B295" s="176"/>
      <c r="C295" s="198"/>
      <c r="D295" s="13" t="s">
        <v>4</v>
      </c>
      <c r="E295" s="16">
        <f t="shared" si="63"/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8"/>
    </row>
    <row r="296" spans="1:12" ht="15" customHeight="1" hidden="1">
      <c r="A296" s="202"/>
      <c r="B296" s="176"/>
      <c r="C296" s="198"/>
      <c r="D296" s="13" t="s">
        <v>5</v>
      </c>
      <c r="E296" s="16">
        <f t="shared" si="63"/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8"/>
    </row>
    <row r="297" spans="1:12" ht="15" customHeight="1" hidden="1">
      <c r="A297" s="202" t="s">
        <v>74</v>
      </c>
      <c r="B297" s="176" t="s">
        <v>89</v>
      </c>
      <c r="C297" s="198" t="s">
        <v>11</v>
      </c>
      <c r="D297" s="13" t="s">
        <v>1</v>
      </c>
      <c r="E297" s="16">
        <f t="shared" si="63"/>
        <v>1415.6</v>
      </c>
      <c r="F297" s="16">
        <f aca="true" t="shared" si="66" ref="F297:K297">SUM(F298:F301)</f>
        <v>225.5</v>
      </c>
      <c r="G297" s="16">
        <f t="shared" si="66"/>
        <v>256</v>
      </c>
      <c r="H297" s="16">
        <f t="shared" si="66"/>
        <v>277.3</v>
      </c>
      <c r="I297" s="16">
        <f t="shared" si="66"/>
        <v>298.6</v>
      </c>
      <c r="J297" s="16">
        <f t="shared" si="66"/>
        <v>179.1</v>
      </c>
      <c r="K297" s="16">
        <f t="shared" si="66"/>
        <v>179.1</v>
      </c>
      <c r="L297" s="168" t="s">
        <v>32</v>
      </c>
    </row>
    <row r="298" spans="1:12" ht="15" customHeight="1" hidden="1">
      <c r="A298" s="202"/>
      <c r="B298" s="176"/>
      <c r="C298" s="198"/>
      <c r="D298" s="13" t="s">
        <v>2</v>
      </c>
      <c r="E298" s="16">
        <f t="shared" si="63"/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8"/>
    </row>
    <row r="299" spans="1:12" ht="15" customHeight="1" hidden="1">
      <c r="A299" s="202"/>
      <c r="B299" s="176"/>
      <c r="C299" s="198"/>
      <c r="D299" s="13" t="s">
        <v>3</v>
      </c>
      <c r="E299" s="16">
        <f t="shared" si="63"/>
        <v>1415.6</v>
      </c>
      <c r="F299" s="16">
        <v>225.5</v>
      </c>
      <c r="G299" s="16">
        <v>256</v>
      </c>
      <c r="H299" s="16">
        <v>277.3</v>
      </c>
      <c r="I299" s="16">
        <v>298.6</v>
      </c>
      <c r="J299" s="16">
        <v>179.1</v>
      </c>
      <c r="K299" s="16">
        <v>179.1</v>
      </c>
      <c r="L299" s="168"/>
    </row>
    <row r="300" spans="1:12" ht="15" customHeight="1" hidden="1">
      <c r="A300" s="202"/>
      <c r="B300" s="176"/>
      <c r="C300" s="198"/>
      <c r="D300" s="13" t="s">
        <v>4</v>
      </c>
      <c r="E300" s="16">
        <f t="shared" si="63"/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8"/>
    </row>
    <row r="301" spans="1:12" ht="15" customHeight="1" hidden="1">
      <c r="A301" s="202"/>
      <c r="B301" s="176"/>
      <c r="C301" s="198"/>
      <c r="D301" s="13" t="s">
        <v>5</v>
      </c>
      <c r="E301" s="17">
        <f t="shared" si="63"/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68"/>
    </row>
    <row r="302" ht="15"/>
    <row r="303" ht="15"/>
    <row r="304" ht="15"/>
    <row r="305" spans="1:12" ht="18.75">
      <c r="A305" s="203" t="s">
        <v>117</v>
      </c>
      <c r="B305" s="203"/>
      <c r="C305" s="203"/>
      <c r="D305" s="203"/>
      <c r="E305" s="203"/>
      <c r="F305" s="203"/>
      <c r="G305" s="203"/>
      <c r="H305" s="203"/>
      <c r="I305" s="203"/>
      <c r="J305" s="203"/>
      <c r="K305" s="203"/>
      <c r="L305" s="203"/>
    </row>
    <row r="375" ht="15"/>
    <row r="376" ht="15"/>
    <row r="377" ht="15"/>
  </sheetData>
  <sheetProtection/>
  <mergeCells count="233">
    <mergeCell ref="A297:A301"/>
    <mergeCell ref="B297:B301"/>
    <mergeCell ref="C297:C301"/>
    <mergeCell ref="L297:L301"/>
    <mergeCell ref="A305:L305"/>
    <mergeCell ref="A287:A291"/>
    <mergeCell ref="B287:B291"/>
    <mergeCell ref="C287:C291"/>
    <mergeCell ref="L287:L291"/>
    <mergeCell ref="A292:A296"/>
    <mergeCell ref="B292:B296"/>
    <mergeCell ref="C292:C296"/>
    <mergeCell ref="L292:L296"/>
    <mergeCell ref="A277:A281"/>
    <mergeCell ref="B277:B281"/>
    <mergeCell ref="C277:C281"/>
    <mergeCell ref="L277:L281"/>
    <mergeCell ref="A282:A286"/>
    <mergeCell ref="B282:B286"/>
    <mergeCell ref="C282:C286"/>
    <mergeCell ref="L282:L286"/>
    <mergeCell ref="A267:A271"/>
    <mergeCell ref="B267:B271"/>
    <mergeCell ref="C267:C271"/>
    <mergeCell ref="L267:L271"/>
    <mergeCell ref="A272:A276"/>
    <mergeCell ref="B272:B276"/>
    <mergeCell ref="C272:C276"/>
    <mergeCell ref="L272:L276"/>
    <mergeCell ref="A257:A261"/>
    <mergeCell ref="B257:B261"/>
    <mergeCell ref="C257:C261"/>
    <mergeCell ref="L257:L266"/>
    <mergeCell ref="A262:A266"/>
    <mergeCell ref="B262:B266"/>
    <mergeCell ref="C262:C266"/>
    <mergeCell ref="A247:A251"/>
    <mergeCell ref="B247:B251"/>
    <mergeCell ref="C247:C251"/>
    <mergeCell ref="L247:L251"/>
    <mergeCell ref="A252:A256"/>
    <mergeCell ref="B252:B256"/>
    <mergeCell ref="C252:C256"/>
    <mergeCell ref="L252:L256"/>
    <mergeCell ref="A237:A241"/>
    <mergeCell ref="B237:B241"/>
    <mergeCell ref="C237:C241"/>
    <mergeCell ref="L237:L241"/>
    <mergeCell ref="A242:A246"/>
    <mergeCell ref="B242:B246"/>
    <mergeCell ref="C242:C246"/>
    <mergeCell ref="L242:L246"/>
    <mergeCell ref="A227:A231"/>
    <mergeCell ref="B227:B231"/>
    <mergeCell ref="C227:C231"/>
    <mergeCell ref="L227:L231"/>
    <mergeCell ref="A232:A236"/>
    <mergeCell ref="B232:B236"/>
    <mergeCell ref="C232:C236"/>
    <mergeCell ref="L232:L236"/>
    <mergeCell ref="A217:A221"/>
    <mergeCell ref="B217:B221"/>
    <mergeCell ref="C217:C221"/>
    <mergeCell ref="L217:L221"/>
    <mergeCell ref="A222:A226"/>
    <mergeCell ref="B222:B226"/>
    <mergeCell ref="C222:C226"/>
    <mergeCell ref="L222:L226"/>
    <mergeCell ref="A207:A211"/>
    <mergeCell ref="B207:B211"/>
    <mergeCell ref="C207:C211"/>
    <mergeCell ref="L207:L211"/>
    <mergeCell ref="A212:A216"/>
    <mergeCell ref="B212:B216"/>
    <mergeCell ref="C212:C216"/>
    <mergeCell ref="L212:L216"/>
    <mergeCell ref="A197:A201"/>
    <mergeCell ref="B197:B201"/>
    <mergeCell ref="C197:C201"/>
    <mergeCell ref="L197:L201"/>
    <mergeCell ref="A202:A206"/>
    <mergeCell ref="B202:B206"/>
    <mergeCell ref="C202:C206"/>
    <mergeCell ref="L202:L206"/>
    <mergeCell ref="A187:A191"/>
    <mergeCell ref="B187:B191"/>
    <mergeCell ref="C187:C191"/>
    <mergeCell ref="L187:L191"/>
    <mergeCell ref="A192:A196"/>
    <mergeCell ref="B192:B196"/>
    <mergeCell ref="C192:C196"/>
    <mergeCell ref="L192:L196"/>
    <mergeCell ref="C172:C176"/>
    <mergeCell ref="A177:A181"/>
    <mergeCell ref="B177:B181"/>
    <mergeCell ref="C177:C181"/>
    <mergeCell ref="A182:A186"/>
    <mergeCell ref="B182:B186"/>
    <mergeCell ref="C182:C186"/>
    <mergeCell ref="A162:A166"/>
    <mergeCell ref="B162:B166"/>
    <mergeCell ref="C162:C166"/>
    <mergeCell ref="L162:L166"/>
    <mergeCell ref="A167:A171"/>
    <mergeCell ref="B167:B171"/>
    <mergeCell ref="C167:C171"/>
    <mergeCell ref="L167:L186"/>
    <mergeCell ref="A172:A176"/>
    <mergeCell ref="B172:B176"/>
    <mergeCell ref="A152:A156"/>
    <mergeCell ref="B152:B156"/>
    <mergeCell ref="C152:C156"/>
    <mergeCell ref="L152:L156"/>
    <mergeCell ref="A157:A161"/>
    <mergeCell ref="B157:B161"/>
    <mergeCell ref="C157:C161"/>
    <mergeCell ref="L157:L161"/>
    <mergeCell ref="A142:A146"/>
    <mergeCell ref="B142:B146"/>
    <mergeCell ref="C142:C146"/>
    <mergeCell ref="L142:L146"/>
    <mergeCell ref="A147:A151"/>
    <mergeCell ref="B147:B151"/>
    <mergeCell ref="C147:C151"/>
    <mergeCell ref="L147:L151"/>
    <mergeCell ref="A132:A136"/>
    <mergeCell ref="B132:B136"/>
    <mergeCell ref="C132:C136"/>
    <mergeCell ref="L132:L136"/>
    <mergeCell ref="A137:A141"/>
    <mergeCell ref="B137:B141"/>
    <mergeCell ref="C137:C141"/>
    <mergeCell ref="L137:L141"/>
    <mergeCell ref="A122:A126"/>
    <mergeCell ref="B122:B126"/>
    <mergeCell ref="C122:C126"/>
    <mergeCell ref="L122:L126"/>
    <mergeCell ref="A127:A131"/>
    <mergeCell ref="B127:B131"/>
    <mergeCell ref="C127:C131"/>
    <mergeCell ref="L127:L131"/>
    <mergeCell ref="A112:A116"/>
    <mergeCell ref="B112:B116"/>
    <mergeCell ref="C112:C116"/>
    <mergeCell ref="L112:L116"/>
    <mergeCell ref="A117:A121"/>
    <mergeCell ref="B117:B121"/>
    <mergeCell ref="C117:C121"/>
    <mergeCell ref="L117:L121"/>
    <mergeCell ref="A102:A106"/>
    <mergeCell ref="B102:B106"/>
    <mergeCell ref="C102:C106"/>
    <mergeCell ref="L102:L106"/>
    <mergeCell ref="A107:A111"/>
    <mergeCell ref="B107:B111"/>
    <mergeCell ref="C107:C111"/>
    <mergeCell ref="L107:L111"/>
    <mergeCell ref="A92:A96"/>
    <mergeCell ref="B92:B96"/>
    <mergeCell ref="C92:C96"/>
    <mergeCell ref="L92:L96"/>
    <mergeCell ref="A97:A101"/>
    <mergeCell ref="B97:B101"/>
    <mergeCell ref="C97:C101"/>
    <mergeCell ref="L97:L101"/>
    <mergeCell ref="A82:A86"/>
    <mergeCell ref="B82:B86"/>
    <mergeCell ref="C82:C86"/>
    <mergeCell ref="L82:L86"/>
    <mergeCell ref="A87:A91"/>
    <mergeCell ref="B87:B91"/>
    <mergeCell ref="C87:C91"/>
    <mergeCell ref="L87:L91"/>
    <mergeCell ref="A72:A76"/>
    <mergeCell ref="B72:B76"/>
    <mergeCell ref="C72:C76"/>
    <mergeCell ref="L72:L76"/>
    <mergeCell ref="A77:A81"/>
    <mergeCell ref="B77:B81"/>
    <mergeCell ref="C77:C81"/>
    <mergeCell ref="L77:L81"/>
    <mergeCell ref="A62:A66"/>
    <mergeCell ref="B62:B66"/>
    <mergeCell ref="C62:C66"/>
    <mergeCell ref="L62:L66"/>
    <mergeCell ref="A67:A71"/>
    <mergeCell ref="B67:B71"/>
    <mergeCell ref="C67:C71"/>
    <mergeCell ref="L67:L71"/>
    <mergeCell ref="A52:A56"/>
    <mergeCell ref="B52:B56"/>
    <mergeCell ref="C52:C56"/>
    <mergeCell ref="L52:L56"/>
    <mergeCell ref="A57:A61"/>
    <mergeCell ref="B57:B61"/>
    <mergeCell ref="C57:C61"/>
    <mergeCell ref="L57:L61"/>
    <mergeCell ref="B42:B46"/>
    <mergeCell ref="C42:C46"/>
    <mergeCell ref="L42:L46"/>
    <mergeCell ref="A47:A51"/>
    <mergeCell ref="B47:B51"/>
    <mergeCell ref="C47:C51"/>
    <mergeCell ref="L47:L51"/>
    <mergeCell ref="A7:A46"/>
    <mergeCell ref="B7:B11"/>
    <mergeCell ref="C7:C11"/>
    <mergeCell ref="B32:B36"/>
    <mergeCell ref="C32:C36"/>
    <mergeCell ref="L32:L36"/>
    <mergeCell ref="B37:B41"/>
    <mergeCell ref="C37:C41"/>
    <mergeCell ref="L37:L41"/>
    <mergeCell ref="B22:B26"/>
    <mergeCell ref="C22:C26"/>
    <mergeCell ref="L22:L26"/>
    <mergeCell ref="B27:B31"/>
    <mergeCell ref="C27:C31"/>
    <mergeCell ref="L27:L31"/>
    <mergeCell ref="L7:L11"/>
    <mergeCell ref="B12:B16"/>
    <mergeCell ref="C12:C16"/>
    <mergeCell ref="L12:L16"/>
    <mergeCell ref="B17:B21"/>
    <mergeCell ref="C17:C21"/>
    <mergeCell ref="L17:L21"/>
    <mergeCell ref="L1:L2"/>
    <mergeCell ref="A3:L3"/>
    <mergeCell ref="A5:A6"/>
    <mergeCell ref="B5:B6"/>
    <mergeCell ref="C5:C6"/>
    <mergeCell ref="D5:K5"/>
    <mergeCell ref="L5:L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2024-03-18T08:28:48Z</cp:lastPrinted>
  <dcterms:created xsi:type="dcterms:W3CDTF">2022-06-09T07:06:22Z</dcterms:created>
  <dcterms:modified xsi:type="dcterms:W3CDTF">2024-04-03T07:27:06Z</dcterms:modified>
  <cp:category/>
  <cp:version/>
  <cp:contentType/>
  <cp:contentStatus/>
</cp:coreProperties>
</file>