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190" i="1"/>
  <c r="I31" l="1"/>
  <c r="H31"/>
  <c r="H12" l="1"/>
  <c r="L198"/>
  <c r="I198"/>
  <c r="I193" l="1"/>
  <c r="I10"/>
  <c r="H189" l="1"/>
  <c r="H188"/>
  <c r="H187"/>
  <c r="H186"/>
  <c r="H185"/>
  <c r="H184"/>
  <c r="H183"/>
  <c r="H182"/>
  <c r="J181"/>
  <c r="H181"/>
  <c r="H180"/>
  <c r="H179"/>
  <c r="H178"/>
  <c r="H177"/>
  <c r="H176"/>
  <c r="H175"/>
  <c r="H174"/>
  <c r="H173"/>
  <c r="H172"/>
</calcChain>
</file>

<file path=xl/sharedStrings.xml><?xml version="1.0" encoding="utf-8"?>
<sst xmlns="http://schemas.openxmlformats.org/spreadsheetml/2006/main" count="762" uniqueCount="425">
  <si>
    <t>Наименование хозяйствующего субъекта</t>
  </si>
  <si>
    <t>ИНН</t>
  </si>
  <si>
    <t>№ п/п</t>
  </si>
  <si>
    <t xml:space="preserve">Наименование рынка присутствия хозйствующего субъекта </t>
  </si>
  <si>
    <t>Муниципальное образование город Мурманск</t>
  </si>
  <si>
    <t>58.13 Издание газет</t>
  </si>
  <si>
    <t>АО "Фармация Мурманска"</t>
  </si>
  <si>
    <t>69.10 Деятельность в области права</t>
  </si>
  <si>
    <t>АО</t>
  </si>
  <si>
    <t>КУ</t>
  </si>
  <si>
    <t>Муниципальное автономное учреждение "Центр организационно-методического обеспечения физической культуры и спорта "Стратегия"</t>
  </si>
  <si>
    <t>АУ</t>
  </si>
  <si>
    <t xml:space="preserve">93.19 Деятельность в области спорта прочая
</t>
  </si>
  <si>
    <t>Муниципальное автономное учреждение ГСЦ "Авангард"</t>
  </si>
  <si>
    <t>АО "Мурманская горэлектросеть"</t>
  </si>
  <si>
    <t>Акционерное общество "Бюро спецобслуживания"</t>
  </si>
  <si>
    <t>муниципальное бюджетное учреждение</t>
  </si>
  <si>
    <t>Мурманское муниципальное бюджетное учреждение "Центр содержания животных"</t>
  </si>
  <si>
    <t>Акционерное общество "Электротранспорт"</t>
  </si>
  <si>
    <t xml:space="preserve">Мурманское муниципальное бюджетное учреждение "Управление дорожного хозяйства" </t>
  </si>
  <si>
    <t>АО "Север"</t>
  </si>
  <si>
    <t>АО "Дента"</t>
  </si>
  <si>
    <t>Непубличное акционерное общество</t>
  </si>
  <si>
    <t>Стоматологическая практика</t>
  </si>
  <si>
    <t>МАУО г. Мурманска "Центр школьного питания"</t>
  </si>
  <si>
    <t>муниципальное автономное учреждение</t>
  </si>
  <si>
    <t xml:space="preserve">МБУ ДО г. Мурманска комплексная детско-юношеская спортивная школа № 17 </t>
  </si>
  <si>
    <t>МБОУ г. Мурманска "Прогимназия № 40"</t>
  </si>
  <si>
    <t>МАУ ДО г. Мурманска Дом детского творчества им. А. Бредова</t>
  </si>
  <si>
    <t>МБУ ДО г. Мурманска детский морской центр "Океан"</t>
  </si>
  <si>
    <t>МБУ ДО г. Мурманска детско-юношеская спортивная школа № 2 по волейболу</t>
  </si>
  <si>
    <t>МБУ ДО г. Мурманска детско-юношеская спортивная школа № 10 по футболу</t>
  </si>
  <si>
    <t>МБОУ г. Мурманска "Прогимназия № 24"</t>
  </si>
  <si>
    <t>МБОУ г.Мурманска "Основная общеобразовательная школа № 58"</t>
  </si>
  <si>
    <t>МБУ ДО г. Мурманска детско-юношеская спортивная школа единоборств №19</t>
  </si>
  <si>
    <t>МБОУ г.Мурманска "Лицей № 2"</t>
  </si>
  <si>
    <t>МБОУ г. Мурманска "Средняя общеобразовательная школа № 28"</t>
  </si>
  <si>
    <t>МБОУ г.Мурманска "Средняя общеобразовательная школа № 43"</t>
  </si>
  <si>
    <t>МБОУ г. Мурманска "Средняя общеобразовательная школа № 1"</t>
  </si>
  <si>
    <t>МБОУ г. Мурманска "Прогимназия № 51"</t>
  </si>
  <si>
    <t>МБОУ г. Мурманска "Средняя общеобразовательная школа № 34"</t>
  </si>
  <si>
    <t>МБОУ г. Мурманска "Гимназия № 5"</t>
  </si>
  <si>
    <t>МБОУ г. Мурманска "Средняя общеобразовательная школа № 49"</t>
  </si>
  <si>
    <t>МБУО Централизованная бухгалтерия по обслуживанию учреждений комитета по образованию администрации г. Мурманска</t>
  </si>
  <si>
    <t>МБОУ "Мурманский академический лицей"</t>
  </si>
  <si>
    <t>МБОУ г.Мурманска "Средняя общеобразовательная школа № 38"</t>
  </si>
  <si>
    <t>МБОУ г.Мурманска "Средняя общеобразовательная школа № 45"</t>
  </si>
  <si>
    <t>МБОУ г. Мурманска "Средняя общеобразовательная школа № 44"</t>
  </si>
  <si>
    <t>МБОУ г. Мурманска "Средняя общеобразовательная школа № 56"</t>
  </si>
  <si>
    <t>МБУ ДО г.Мурманска Центр профессиональной ориентации "ПрофСтарт"</t>
  </si>
  <si>
    <t>МБОУ г.Мурманска "Средняя общеобразовательная школа № 18"</t>
  </si>
  <si>
    <t>МБОУ г. Мурманска "Гимназия № 1"</t>
  </si>
  <si>
    <t>МБОУ г. Мурманска "Гимназия № 8"</t>
  </si>
  <si>
    <t>МБУ ДО г. Мурманска детско-юношеская спортивно-адаптивная школа №15</t>
  </si>
  <si>
    <t>МБОУ г. Мурманска "Гимназия № 3"</t>
  </si>
  <si>
    <t>МБОУ г.Мурманска "Средняя общеобразовательная школа № 53"</t>
  </si>
  <si>
    <t>МБОУ г.Мурманска "Прогимназия № 61"</t>
  </si>
  <si>
    <t>МБОУ г.Мурманска "Средняя общеобразовательная школа № 41"</t>
  </si>
  <si>
    <t>МБУ ДО г. Мурманска Дом детского творчества им. А.Торцева</t>
  </si>
  <si>
    <t>МБОУ г. Мурманска "Средняя общеобразовательная школа № 57"</t>
  </si>
  <si>
    <t xml:space="preserve">МБУ ДО г. Мурманска детско-юношеская спортивная школа № 16 по дзюдо и самбо </t>
  </si>
  <si>
    <t>МБОУ г.Мурманска "Гимназия № 9"</t>
  </si>
  <si>
    <t>МБОУ г.Мурманска "Средняя общеобразовательная школа № 5"</t>
  </si>
  <si>
    <t>МБОУ г. Мурманска "Гимназия № 6"</t>
  </si>
  <si>
    <t>МБОУ г. Мурманска "Гимназия № 7"</t>
  </si>
  <si>
    <t>МБОУ г. Мурманска "Гимназия № 2"</t>
  </si>
  <si>
    <t>МБОУ г. Мурманска "Средняя общеобразовательная школа № 33"</t>
  </si>
  <si>
    <t>МБОУ г. Мурманска "Средняя общеобразовательная школа № 21"</t>
  </si>
  <si>
    <t>МБОУ г. Мурманска "Основная общеобразовательная школа № 16"</t>
  </si>
  <si>
    <t>МБОУ г. Мурманска "Гимназия № 10"</t>
  </si>
  <si>
    <t>МБОУ г.Мурманска "Средняя общеобразовательная школа № 20"</t>
  </si>
  <si>
    <t>МБОУ г. Мурманска "Средняя общеобразовательная школа № 22"</t>
  </si>
  <si>
    <t>МБОУ г. Мурманска "Средняя общеобразовательная школа № 27"</t>
  </si>
  <si>
    <t>МБОУ г.Мурманска "Средняя общеобразовательная школа № 13"</t>
  </si>
  <si>
    <t>МБОУ г. Мурманска "Средняя общеобразовательная школа № 42 имени Е.В. Шовского"</t>
  </si>
  <si>
    <t>МБОУ г. Мурманска "Мурманский международный лицей"</t>
  </si>
  <si>
    <t>МБОУ "Кадетская школа г. Мурманска"</t>
  </si>
  <si>
    <t>МБУ ДО г.Мурманска Первомайский Дом детского творчества</t>
  </si>
  <si>
    <t>МБОУ г. Мурманска "Основная общеобразовательная школа № 4"</t>
  </si>
  <si>
    <t>МБУ ДО детско-юношеская спортивная школа № 4</t>
  </si>
  <si>
    <t>МАУ г. Мурманска «Муниципальный опорный центр дополнительного образования детей»</t>
  </si>
  <si>
    <t>МБДОУ г.Мурманска № 109</t>
  </si>
  <si>
    <t>МБДОУ г. Мурманска № 7</t>
  </si>
  <si>
    <t>МБДОУ г.Мурманска № 58</t>
  </si>
  <si>
    <t>МБДОУ г.Мурманска № 72</t>
  </si>
  <si>
    <t>МАДОУ г. Мурманска № 78</t>
  </si>
  <si>
    <t>МБДОУ г. Мурманска № 82</t>
  </si>
  <si>
    <t>МБДОУ г.Мурманска № 87</t>
  </si>
  <si>
    <t>МАДОУ г. Мурманска № 93</t>
  </si>
  <si>
    <t>МАДОУ г. Мурманска № 97</t>
  </si>
  <si>
    <t>МБДОУ г. Мурманска № 131</t>
  </si>
  <si>
    <t>МАДОУ г.Мурманска № 135</t>
  </si>
  <si>
    <t>МБДОУ г.Мурманска № 136</t>
  </si>
  <si>
    <t>МБДОУ г.Мурманска № 138</t>
  </si>
  <si>
    <t>МБДОУ г.Мурманска № 156</t>
  </si>
  <si>
    <t>МБДОУ г.Мурманска № 157</t>
  </si>
  <si>
    <t>МАДОУ г. Мурманска №133</t>
  </si>
  <si>
    <t>МАДОУ г. Мурманска № 118</t>
  </si>
  <si>
    <t>МАДОУ г. Мурманска № 91</t>
  </si>
  <si>
    <t>МАДОУ г.Мурманска № 139</t>
  </si>
  <si>
    <t>МБДОУ г. Мурманска № 57</t>
  </si>
  <si>
    <t>МБДОУ г.Мурманска № 105</t>
  </si>
  <si>
    <t>МБДОУ г.Мурманска № 108</t>
  </si>
  <si>
    <t>МБДОУ г.Мурманска № 4</t>
  </si>
  <si>
    <t>МБДОУ г.Мурманска № 104</t>
  </si>
  <si>
    <t>МБДОУ г.Мурманска № 73</t>
  </si>
  <si>
    <t>МБДОУ г.Мурманска № 74</t>
  </si>
  <si>
    <t>МБДОУ г. Мурманска № 89</t>
  </si>
  <si>
    <t>МБДОУ г.Мурманска № 38</t>
  </si>
  <si>
    <t>МАДОУ г. Мурманска № 119</t>
  </si>
  <si>
    <t>МБДОУ г.Мурманска № 90</t>
  </si>
  <si>
    <t>МБДОУ г.Мурманска № 95</t>
  </si>
  <si>
    <t>МБДОУ г.Мурманска № 80</t>
  </si>
  <si>
    <t>МБДОУ г.Мурманска № 27</t>
  </si>
  <si>
    <t>МБДОУ г. Мурманска № 2</t>
  </si>
  <si>
    <t>МБДОУ г. Мурманска №122</t>
  </si>
  <si>
    <t>МБДОУ г. Мурманска № 41</t>
  </si>
  <si>
    <t>МБДОУ г. Мурманска № 13</t>
  </si>
  <si>
    <t>МБДОУ г.Мурманска № 76</t>
  </si>
  <si>
    <t>МБДОУ г.Мурманска № 50</t>
  </si>
  <si>
    <t>МАДОУ г. Мурманска № 32</t>
  </si>
  <si>
    <t>МБДОУ г.Мурманска № 83</t>
  </si>
  <si>
    <t>МБДОУ г.Мурманска № 120</t>
  </si>
  <si>
    <t>МАДОУ г. Мурманска № 115</t>
  </si>
  <si>
    <t>МБДОУ г.Мурманска № 15</t>
  </si>
  <si>
    <t>МБДОУ г.Мурманска № 128</t>
  </si>
  <si>
    <t xml:space="preserve">МБДОУ г. Мурманска № 18 </t>
  </si>
  <si>
    <t>МАДОУ г. Мурманска № 112</t>
  </si>
  <si>
    <t>МАДОУ г.Мурманска № 123</t>
  </si>
  <si>
    <t>МБДОУ г. Мурманска № 11</t>
  </si>
  <si>
    <t>МБДОУ г.Мурманска № 125</t>
  </si>
  <si>
    <t>МБДОУ г.Мурманска № 140</t>
  </si>
  <si>
    <t>МБДОУ г.Мурманска № 127</t>
  </si>
  <si>
    <t>МАДОУ г.Мурманска № 151</t>
  </si>
  <si>
    <t>МАДОУ г.Мурманска № 45</t>
  </si>
  <si>
    <t>МБДОУ г.Мурманска № 129</t>
  </si>
  <si>
    <t>МБДОУ г.Мурманска №130</t>
  </si>
  <si>
    <t>МАДОУ г. Мурманска № 96</t>
  </si>
  <si>
    <t>МБДОУ г.Мурманска № 101</t>
  </si>
  <si>
    <t>МБДОУ г.Мурманска № 46</t>
  </si>
  <si>
    <t>МАДОУ г.Мурманска № 26</t>
  </si>
  <si>
    <t>МАДОУ г. Мурманска № 110</t>
  </si>
  <si>
    <t>МБДОУ г.Мурманска № 85</t>
  </si>
  <si>
    <t>МБДОУ г.Мурманска № 79</t>
  </si>
  <si>
    <t>01.62 Предоставление услуг в области животноводства</t>
  </si>
  <si>
    <t>АО "Здоровье"</t>
  </si>
  <si>
    <t>Мурманское муниципальное бюджетное учреждение "Управление по обеспечению деятельности органов местного самоуправления города Мурманска"</t>
  </si>
  <si>
    <t>Муниципальное автономное учреждение молодежной политики "Дом молодежи"</t>
  </si>
  <si>
    <t>93.29.9 Деятельность зрелищно-развлекательная прочая, не включенная в другие группировки</t>
  </si>
  <si>
    <t>Муниципальное автономное учреждение молодежной политики "Объединение молодежных центров"</t>
  </si>
  <si>
    <t>МБОУ ДО г. Мурманска "Детская музыкальная школа № 1 им. А.Н.Волковой"</t>
  </si>
  <si>
    <t>85.41. Образование дополнительное детей и взрослых</t>
  </si>
  <si>
    <t>МБОУ ДО г. Мурманска Детская музыкальная школа № 3 (МБУДО ДМШ № 3)</t>
  </si>
  <si>
    <t>МБОУ ДО г. Мурманска "Детская музыкальная школа № 5"  (МБУДО ДМШ № 5)</t>
  </si>
  <si>
    <t>МБОУ ДО г.Мурманска Детская музыкальная школа № 6 (МБУДО ДМШ № 6)</t>
  </si>
  <si>
    <t>МБОУ ДО г. Мурманска "Детская школа искусств № 1"  (МБУДО ДШИ № 1)</t>
  </si>
  <si>
    <t>МБОУ ДО г. Мурманска Детская школа искусств № 2 (МБУДО ДШИ № 2)</t>
  </si>
  <si>
    <t>МБОУ ДО г. Мурманска "Детская школа искусств № 3" (МБУДО ДШИ № 3)</t>
  </si>
  <si>
    <t>МБОУ ДО детская школа искусств № 4 г. Мурманска  (МБУДО ДШИ № 4)</t>
  </si>
  <si>
    <t>МБОУ ДО г. Мурманска "Детская художественная школа" (МБУДО ДХШ)</t>
  </si>
  <si>
    <t>МАОУ ДОД детская театральная школа г.Мурманска (МАУ ДО ДТШ)</t>
  </si>
  <si>
    <t>МБУК "Дом культуры "Первомайский" г.Мурманска"</t>
  </si>
  <si>
    <t>90.04.3 Деятельность учреждений клубного типа: клубов, дворцов и домов культуры, домов народного творчества</t>
  </si>
  <si>
    <t>МБУК Дворец культуры "Судоремонтник" г. Мурманска</t>
  </si>
  <si>
    <t xml:space="preserve">МБУК г. Мурманска "Центр досуга и семейного творчества" </t>
  </si>
  <si>
    <t xml:space="preserve">МАУК "Дом культуры Ленинского округа г. Мурманска" </t>
  </si>
  <si>
    <t>МБУК "Выставочный зал г.Мурманска" (МБУК "Выставочный зал")</t>
  </si>
  <si>
    <t>90.0 Деятельность творческая, деятельность в области искусства и организации развлечений</t>
  </si>
  <si>
    <t>МБУК "Центральная городская библиотека г. Мурманска"</t>
  </si>
  <si>
    <t>91.01 Деятельность библиотек и архивов</t>
  </si>
  <si>
    <t>МБУК "Центральная детская библиотека г. Мурманска"</t>
  </si>
  <si>
    <t xml:space="preserve">МБУ Централизованная бухгалтерия по обслуживанию учреждений комитета по культуре администрации г. Мурманска 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</si>
  <si>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</si>
  <si>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МАУК "Мурманские городские парки и скверы" (МАУК "МГПС")</t>
  </si>
  <si>
    <t>93.21 Деятельность парков культуры и отдыха и тематических парков</t>
  </si>
  <si>
    <t>МУП</t>
  </si>
  <si>
    <t>Муниципальное унитарное предприятие "Мурманская управляющая компания" (МУП "МУК")</t>
  </si>
  <si>
    <t xml:space="preserve">35.30.14 - Производство,  пара и горячей воды котельными </t>
  </si>
  <si>
    <t>Мурманское муниципальное унитарное предприятие "Жилэксплуатация" БАНКРОТ операционная деятельность прекращена с 01.05.2015)</t>
  </si>
  <si>
    <t>Муниципальное казенное учреждение "Новые формы управления" (МКУ "НФУ")</t>
  </si>
  <si>
    <t>Образование дополнительное детей и взрослых</t>
  </si>
  <si>
    <t>Рынок услуг общего образования</t>
  </si>
  <si>
    <t>Рынок дополнительного образования детей и взрослых</t>
  </si>
  <si>
    <t>Управление недвижимым имуществом</t>
  </si>
  <si>
    <t>Услуги в области бухгалтерского учета</t>
  </si>
  <si>
    <t>Рынок IТ услуг</t>
  </si>
  <si>
    <t>Рынок услуг дошкольного образования</t>
  </si>
  <si>
    <t>Государственное управление и обеспечение военной безопасности</t>
  </si>
  <si>
    <t>81.29.9 Деятельность по чистке и уборке прочая, не включенная в другие группировки</t>
  </si>
  <si>
    <t>93.11 Деятельность спортивных объектов;                                       93.19 Деятельность в области спорта прочая</t>
  </si>
  <si>
    <t>96.03 Организация похорон и предоставление связанных с ними услуг</t>
  </si>
  <si>
    <t>52.21.22 Деятельность по эксплуатации автомобильных дорог и автомагистралей</t>
  </si>
  <si>
    <t>68.32.1 Управление эксплуатацией жилого фонда за вознаграждение или на договорной основе</t>
  </si>
  <si>
    <t>ММКУ</t>
  </si>
  <si>
    <t>68.20.2 Сдача в аренду собственного недвижимого имущества</t>
  </si>
  <si>
    <t>н\у</t>
  </si>
  <si>
    <t>-</t>
  </si>
  <si>
    <t>Мурманское муниципальное унитарное предприятие "Эксплуатация-Сервис" (Ликвидировано 29.11.2021 в связи с банкротством)</t>
  </si>
  <si>
    <t>Рынок услуг розничной торговли лекарственными препаратами, медицинскими изделиями и сопутствующими товарами</t>
  </si>
  <si>
    <t>68.32 - Управление недвижимым имуществом за вознаграждение или на договорной основе.</t>
  </si>
  <si>
    <t>Казенное учреждение</t>
  </si>
  <si>
    <t>Мурманское муниципальное казенное учреждение "Управление капитального строительства"</t>
  </si>
  <si>
    <t>Автономное учреждение</t>
  </si>
  <si>
    <t>Муниципальное бюджетное учреждение "Централизованная бухгалтерия по обслуживанию структурных подразделений администрации города Мурманска"</t>
  </si>
  <si>
    <t>Муниципальное бюджетное учреждение</t>
  </si>
  <si>
    <t>Мурманское муниципальное бюджетное учреждение "Единая дежурно- диспетчерская служба"</t>
  </si>
  <si>
    <t>Рынок продукции и услуг общественного питания </t>
  </si>
  <si>
    <t>Акционерное общество</t>
  </si>
  <si>
    <t>Оказание услуг по перевозке пассажиров троллейбусным и автобусным транспортом</t>
  </si>
  <si>
    <t>Организационно-правовая форма</t>
  </si>
  <si>
    <t xml:space="preserve">Рыночная доля хозяйствующего субъекта в натуральном выражении на 01.01.2024 (по объемам реализованных товаров/ работ/ услуг), в процентах </t>
  </si>
  <si>
    <t xml:space="preserve">Рыночная доля хозяйствующего субъекта в стоимостном выражении на 01.01.2024 (по выручке от реализации товаров/ работ/ услуг), в процентах </t>
  </si>
  <si>
    <t>Суммарный объем финансирования в 2023 году (со стороны субъекта РФ и муниципальных образований), руб.</t>
  </si>
  <si>
    <t>Суммарный объем финансирования за три квартала (январь-сентябрь) 2024 года (со стороны субъекта РФ и муниципальных образований), руб.</t>
  </si>
  <si>
    <t>Выручка хозяйствующего субъекта в отчетном периоде, полученная по основному виду деятельности
за три квартала (январь - сентябрь) 2024 года, руб.</t>
  </si>
  <si>
    <t>Отгружено товаров собственного производства, выполненных работ и услуг собственными силами на 01.01.2024, тыс. руб. / натуральных единицах</t>
  </si>
  <si>
    <t>Объем реализации хозяйствующим субъектом в отчетном периоде товаров, работ или услуг (по основному виду деятельности)
за три квартала (январь - сентябрь) 2024 года, руб.</t>
  </si>
  <si>
    <t>МАУ "Редакция газеты "Вечерний Мурманск"</t>
  </si>
  <si>
    <t>2415,9/705188</t>
  </si>
  <si>
    <t>26216/7220</t>
  </si>
  <si>
    <t>ММКУ "Центр по контролю за использованием муниципального имущества" (ММКУ "ЦКИМИ")</t>
  </si>
  <si>
    <t>5190913742</t>
  </si>
  <si>
    <t>ММБУ "Дирекция городского кладбища"</t>
  </si>
  <si>
    <t>Мурманское муниципальное бюджетное учреждение "МурманскГорСвет"</t>
  </si>
  <si>
    <t>43.21 Производство электромонтажных работ</t>
  </si>
  <si>
    <t>Мурманское муниципальное бюджетное учреждение "Центр организации дорожного движения"</t>
  </si>
  <si>
    <t>52.21.22  Деятельность по эксплуатации автомобильных дорог и автомагистралей</t>
  </si>
  <si>
    <t>Мурманское муниципальное бюджетное учреждение "Экосистема"</t>
  </si>
  <si>
    <t>39.00-Предоставление услуг в области ликвидации последствий загрязнений и прочих услуг, связанных с удалением отходов</t>
  </si>
  <si>
    <t xml:space="preserve">Муниципальное автономное учреждение дополнительного образования спортивная школа олимпийского резерва № 3 </t>
  </si>
  <si>
    <t>61 882 644,93</t>
  </si>
  <si>
    <t>39 344 070,5</t>
  </si>
  <si>
    <t>Муниципальное автономное учреждение дополнительного образования спортивная школа олимпийского резерва № 4</t>
  </si>
  <si>
    <t>60 157 440,95</t>
  </si>
  <si>
    <t>39 825 077,39</t>
  </si>
  <si>
    <t>Муниципальное автономное учреждение дополнительного образования спортивная школа № 6</t>
  </si>
  <si>
    <t>157 916 122,06</t>
  </si>
  <si>
    <t>70 773 703,24</t>
  </si>
  <si>
    <t>Муниципальное автономное учреждение дополнительного образования спортивная школа  № 12</t>
  </si>
  <si>
    <t>38 436 409,46</t>
  </si>
  <si>
    <t>28 816 503,62</t>
  </si>
  <si>
    <t>Муниципальное автономное учреждение дополнительного образования спортивная школа  № 13</t>
  </si>
  <si>
    <t>34 338 662</t>
  </si>
  <si>
    <t>28 788 199,44</t>
  </si>
  <si>
    <t>58 262 638,94</t>
  </si>
  <si>
    <t>70 738 235,78</t>
  </si>
  <si>
    <t>Мурманское муниципальное казенное учреждение "Управление закупок" (ММКУ "Управление закупок")</t>
  </si>
  <si>
    <t xml:space="preserve">Муниципальные казенные учреждения
</t>
  </si>
  <si>
    <t>703536,5/30603,4</t>
  </si>
  <si>
    <t>55743,38/835,0</t>
  </si>
  <si>
    <t>МБУ ДО г.Мурманска центр патриотического воспитания "Юная Гвардия"</t>
  </si>
  <si>
    <t>37755,6/835,3</t>
  </si>
  <si>
    <t>МБОУ г. Мурманска "Мурманский политехнический лицей"</t>
  </si>
  <si>
    <t>110670,37/668,4</t>
  </si>
  <si>
    <t>82243,71/484,8</t>
  </si>
  <si>
    <t>64700,7/1336,0</t>
  </si>
  <si>
    <t>25516,88/990,0</t>
  </si>
  <si>
    <t>15201/420,0</t>
  </si>
  <si>
    <t>21616,1/418,4</t>
  </si>
  <si>
    <t>47690,93/283,8</t>
  </si>
  <si>
    <t>МБУ ДО г. Мурманска спортивная школа № 1 по спортивной гимнастике и спортивной акробатике</t>
  </si>
  <si>
    <t>50666,86/560,0</t>
  </si>
  <si>
    <t>МБОУ г. Мурманска "Средняя общеобразовательная школа № 36"</t>
  </si>
  <si>
    <t>83886,11/621,6</t>
  </si>
  <si>
    <t xml:space="preserve">МБУ ДО г.Мурманска спортивная школа № 7 по боксу </t>
  </si>
  <si>
    <t>25534,76/346,8</t>
  </si>
  <si>
    <t>93498,01/333,6</t>
  </si>
  <si>
    <t>66501,11/964,4</t>
  </si>
  <si>
    <t>76526,39/554,8</t>
  </si>
  <si>
    <t>МБУ ДО г. Мурманска детско-юношеская спортивная школа № 11 по фитнес аэробике и пауэрлифтингу</t>
  </si>
  <si>
    <t>24789,9/537,5</t>
  </si>
  <si>
    <t>47055,11/310,5</t>
  </si>
  <si>
    <t>80463,53/690,8</t>
  </si>
  <si>
    <t xml:space="preserve">МБУ ДО г. Мурманска спортивная школа № 14 по танцевальному спорту </t>
  </si>
  <si>
    <t>54072,03/685,1</t>
  </si>
  <si>
    <t>36425,48/106,8</t>
  </si>
  <si>
    <t>42965,51/286,2</t>
  </si>
  <si>
    <t>68784,27/530,5</t>
  </si>
  <si>
    <t>77828,41/577,3</t>
  </si>
  <si>
    <t>МБУ ДПО г. Мурманска "Городской информационно-методический центр работников образования"</t>
  </si>
  <si>
    <t>53459,63/4504,0</t>
  </si>
  <si>
    <t>165181,87/1280,0</t>
  </si>
  <si>
    <t xml:space="preserve">МАУО г. Мурманска "Управление хозяйственно - эксплуатационного обслуживания образовательных учреждений" </t>
  </si>
  <si>
    <t>610135,39/479,1</t>
  </si>
  <si>
    <t>248092,44/12600</t>
  </si>
  <si>
    <t>МБОУ г. Мурманска "Средняя общеобразовательная школа № 23"</t>
  </si>
  <si>
    <t>87265,68/683,9</t>
  </si>
  <si>
    <t>МБУ ДО г. Мурманска "Центр психолого-педагогической, медицинской и социальной помощи"</t>
  </si>
  <si>
    <t>53555,22/6661,3</t>
  </si>
  <si>
    <t>99273,55/747,6</t>
  </si>
  <si>
    <t>67713,09/522,0</t>
  </si>
  <si>
    <t>95433,66/748,2</t>
  </si>
  <si>
    <t>65105,52/501,2</t>
  </si>
  <si>
    <t>МБОУ г.Мурманска "Средняя общеобразовательная школа № 11"</t>
  </si>
  <si>
    <t>82314/685,7</t>
  </si>
  <si>
    <t>110585,64/543,3</t>
  </si>
  <si>
    <t>28933,32/838,1</t>
  </si>
  <si>
    <t>91310,1/588,7</t>
  </si>
  <si>
    <t>105114,28/773,3</t>
  </si>
  <si>
    <t>127174,34/846,1</t>
  </si>
  <si>
    <t>39448,81/340,5</t>
  </si>
  <si>
    <t>83773,35/596,1</t>
  </si>
  <si>
    <t>91491,49/791,0</t>
  </si>
  <si>
    <t>62004,96/508,4</t>
  </si>
  <si>
    <t>МБОУ г.Мурманска "Основная общеобразовательная школа № 26"</t>
  </si>
  <si>
    <t>81512,26/415,8</t>
  </si>
  <si>
    <t>85853,76/734,2</t>
  </si>
  <si>
    <t>58022,02/1340,8</t>
  </si>
  <si>
    <t>94873,73/644,5</t>
  </si>
  <si>
    <t>14870,79/355,2</t>
  </si>
  <si>
    <t>105591,03/651,8</t>
  </si>
  <si>
    <t>110496,9/942,5</t>
  </si>
  <si>
    <t>124871,71/838,6</t>
  </si>
  <si>
    <t>186221/1474,6</t>
  </si>
  <si>
    <t>МБУ ДО г. Мурманска центр детского и юношеского туризма</t>
  </si>
  <si>
    <t>32368,97/555,0</t>
  </si>
  <si>
    <t>МБОУ г.Мурманска "Средняя общеобразовательная школа № 50"</t>
  </si>
  <si>
    <t>67871,65/553,4</t>
  </si>
  <si>
    <t>85515,89/574,4</t>
  </si>
  <si>
    <t>МБОУ г. Мурманска "Средняя общеобразовательная школа № 31 имени Л.В. Журина"</t>
  </si>
  <si>
    <t>93026,58/752</t>
  </si>
  <si>
    <t>77777,97/553,4</t>
  </si>
  <si>
    <t>94456,91/494,7</t>
  </si>
  <si>
    <t>31607,72/102,1</t>
  </si>
  <si>
    <t>112600,98/799,5</t>
  </si>
  <si>
    <t>101538,65/656,4</t>
  </si>
  <si>
    <t>77446,3/552,8</t>
  </si>
  <si>
    <t>173963,01/934,9</t>
  </si>
  <si>
    <t>МБОУ г.Мурманска "Средняя общеобразовательная школа № 37"</t>
  </si>
  <si>
    <t>82665,25/581,0</t>
  </si>
  <si>
    <t>84001,59/609,1</t>
  </si>
  <si>
    <t>75104,52/422,8</t>
  </si>
  <si>
    <t>109367,65/613,0</t>
  </si>
  <si>
    <t>81315,15/543,2</t>
  </si>
  <si>
    <t>63832,11/1090,3</t>
  </si>
  <si>
    <t>МБОУ г. Мурманска "Средняя общеобразовательная школа № 3"</t>
  </si>
  <si>
    <t>59271,3/516,7</t>
  </si>
  <si>
    <t>39287,58/257,1</t>
  </si>
  <si>
    <t>35818,83/1003,7</t>
  </si>
  <si>
    <t>51775,36/47</t>
  </si>
  <si>
    <t>67590,1/162,1</t>
  </si>
  <si>
    <t>63674,8/175,4</t>
  </si>
  <si>
    <t>54657,61/185,3</t>
  </si>
  <si>
    <t>70934,2/252,7</t>
  </si>
  <si>
    <t>67258,71/235,4</t>
  </si>
  <si>
    <t>64476,94/133,9</t>
  </si>
  <si>
    <t>70563/242</t>
  </si>
  <si>
    <t>105236,97/328,6</t>
  </si>
  <si>
    <t>101011,64/322,6</t>
  </si>
  <si>
    <t>75482,28/191,3</t>
  </si>
  <si>
    <t>64916,08/236,8</t>
  </si>
  <si>
    <t>78814,97/275,0</t>
  </si>
  <si>
    <t>76425,08/271,3</t>
  </si>
  <si>
    <t>МБДОУ г.Мурманска № 154</t>
  </si>
  <si>
    <t>31732,74/95,3</t>
  </si>
  <si>
    <t>89878,03/281,4</t>
  </si>
  <si>
    <t>70607,21/221,4</t>
  </si>
  <si>
    <t>37605,63/112,6</t>
  </si>
  <si>
    <t>61381,11/134,9</t>
  </si>
  <si>
    <t>65433,99/213,6</t>
  </si>
  <si>
    <t>79153,67/318,7</t>
  </si>
  <si>
    <t>58743,28/138,5</t>
  </si>
  <si>
    <t>74053,25/211,1</t>
  </si>
  <si>
    <t>36170,36/114,6</t>
  </si>
  <si>
    <t>67219,45/248,6</t>
  </si>
  <si>
    <t>57891,69/169,9</t>
  </si>
  <si>
    <t>59828,39/156,9</t>
  </si>
  <si>
    <t>33801,48/100,5</t>
  </si>
  <si>
    <t>121444,84/402,1</t>
  </si>
  <si>
    <t>68156,42/226,7</t>
  </si>
  <si>
    <t>72617,25/228,9</t>
  </si>
  <si>
    <t>57835,52/171,7</t>
  </si>
  <si>
    <t>66121,7/204,4</t>
  </si>
  <si>
    <t>МБДОУ г.Мурманска № 34</t>
  </si>
  <si>
    <t>72493,62/228,7</t>
  </si>
  <si>
    <t>37933,66/112,5</t>
  </si>
  <si>
    <t>90304,84/311,7</t>
  </si>
  <si>
    <t>76876,13/215,7</t>
  </si>
  <si>
    <t>73337,28/193,2</t>
  </si>
  <si>
    <t>29214,96/62,2</t>
  </si>
  <si>
    <t>57182,09/164,1</t>
  </si>
  <si>
    <t>39989,32/76,8</t>
  </si>
  <si>
    <t>117871,74/282,0</t>
  </si>
  <si>
    <t>86197,38/223,2</t>
  </si>
  <si>
    <t>58107,14/143,7</t>
  </si>
  <si>
    <t>61971,96/188,5</t>
  </si>
  <si>
    <t>62981,67/189,7</t>
  </si>
  <si>
    <t>105519,86/323,2</t>
  </si>
  <si>
    <t>78442,62/294,7</t>
  </si>
  <si>
    <t>108098,84/308,9</t>
  </si>
  <si>
    <t>56351,37/139,0</t>
  </si>
  <si>
    <t>138752,5/387,4</t>
  </si>
  <si>
    <t>31551,24/70,5</t>
  </si>
  <si>
    <t>91650,6/318,2</t>
  </si>
  <si>
    <t>93116,76/287,7</t>
  </si>
  <si>
    <t>56800,72/164,1</t>
  </si>
  <si>
    <t>56735,15/143,0</t>
  </si>
  <si>
    <t>71953,71/213,2</t>
  </si>
  <si>
    <t>60786,94/170,3</t>
  </si>
  <si>
    <t>142258,68/289,9</t>
  </si>
  <si>
    <t>64082,38/224,8</t>
  </si>
  <si>
    <t xml:space="preserve">МАДОУ г.Мурманска № 19 </t>
  </si>
  <si>
    <t>158210,17/517,5</t>
  </si>
  <si>
    <t>75907,47/247,5</t>
  </si>
  <si>
    <t>149911,89/442,1</t>
  </si>
  <si>
    <t>59063,35/192,2</t>
  </si>
  <si>
    <t>141414,62/429,4</t>
  </si>
  <si>
    <t>108231,78/295,2</t>
  </si>
  <si>
    <t>33963,73/101,6</t>
  </si>
  <si>
    <t>Акционерное общество "Мурманский регистрационно-информационный вычислительный центр" (АО "МРИВЦ")</t>
  </si>
  <si>
    <t>63.11 - деятельность по обработке данных, предоставлению услуг по размещению информации и связанная с этим деятельность</t>
  </si>
  <si>
    <t>86 003/3 784 431</t>
  </si>
  <si>
    <t xml:space="preserve">18878т.р./58516шт. </t>
  </si>
  <si>
    <t>877650991                      (в т.ч. на  обновление подвижного состава 600000000,00)</t>
  </si>
  <si>
    <t>603280741 (в т.ч. на обновление подвижного состава 400232592,00)</t>
  </si>
  <si>
    <t>40185,158 тыс. чел.</t>
  </si>
  <si>
    <t>297 заключенных договора аренды</t>
  </si>
  <si>
    <t>43409/8755</t>
  </si>
  <si>
    <t>71.12 Инженерно-техническое проектирование, управление проектами троительства, выполнение строительного контроля и авторского надзора</t>
  </si>
  <si>
    <t>бюджетное учреждение</t>
  </si>
  <si>
    <t>68.32.2 Управление эксплуатацией
нежилого фонда за вознаграждение или на
договорной основе</t>
  </si>
  <si>
    <t xml:space="preserve"> 33.14 - ремонт электрического оборудования.</t>
  </si>
  <si>
    <t>5190079125</t>
  </si>
  <si>
    <t>Код 96.04: Деятельность физкультурно - оздоровительная. </t>
  </si>
  <si>
    <t>7755,7/16328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</si>
</sst>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%"/>
    <numFmt numFmtId="165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98"/>
  <sheetViews>
    <sheetView tabSelected="1" topLeftCell="A190" zoomScale="90" zoomScaleNormal="90" workbookViewId="0">
      <selection activeCell="B190" sqref="B190:L190"/>
    </sheetView>
  </sheetViews>
  <sheetFormatPr defaultColWidth="9.140625" defaultRowHeight="15"/>
  <cols>
    <col min="1" max="1" width="4.85546875" style="1" customWidth="1"/>
    <col min="2" max="2" width="21.5703125" style="1" customWidth="1"/>
    <col min="3" max="3" width="17.7109375" style="1" customWidth="1"/>
    <col min="4" max="4" width="16" style="1" customWidth="1"/>
    <col min="5" max="5" width="18.42578125" style="1" customWidth="1"/>
    <col min="6" max="6" width="19.85546875" style="1" customWidth="1"/>
    <col min="7" max="7" width="20.140625" style="1" customWidth="1"/>
    <col min="8" max="8" width="21" style="1" customWidth="1"/>
    <col min="9" max="9" width="21.42578125" style="1" customWidth="1"/>
    <col min="10" max="10" width="17.5703125" style="1" customWidth="1"/>
    <col min="11" max="11" width="18.140625" style="1" customWidth="1"/>
    <col min="12" max="12" width="21.7109375" style="1" customWidth="1"/>
    <col min="13" max="16384" width="9.140625" style="1"/>
  </cols>
  <sheetData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2"/>
      <c r="B3" s="4"/>
      <c r="C3" s="2"/>
      <c r="D3" s="2"/>
      <c r="E3" s="2"/>
      <c r="F3" s="4" t="s">
        <v>4</v>
      </c>
      <c r="G3" s="2"/>
      <c r="H3" s="2"/>
      <c r="I3" s="2"/>
      <c r="J3" s="2"/>
      <c r="K3" s="2"/>
      <c r="L3" s="2"/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76.25" customHeight="1">
      <c r="A5" s="5" t="s">
        <v>2</v>
      </c>
      <c r="B5" s="6" t="s">
        <v>0</v>
      </c>
      <c r="C5" s="5" t="s">
        <v>1</v>
      </c>
      <c r="D5" s="6" t="s">
        <v>209</v>
      </c>
      <c r="E5" s="6" t="s">
        <v>3</v>
      </c>
      <c r="F5" s="6" t="s">
        <v>210</v>
      </c>
      <c r="G5" s="6" t="s">
        <v>211</v>
      </c>
      <c r="H5" s="6" t="s">
        <v>212</v>
      </c>
      <c r="I5" s="6" t="s">
        <v>213</v>
      </c>
      <c r="J5" s="6" t="s">
        <v>214</v>
      </c>
      <c r="K5" s="6" t="s">
        <v>215</v>
      </c>
      <c r="L5" s="6" t="s">
        <v>216</v>
      </c>
    </row>
    <row r="6" spans="1:12" ht="57" customHeight="1">
      <c r="A6" s="3">
        <v>1</v>
      </c>
      <c r="B6" s="7" t="s">
        <v>217</v>
      </c>
      <c r="C6" s="8">
        <v>5190003528</v>
      </c>
      <c r="D6" s="9" t="s">
        <v>25</v>
      </c>
      <c r="E6" s="10" t="s">
        <v>5</v>
      </c>
      <c r="F6" s="11">
        <v>100</v>
      </c>
      <c r="G6" s="11">
        <v>100</v>
      </c>
      <c r="H6" s="11">
        <v>100522372</v>
      </c>
      <c r="I6" s="11">
        <v>70657077</v>
      </c>
      <c r="J6" s="11">
        <v>979807</v>
      </c>
      <c r="K6" s="11" t="s">
        <v>218</v>
      </c>
      <c r="L6" s="11">
        <v>1418303</v>
      </c>
    </row>
    <row r="7" spans="1:12" ht="60">
      <c r="A7" s="3">
        <v>2</v>
      </c>
      <c r="B7" s="7" t="s">
        <v>147</v>
      </c>
      <c r="C7" s="8">
        <v>5190043087</v>
      </c>
      <c r="D7" s="7" t="s">
        <v>202</v>
      </c>
      <c r="E7" s="15" t="s">
        <v>148</v>
      </c>
      <c r="F7" s="11">
        <v>0</v>
      </c>
      <c r="G7" s="11">
        <v>0</v>
      </c>
      <c r="H7" s="11">
        <v>33743920.549999997</v>
      </c>
      <c r="I7" s="11">
        <v>15008698.23</v>
      </c>
      <c r="J7" s="11">
        <v>180550</v>
      </c>
      <c r="K7" s="11">
        <v>0</v>
      </c>
      <c r="L7" s="11">
        <v>0</v>
      </c>
    </row>
    <row r="8" spans="1:12" ht="60">
      <c r="A8" s="3">
        <v>3</v>
      </c>
      <c r="B8" s="7" t="s">
        <v>149</v>
      </c>
      <c r="C8" s="9">
        <v>5191601859</v>
      </c>
      <c r="D8" s="7" t="s">
        <v>202</v>
      </c>
      <c r="E8" s="15" t="s">
        <v>148</v>
      </c>
      <c r="F8" s="11">
        <v>0</v>
      </c>
      <c r="G8" s="11">
        <v>0</v>
      </c>
      <c r="H8" s="11">
        <v>83513451.180000007</v>
      </c>
      <c r="I8" s="11">
        <v>108202166.3</v>
      </c>
      <c r="J8" s="11">
        <v>131800</v>
      </c>
      <c r="K8" s="11">
        <v>0</v>
      </c>
      <c r="L8" s="11">
        <v>0</v>
      </c>
    </row>
    <row r="9" spans="1:12" ht="113.45" customHeight="1">
      <c r="A9" s="3">
        <v>4</v>
      </c>
      <c r="B9" s="7" t="s">
        <v>201</v>
      </c>
      <c r="C9" s="7">
        <v>5190935714</v>
      </c>
      <c r="D9" s="7" t="s">
        <v>200</v>
      </c>
      <c r="E9" s="7" t="s">
        <v>418</v>
      </c>
      <c r="F9" s="11">
        <v>0</v>
      </c>
      <c r="G9" s="11">
        <v>0</v>
      </c>
      <c r="H9" s="7">
        <v>1032109343.24</v>
      </c>
      <c r="I9" s="7">
        <v>1152650411.27</v>
      </c>
      <c r="J9" s="11">
        <v>0</v>
      </c>
      <c r="K9" s="11">
        <v>0</v>
      </c>
      <c r="L9" s="11">
        <v>0</v>
      </c>
    </row>
    <row r="10" spans="1:12" ht="61.9" customHeight="1">
      <c r="A10" s="3">
        <v>5</v>
      </c>
      <c r="B10" s="7" t="s">
        <v>222</v>
      </c>
      <c r="C10" s="7" t="s">
        <v>221</v>
      </c>
      <c r="D10" s="7" t="s">
        <v>16</v>
      </c>
      <c r="E10" s="7" t="s">
        <v>188</v>
      </c>
      <c r="F10" s="11">
        <v>0</v>
      </c>
      <c r="G10" s="11">
        <v>0</v>
      </c>
      <c r="H10" s="7">
        <v>59395063.729999997</v>
      </c>
      <c r="I10" s="7">
        <f>45269398.99+900000</f>
        <v>46169398.990000002</v>
      </c>
      <c r="J10" s="11">
        <v>0</v>
      </c>
      <c r="K10" s="11">
        <v>0</v>
      </c>
      <c r="L10" s="11">
        <v>0</v>
      </c>
    </row>
    <row r="11" spans="1:12" ht="91.5" customHeight="1">
      <c r="A11" s="3">
        <v>6</v>
      </c>
      <c r="B11" s="7" t="s">
        <v>19</v>
      </c>
      <c r="C11" s="7">
        <v>5190918123</v>
      </c>
      <c r="D11" s="7" t="s">
        <v>16</v>
      </c>
      <c r="E11" s="7" t="s">
        <v>191</v>
      </c>
      <c r="F11" s="11">
        <v>0</v>
      </c>
      <c r="G11" s="11">
        <v>0</v>
      </c>
      <c r="H11" s="7">
        <v>2594431916.1900001</v>
      </c>
      <c r="I11" s="7">
        <v>2100800837.74</v>
      </c>
      <c r="J11" s="7">
        <v>16159599.960000001</v>
      </c>
      <c r="K11" s="7">
        <v>21359.394</v>
      </c>
      <c r="L11" s="7">
        <v>16159599.960000001</v>
      </c>
    </row>
    <row r="12" spans="1:12" ht="84">
      <c r="A12" s="3">
        <v>7</v>
      </c>
      <c r="B12" s="7" t="s">
        <v>227</v>
      </c>
      <c r="C12" s="7">
        <v>5190920235</v>
      </c>
      <c r="D12" s="7" t="s">
        <v>16</v>
      </c>
      <c r="E12" s="7" t="s">
        <v>228</v>
      </c>
      <c r="F12" s="11">
        <v>0</v>
      </c>
      <c r="G12" s="11">
        <v>0</v>
      </c>
      <c r="H12" s="7">
        <f>232471837.5+25820880.5</f>
        <v>258292718</v>
      </c>
      <c r="I12" s="7">
        <v>21915935.41</v>
      </c>
      <c r="J12" s="11">
        <v>0</v>
      </c>
      <c r="K12" s="11">
        <v>0</v>
      </c>
      <c r="L12" s="11">
        <v>0</v>
      </c>
    </row>
    <row r="13" spans="1:12" ht="96.75" customHeight="1">
      <c r="A13" s="3">
        <v>8</v>
      </c>
      <c r="B13" s="23" t="s">
        <v>10</v>
      </c>
      <c r="C13" s="23">
        <v>5190081540</v>
      </c>
      <c r="D13" s="23" t="s">
        <v>11</v>
      </c>
      <c r="E13" s="23" t="s">
        <v>12</v>
      </c>
      <c r="F13" s="11">
        <v>0</v>
      </c>
      <c r="G13" s="11">
        <v>0</v>
      </c>
      <c r="H13" s="23" t="s">
        <v>244</v>
      </c>
      <c r="I13" s="23" t="s">
        <v>245</v>
      </c>
      <c r="J13" s="23">
        <v>1163260.8600000001</v>
      </c>
      <c r="K13" s="11">
        <v>0</v>
      </c>
      <c r="L13" s="11">
        <v>0</v>
      </c>
    </row>
    <row r="14" spans="1:12" ht="60">
      <c r="A14" s="3">
        <v>9</v>
      </c>
      <c r="B14" s="23" t="s">
        <v>241</v>
      </c>
      <c r="C14" s="23">
        <v>5190107975</v>
      </c>
      <c r="D14" s="23" t="s">
        <v>11</v>
      </c>
      <c r="E14" s="23" t="s">
        <v>151</v>
      </c>
      <c r="F14" s="11">
        <v>0</v>
      </c>
      <c r="G14" s="11">
        <v>0</v>
      </c>
      <c r="H14" s="23" t="s">
        <v>242</v>
      </c>
      <c r="I14" s="23" t="s">
        <v>243</v>
      </c>
      <c r="J14" s="23">
        <v>215553.23</v>
      </c>
      <c r="K14" s="11">
        <v>0</v>
      </c>
      <c r="L14" s="11">
        <v>0</v>
      </c>
    </row>
    <row r="15" spans="1:12" ht="60">
      <c r="A15" s="3">
        <v>10</v>
      </c>
      <c r="B15" s="23" t="s">
        <v>238</v>
      </c>
      <c r="C15" s="23">
        <v>5190106308</v>
      </c>
      <c r="D15" s="23" t="s">
        <v>11</v>
      </c>
      <c r="E15" s="23" t="s">
        <v>151</v>
      </c>
      <c r="F15" s="11">
        <v>0</v>
      </c>
      <c r="G15" s="11">
        <v>0</v>
      </c>
      <c r="H15" s="23" t="s">
        <v>239</v>
      </c>
      <c r="I15" s="23" t="s">
        <v>240</v>
      </c>
      <c r="J15" s="23">
        <v>248534</v>
      </c>
      <c r="K15" s="11">
        <v>0</v>
      </c>
      <c r="L15" s="11">
        <v>0</v>
      </c>
    </row>
    <row r="16" spans="1:12" ht="72">
      <c r="A16" s="3">
        <v>11</v>
      </c>
      <c r="B16" s="23" t="s">
        <v>232</v>
      </c>
      <c r="C16" s="23">
        <v>5190104727</v>
      </c>
      <c r="D16" s="23" t="s">
        <v>11</v>
      </c>
      <c r="E16" s="23" t="s">
        <v>151</v>
      </c>
      <c r="F16" s="11">
        <v>0</v>
      </c>
      <c r="G16" s="11">
        <v>0</v>
      </c>
      <c r="H16" s="23" t="s">
        <v>233</v>
      </c>
      <c r="I16" s="23" t="s">
        <v>234</v>
      </c>
      <c r="J16" s="23">
        <v>1573346</v>
      </c>
      <c r="K16" s="11">
        <v>0</v>
      </c>
      <c r="L16" s="11">
        <v>0</v>
      </c>
    </row>
    <row r="17" spans="1:12" ht="66.75" customHeight="1">
      <c r="A17" s="3">
        <v>12</v>
      </c>
      <c r="B17" s="23" t="s">
        <v>235</v>
      </c>
      <c r="C17" s="23">
        <v>5190023940</v>
      </c>
      <c r="D17" s="23" t="s">
        <v>11</v>
      </c>
      <c r="E17" s="23" t="s">
        <v>151</v>
      </c>
      <c r="F17" s="11">
        <v>0</v>
      </c>
      <c r="G17" s="11">
        <v>0</v>
      </c>
      <c r="H17" s="23" t="s">
        <v>236</v>
      </c>
      <c r="I17" s="23" t="s">
        <v>237</v>
      </c>
      <c r="J17" s="23">
        <v>126827.21</v>
      </c>
      <c r="K17" s="11">
        <v>0</v>
      </c>
      <c r="L17" s="11">
        <v>0</v>
      </c>
    </row>
    <row r="18" spans="1:12" ht="72">
      <c r="A18" s="3">
        <v>13</v>
      </c>
      <c r="B18" s="23" t="s">
        <v>229</v>
      </c>
      <c r="C18" s="23">
        <v>5190105262</v>
      </c>
      <c r="D18" s="23" t="s">
        <v>11</v>
      </c>
      <c r="E18" s="23" t="s">
        <v>151</v>
      </c>
      <c r="F18" s="24">
        <v>0</v>
      </c>
      <c r="G18" s="24">
        <v>0</v>
      </c>
      <c r="H18" s="23" t="s">
        <v>230</v>
      </c>
      <c r="I18" s="23" t="s">
        <v>231</v>
      </c>
      <c r="J18" s="23">
        <v>503638</v>
      </c>
      <c r="K18" s="24">
        <v>0</v>
      </c>
      <c r="L18" s="24">
        <v>0</v>
      </c>
    </row>
    <row r="19" spans="1:12" ht="135" customHeight="1">
      <c r="A19" s="3">
        <v>14</v>
      </c>
      <c r="B19" s="23" t="s">
        <v>203</v>
      </c>
      <c r="C19" s="23">
        <v>5190934439</v>
      </c>
      <c r="D19" s="23" t="s">
        <v>419</v>
      </c>
      <c r="E19" s="23" t="s">
        <v>172</v>
      </c>
      <c r="F19" s="11">
        <v>0</v>
      </c>
      <c r="G19" s="11">
        <v>0</v>
      </c>
      <c r="H19" s="23">
        <v>31269126.940000001</v>
      </c>
      <c r="I19" s="23">
        <v>44246322.25</v>
      </c>
      <c r="J19" s="11">
        <v>0</v>
      </c>
      <c r="K19" s="11">
        <v>0</v>
      </c>
      <c r="L19" s="11">
        <v>0</v>
      </c>
    </row>
    <row r="20" spans="1:12" ht="107.25" customHeight="1">
      <c r="A20" s="3">
        <v>15</v>
      </c>
      <c r="B20" s="21" t="s">
        <v>17</v>
      </c>
      <c r="C20" s="21">
        <v>5190083227</v>
      </c>
      <c r="D20" s="21" t="s">
        <v>16</v>
      </c>
      <c r="E20" s="21" t="s">
        <v>144</v>
      </c>
      <c r="F20" s="11">
        <v>0</v>
      </c>
      <c r="G20" s="11">
        <v>0</v>
      </c>
      <c r="H20" s="21">
        <v>43859873.130000003</v>
      </c>
      <c r="I20" s="21">
        <v>50668730</v>
      </c>
      <c r="J20" s="21">
        <v>1816137</v>
      </c>
      <c r="K20" s="21">
        <v>608.96799999999996</v>
      </c>
      <c r="L20" s="21">
        <v>1937769</v>
      </c>
    </row>
    <row r="21" spans="1:12" ht="103.5" customHeight="1">
      <c r="A21" s="3">
        <v>16</v>
      </c>
      <c r="B21" s="23" t="s">
        <v>13</v>
      </c>
      <c r="C21" s="23">
        <v>5190010525</v>
      </c>
      <c r="D21" s="23" t="s">
        <v>11</v>
      </c>
      <c r="E21" s="23" t="s">
        <v>189</v>
      </c>
      <c r="F21" s="11">
        <v>0</v>
      </c>
      <c r="G21" s="11">
        <v>0</v>
      </c>
      <c r="H21" s="23">
        <v>102318025.23</v>
      </c>
      <c r="I21" s="23">
        <v>82856561.079999998</v>
      </c>
      <c r="J21" s="23">
        <v>16490720</v>
      </c>
      <c r="K21" s="11">
        <v>0</v>
      </c>
      <c r="L21" s="11">
        <v>0</v>
      </c>
    </row>
    <row r="22" spans="1:12" s="2" customFormat="1" ht="75" customHeight="1">
      <c r="A22" s="3">
        <v>17</v>
      </c>
      <c r="B22" s="23" t="s">
        <v>246</v>
      </c>
      <c r="C22" s="25">
        <v>5190033508</v>
      </c>
      <c r="D22" s="23" t="s">
        <v>247</v>
      </c>
      <c r="E22" s="23" t="s">
        <v>7</v>
      </c>
      <c r="F22" s="24">
        <v>0</v>
      </c>
      <c r="G22" s="24">
        <v>0</v>
      </c>
      <c r="H22" s="24">
        <v>28344447.780000001</v>
      </c>
      <c r="I22" s="24">
        <v>21604169.420000002</v>
      </c>
      <c r="J22" s="24">
        <v>0</v>
      </c>
      <c r="K22" s="24">
        <v>0</v>
      </c>
      <c r="L22" s="24">
        <v>0</v>
      </c>
    </row>
    <row r="23" spans="1:12" ht="84">
      <c r="A23" s="3">
        <v>18</v>
      </c>
      <c r="B23" s="23" t="s">
        <v>409</v>
      </c>
      <c r="C23" s="23">
        <v>5190075650</v>
      </c>
      <c r="D23" s="23" t="s">
        <v>8</v>
      </c>
      <c r="E23" s="23" t="s">
        <v>410</v>
      </c>
      <c r="F23" s="23" t="s">
        <v>196</v>
      </c>
      <c r="G23" s="23" t="s">
        <v>196</v>
      </c>
      <c r="H23" s="23" t="s">
        <v>196</v>
      </c>
      <c r="I23" s="23" t="s">
        <v>196</v>
      </c>
      <c r="J23" s="23">
        <v>63483064</v>
      </c>
      <c r="K23" s="23" t="s">
        <v>411</v>
      </c>
      <c r="L23" s="23">
        <v>63483064</v>
      </c>
    </row>
    <row r="24" spans="1:12" ht="74.25" customHeight="1">
      <c r="A24" s="3">
        <v>19</v>
      </c>
      <c r="B24" s="23" t="s">
        <v>145</v>
      </c>
      <c r="C24" s="23" t="s">
        <v>422</v>
      </c>
      <c r="D24" s="23" t="s">
        <v>22</v>
      </c>
      <c r="E24" s="23" t="s">
        <v>423</v>
      </c>
      <c r="F24" s="23">
        <v>28.5</v>
      </c>
      <c r="G24" s="23">
        <v>28.5</v>
      </c>
      <c r="H24" s="23">
        <v>0</v>
      </c>
      <c r="I24" s="23">
        <v>0</v>
      </c>
      <c r="J24" s="23">
        <v>4965170</v>
      </c>
      <c r="K24" s="23" t="s">
        <v>424</v>
      </c>
      <c r="L24" s="23">
        <v>4965170</v>
      </c>
    </row>
    <row r="25" spans="1:12" s="34" customFormat="1" ht="60">
      <c r="A25" s="33">
        <v>20</v>
      </c>
      <c r="B25" s="21" t="s">
        <v>18</v>
      </c>
      <c r="C25" s="31">
        <v>5190193597</v>
      </c>
      <c r="D25" s="21" t="s">
        <v>207</v>
      </c>
      <c r="E25" s="21" t="s">
        <v>208</v>
      </c>
      <c r="F25" s="24">
        <v>0</v>
      </c>
      <c r="G25" s="24">
        <v>0</v>
      </c>
      <c r="H25" s="21" t="s">
        <v>413</v>
      </c>
      <c r="I25" s="21" t="s">
        <v>414</v>
      </c>
      <c r="J25" s="24">
        <v>1539252812.3900001</v>
      </c>
      <c r="K25" s="24" t="s">
        <v>415</v>
      </c>
      <c r="L25" s="24">
        <v>1539252812.3900001</v>
      </c>
    </row>
    <row r="26" spans="1:12" ht="121.15" customHeight="1">
      <c r="A26" s="3">
        <v>21</v>
      </c>
      <c r="B26" s="21" t="s">
        <v>6</v>
      </c>
      <c r="C26" s="31">
        <v>5190194022</v>
      </c>
      <c r="D26" s="21" t="s">
        <v>8</v>
      </c>
      <c r="E26" s="32" t="s">
        <v>198</v>
      </c>
      <c r="F26" s="24">
        <v>0</v>
      </c>
      <c r="G26" s="24">
        <v>0</v>
      </c>
      <c r="H26" s="24">
        <v>0</v>
      </c>
      <c r="I26" s="24">
        <v>0</v>
      </c>
      <c r="J26" s="24">
        <v>721754314</v>
      </c>
      <c r="K26" s="24" t="s">
        <v>412</v>
      </c>
      <c r="L26" s="24">
        <v>721754314</v>
      </c>
    </row>
    <row r="27" spans="1:12" ht="92.25" customHeight="1">
      <c r="A27" s="3">
        <v>22</v>
      </c>
      <c r="B27" s="21" t="s">
        <v>14</v>
      </c>
      <c r="C27" s="21">
        <v>5190119547</v>
      </c>
      <c r="D27" s="21" t="s">
        <v>8</v>
      </c>
      <c r="E27" s="21" t="s">
        <v>421</v>
      </c>
      <c r="F27" s="11">
        <v>0</v>
      </c>
      <c r="G27" s="11">
        <v>0</v>
      </c>
      <c r="H27" s="11">
        <v>0</v>
      </c>
      <c r="I27" s="11">
        <v>0</v>
      </c>
      <c r="J27" s="21">
        <v>25881519</v>
      </c>
      <c r="K27" s="21">
        <v>33760</v>
      </c>
      <c r="L27" s="21">
        <v>25881519</v>
      </c>
    </row>
    <row r="28" spans="1:12" ht="60">
      <c r="A28" s="3">
        <v>23</v>
      </c>
      <c r="B28" s="22" t="s">
        <v>15</v>
      </c>
      <c r="C28" s="22">
        <v>5190020516</v>
      </c>
      <c r="D28" s="22" t="s">
        <v>8</v>
      </c>
      <c r="E28" s="22" t="s">
        <v>190</v>
      </c>
      <c r="F28" s="11">
        <v>0</v>
      </c>
      <c r="G28" s="11">
        <v>0</v>
      </c>
      <c r="H28" s="22">
        <v>5036371</v>
      </c>
      <c r="I28" s="22">
        <v>4445859</v>
      </c>
      <c r="J28" s="22">
        <v>40323614</v>
      </c>
      <c r="K28" s="11">
        <v>0</v>
      </c>
      <c r="L28" s="22">
        <v>40323614</v>
      </c>
    </row>
    <row r="29" spans="1:12" s="34" customFormat="1" ht="76.5" customHeight="1">
      <c r="A29" s="33">
        <v>24</v>
      </c>
      <c r="B29" s="21" t="s">
        <v>20</v>
      </c>
      <c r="C29" s="21">
        <v>5190010853</v>
      </c>
      <c r="D29" s="21" t="s">
        <v>8</v>
      </c>
      <c r="E29" s="32" t="s">
        <v>194</v>
      </c>
      <c r="F29" s="24" t="s">
        <v>195</v>
      </c>
      <c r="G29" s="24" t="s">
        <v>195</v>
      </c>
      <c r="H29" s="24">
        <v>0</v>
      </c>
      <c r="I29" s="24">
        <v>0</v>
      </c>
      <c r="J29" s="24">
        <v>149069587</v>
      </c>
      <c r="K29" s="21" t="s">
        <v>416</v>
      </c>
      <c r="L29" s="24">
        <v>149069587</v>
      </c>
    </row>
    <row r="30" spans="1:12" s="34" customFormat="1" ht="58.5" customHeight="1">
      <c r="A30" s="33">
        <v>25</v>
      </c>
      <c r="B30" s="31" t="s">
        <v>21</v>
      </c>
      <c r="C30" s="31">
        <v>5190140267</v>
      </c>
      <c r="D30" s="21" t="s">
        <v>22</v>
      </c>
      <c r="E30" s="32" t="s">
        <v>23</v>
      </c>
      <c r="F30" s="24">
        <v>100</v>
      </c>
      <c r="G30" s="24">
        <v>100</v>
      </c>
      <c r="H30" s="24">
        <v>0</v>
      </c>
      <c r="I30" s="24">
        <v>0</v>
      </c>
      <c r="J30" s="24">
        <v>36276107</v>
      </c>
      <c r="K30" s="24" t="s">
        <v>417</v>
      </c>
      <c r="L30" s="24">
        <v>36276107</v>
      </c>
    </row>
    <row r="31" spans="1:12" ht="84">
      <c r="A31" s="3">
        <v>26</v>
      </c>
      <c r="B31" s="21" t="s">
        <v>146</v>
      </c>
      <c r="C31" s="21">
        <v>5190000044</v>
      </c>
      <c r="D31" s="21" t="s">
        <v>419</v>
      </c>
      <c r="E31" s="21" t="s">
        <v>420</v>
      </c>
      <c r="F31" s="21">
        <v>100</v>
      </c>
      <c r="G31" s="21">
        <v>100</v>
      </c>
      <c r="H31" s="21">
        <f>311249627.3+14618257.51</f>
        <v>325867884.81</v>
      </c>
      <c r="I31" s="21">
        <f>250335417.56+16134472.68</f>
        <v>266469890.24000001</v>
      </c>
      <c r="J31" s="21">
        <v>198370.6</v>
      </c>
      <c r="K31" s="21">
        <v>60746.38</v>
      </c>
      <c r="L31" s="21">
        <v>203858.96</v>
      </c>
    </row>
    <row r="32" spans="1:12" ht="82.5" customHeight="1">
      <c r="A32" s="3">
        <v>27</v>
      </c>
      <c r="B32" s="8" t="s">
        <v>24</v>
      </c>
      <c r="C32" s="26">
        <v>5190001619</v>
      </c>
      <c r="D32" s="8" t="s">
        <v>25</v>
      </c>
      <c r="E32" s="12" t="s">
        <v>206</v>
      </c>
      <c r="F32" s="27">
        <v>100</v>
      </c>
      <c r="G32" s="27">
        <v>100</v>
      </c>
      <c r="H32" s="28">
        <v>463211036.97000003</v>
      </c>
      <c r="I32" s="28">
        <v>449654144.5</v>
      </c>
      <c r="J32" s="28">
        <v>129486863.09</v>
      </c>
      <c r="K32" s="29" t="s">
        <v>248</v>
      </c>
      <c r="L32" s="28">
        <v>101111980</v>
      </c>
    </row>
    <row r="33" spans="1:12" ht="48">
      <c r="A33" s="3">
        <v>28</v>
      </c>
      <c r="B33" s="8" t="s">
        <v>26</v>
      </c>
      <c r="C33" s="26">
        <v>5190023933</v>
      </c>
      <c r="D33" s="8" t="s">
        <v>16</v>
      </c>
      <c r="E33" s="12" t="s">
        <v>180</v>
      </c>
      <c r="F33" s="27">
        <v>7.7</v>
      </c>
      <c r="G33" s="27">
        <v>8.1999999999999993</v>
      </c>
      <c r="H33" s="28">
        <v>55735872.149999999</v>
      </c>
      <c r="I33" s="28">
        <v>35927516.270000003</v>
      </c>
      <c r="J33" s="28">
        <v>0</v>
      </c>
      <c r="K33" s="29" t="s">
        <v>249</v>
      </c>
      <c r="L33" s="28">
        <v>35613146.270000003</v>
      </c>
    </row>
    <row r="34" spans="1:12" ht="48">
      <c r="A34" s="3">
        <v>29</v>
      </c>
      <c r="B34" s="8" t="s">
        <v>250</v>
      </c>
      <c r="C34" s="26">
        <v>5190052998</v>
      </c>
      <c r="D34" s="8" t="s">
        <v>16</v>
      </c>
      <c r="E34" s="12" t="s">
        <v>180</v>
      </c>
      <c r="F34" s="27">
        <v>7</v>
      </c>
      <c r="G34" s="27">
        <v>5.0999999999999996</v>
      </c>
      <c r="H34" s="28">
        <v>36125384.740000002</v>
      </c>
      <c r="I34" s="28">
        <v>25829580.600000001</v>
      </c>
      <c r="J34" s="28">
        <v>305655.7</v>
      </c>
      <c r="K34" s="29" t="s">
        <v>251</v>
      </c>
      <c r="L34" s="28">
        <v>25006729.48</v>
      </c>
    </row>
    <row r="35" spans="1:12" ht="36">
      <c r="A35" s="3">
        <v>30</v>
      </c>
      <c r="B35" s="8" t="s">
        <v>252</v>
      </c>
      <c r="C35" s="26">
        <v>5190103610</v>
      </c>
      <c r="D35" s="8" t="s">
        <v>16</v>
      </c>
      <c r="E35" s="8" t="s">
        <v>181</v>
      </c>
      <c r="F35" s="27">
        <v>2.2000000000000002</v>
      </c>
      <c r="G35" s="27">
        <v>2.6</v>
      </c>
      <c r="H35" s="30">
        <v>106656780.17</v>
      </c>
      <c r="I35" s="28">
        <v>86678776.150000006</v>
      </c>
      <c r="J35" s="28">
        <v>809970.49</v>
      </c>
      <c r="K35" s="29" t="s">
        <v>253</v>
      </c>
      <c r="L35" s="28">
        <v>84939480.890000001</v>
      </c>
    </row>
    <row r="36" spans="1:12" ht="36">
      <c r="A36" s="3">
        <v>31</v>
      </c>
      <c r="B36" s="8" t="s">
        <v>27</v>
      </c>
      <c r="C36" s="26">
        <v>5190103988</v>
      </c>
      <c r="D36" s="8" t="s">
        <v>16</v>
      </c>
      <c r="E36" s="8" t="s">
        <v>181</v>
      </c>
      <c r="F36" s="27">
        <v>1.6</v>
      </c>
      <c r="G36" s="27">
        <v>1.9</v>
      </c>
      <c r="H36" s="28">
        <v>78589104.530000001</v>
      </c>
      <c r="I36" s="28">
        <v>61727183.479999997</v>
      </c>
      <c r="J36" s="28">
        <v>1665652.36</v>
      </c>
      <c r="K36" s="29" t="s">
        <v>254</v>
      </c>
      <c r="L36" s="28">
        <v>58586830.43</v>
      </c>
    </row>
    <row r="37" spans="1:12" ht="36">
      <c r="A37" s="3">
        <v>32</v>
      </c>
      <c r="B37" s="8" t="s">
        <v>28</v>
      </c>
      <c r="C37" s="26">
        <v>5190104117</v>
      </c>
      <c r="D37" s="8" t="s">
        <v>25</v>
      </c>
      <c r="E37" s="12" t="s">
        <v>180</v>
      </c>
      <c r="F37" s="27">
        <v>6.6</v>
      </c>
      <c r="G37" s="27">
        <v>8.3000000000000007</v>
      </c>
      <c r="H37" s="28">
        <v>61741554.539999999</v>
      </c>
      <c r="I37" s="28">
        <v>46612631.420000002</v>
      </c>
      <c r="J37" s="28">
        <v>775238.6</v>
      </c>
      <c r="K37" s="29" t="s">
        <v>255</v>
      </c>
      <c r="L37" s="28">
        <v>41487642.899999999</v>
      </c>
    </row>
    <row r="38" spans="1:12" ht="36">
      <c r="A38" s="3">
        <v>33</v>
      </c>
      <c r="B38" s="8" t="s">
        <v>29</v>
      </c>
      <c r="C38" s="26">
        <v>5190104131</v>
      </c>
      <c r="D38" s="8" t="s">
        <v>16</v>
      </c>
      <c r="E38" s="12" t="s">
        <v>180</v>
      </c>
      <c r="F38" s="27">
        <v>2</v>
      </c>
      <c r="G38" s="27">
        <v>3.3</v>
      </c>
      <c r="H38" s="28">
        <v>22889945.079999998</v>
      </c>
      <c r="I38" s="28">
        <v>17790377.620000001</v>
      </c>
      <c r="J38" s="28">
        <v>2962102.9</v>
      </c>
      <c r="K38" s="29" t="s">
        <v>256</v>
      </c>
      <c r="L38" s="28">
        <v>17483049.620000001</v>
      </c>
    </row>
    <row r="39" spans="1:12" ht="48">
      <c r="A39" s="3">
        <v>34</v>
      </c>
      <c r="B39" s="8" t="s">
        <v>30</v>
      </c>
      <c r="C39" s="26">
        <v>5190104220</v>
      </c>
      <c r="D39" s="8" t="s">
        <v>16</v>
      </c>
      <c r="E39" s="12" t="s">
        <v>180</v>
      </c>
      <c r="F39" s="27">
        <v>4.2</v>
      </c>
      <c r="G39" s="27">
        <v>2.2000000000000002</v>
      </c>
      <c r="H39" s="28">
        <v>14945826.93</v>
      </c>
      <c r="I39" s="28">
        <v>10730213.619999999</v>
      </c>
      <c r="J39" s="28">
        <v>0</v>
      </c>
      <c r="K39" s="29" t="s">
        <v>257</v>
      </c>
      <c r="L39" s="28">
        <v>10513603.619999999</v>
      </c>
    </row>
    <row r="40" spans="1:12" ht="48">
      <c r="A40" s="3">
        <v>35</v>
      </c>
      <c r="B40" s="8" t="s">
        <v>31</v>
      </c>
      <c r="C40" s="26">
        <v>5190104237</v>
      </c>
      <c r="D40" s="8" t="s">
        <v>16</v>
      </c>
      <c r="E40" s="12" t="s">
        <v>180</v>
      </c>
      <c r="F40" s="27">
        <v>4.5</v>
      </c>
      <c r="G40" s="27">
        <v>3.1</v>
      </c>
      <c r="H40" s="28">
        <v>20871968.289999999</v>
      </c>
      <c r="I40" s="28">
        <v>16492861.59</v>
      </c>
      <c r="J40" s="28">
        <v>100</v>
      </c>
      <c r="K40" s="29" t="s">
        <v>258</v>
      </c>
      <c r="L40" s="28">
        <v>16369183.890000001</v>
      </c>
    </row>
    <row r="41" spans="1:12" ht="36">
      <c r="A41" s="3">
        <v>36</v>
      </c>
      <c r="B41" s="8" t="s">
        <v>32</v>
      </c>
      <c r="C41" s="26">
        <v>5190104371</v>
      </c>
      <c r="D41" s="8" t="s">
        <v>16</v>
      </c>
      <c r="E41" s="8" t="s">
        <v>181</v>
      </c>
      <c r="F41" s="27">
        <v>0.9</v>
      </c>
      <c r="G41" s="27">
        <v>1.1000000000000001</v>
      </c>
      <c r="H41" s="28">
        <v>44924518.439999998</v>
      </c>
      <c r="I41" s="28">
        <v>37154678.5</v>
      </c>
      <c r="J41" s="28">
        <v>4232880.3499999996</v>
      </c>
      <c r="K41" s="29" t="s">
        <v>259</v>
      </c>
      <c r="L41" s="28">
        <v>36152381.380000003</v>
      </c>
    </row>
    <row r="42" spans="1:12" ht="48">
      <c r="A42" s="3">
        <v>37</v>
      </c>
      <c r="B42" s="8" t="s">
        <v>260</v>
      </c>
      <c r="C42" s="26">
        <v>5190104639</v>
      </c>
      <c r="D42" s="8" t="s">
        <v>16</v>
      </c>
      <c r="E42" s="12" t="s">
        <v>180</v>
      </c>
      <c r="F42" s="27">
        <v>4.7</v>
      </c>
      <c r="G42" s="27">
        <v>7</v>
      </c>
      <c r="H42" s="28">
        <v>47609945.450000003</v>
      </c>
      <c r="I42" s="28">
        <v>32020069.82</v>
      </c>
      <c r="J42" s="28">
        <v>1523365.26</v>
      </c>
      <c r="K42" s="29" t="s">
        <v>261</v>
      </c>
      <c r="L42" s="28">
        <v>31113655.260000002</v>
      </c>
    </row>
    <row r="43" spans="1:12" ht="48">
      <c r="A43" s="3">
        <v>38</v>
      </c>
      <c r="B43" s="8" t="s">
        <v>262</v>
      </c>
      <c r="C43" s="26">
        <v>5190105255</v>
      </c>
      <c r="D43" s="8" t="s">
        <v>16</v>
      </c>
      <c r="E43" s="8" t="s">
        <v>181</v>
      </c>
      <c r="F43" s="27">
        <v>2</v>
      </c>
      <c r="G43" s="27">
        <v>1.9</v>
      </c>
      <c r="H43" s="28">
        <v>77897841.730000004</v>
      </c>
      <c r="I43" s="28">
        <v>65498814.969999999</v>
      </c>
      <c r="J43" s="28">
        <v>9025704.6099999994</v>
      </c>
      <c r="K43" s="29" t="s">
        <v>263</v>
      </c>
      <c r="L43" s="28">
        <v>63275959.490000002</v>
      </c>
    </row>
    <row r="44" spans="1:12" ht="36">
      <c r="A44" s="3">
        <v>39</v>
      </c>
      <c r="B44" s="8" t="s">
        <v>264</v>
      </c>
      <c r="C44" s="26">
        <v>5190107968</v>
      </c>
      <c r="D44" s="8" t="s">
        <v>16</v>
      </c>
      <c r="E44" s="12" t="s">
        <v>180</v>
      </c>
      <c r="F44" s="27">
        <v>4.4000000000000004</v>
      </c>
      <c r="G44" s="27">
        <v>3.6</v>
      </c>
      <c r="H44" s="28">
        <v>24774003.84</v>
      </c>
      <c r="I44" s="28">
        <v>21057989.5</v>
      </c>
      <c r="J44" s="28">
        <v>50000</v>
      </c>
      <c r="K44" s="29" t="s">
        <v>265</v>
      </c>
      <c r="L44" s="28">
        <v>20656090.210000001</v>
      </c>
    </row>
    <row r="45" spans="1:12" ht="48">
      <c r="A45" s="3">
        <v>40</v>
      </c>
      <c r="B45" s="8" t="s">
        <v>33</v>
      </c>
      <c r="C45" s="26">
        <v>5191601979</v>
      </c>
      <c r="D45" s="8" t="s">
        <v>16</v>
      </c>
      <c r="E45" s="8" t="s">
        <v>181</v>
      </c>
      <c r="F45" s="27">
        <v>1.1000000000000001</v>
      </c>
      <c r="G45" s="27">
        <v>2.2000000000000002</v>
      </c>
      <c r="H45" s="28">
        <v>93060808.390000001</v>
      </c>
      <c r="I45" s="28">
        <v>73292213.210000008</v>
      </c>
      <c r="J45" s="28">
        <v>510665.58</v>
      </c>
      <c r="K45" s="29" t="s">
        <v>266</v>
      </c>
      <c r="L45" s="28">
        <v>71932612.810000002</v>
      </c>
    </row>
    <row r="46" spans="1:12" ht="48">
      <c r="A46" s="3">
        <v>41</v>
      </c>
      <c r="B46" s="8" t="s">
        <v>34</v>
      </c>
      <c r="C46" s="26">
        <v>5190107982</v>
      </c>
      <c r="D46" s="8" t="s">
        <v>16</v>
      </c>
      <c r="E46" s="12" t="s">
        <v>180</v>
      </c>
      <c r="F46" s="27">
        <v>9.1999999999999993</v>
      </c>
      <c r="G46" s="27">
        <v>9.6</v>
      </c>
      <c r="H46" s="28">
        <v>65305140.240000002</v>
      </c>
      <c r="I46" s="28">
        <v>50517244.289999999</v>
      </c>
      <c r="J46" s="28">
        <v>52710</v>
      </c>
      <c r="K46" s="29" t="s">
        <v>267</v>
      </c>
      <c r="L46" s="28">
        <v>49432902.609999999</v>
      </c>
    </row>
    <row r="47" spans="1:12" ht="36">
      <c r="A47" s="3">
        <v>42</v>
      </c>
      <c r="B47" s="8" t="s">
        <v>35</v>
      </c>
      <c r="C47" s="26">
        <v>5191601993</v>
      </c>
      <c r="D47" s="8" t="s">
        <v>16</v>
      </c>
      <c r="E47" s="8" t="s">
        <v>181</v>
      </c>
      <c r="F47" s="27">
        <v>1.8</v>
      </c>
      <c r="G47" s="27">
        <v>1.8</v>
      </c>
      <c r="H47" s="28">
        <v>75689796.730000004</v>
      </c>
      <c r="I47" s="28">
        <v>61978497.890000001</v>
      </c>
      <c r="J47" s="28">
        <v>710635.45</v>
      </c>
      <c r="K47" s="29" t="s">
        <v>268</v>
      </c>
      <c r="L47" s="28">
        <v>60014992.899999999</v>
      </c>
    </row>
    <row r="48" spans="1:12" ht="60">
      <c r="A48" s="3">
        <v>43</v>
      </c>
      <c r="B48" s="8" t="s">
        <v>269</v>
      </c>
      <c r="C48" s="26">
        <v>5190109757</v>
      </c>
      <c r="D48" s="8" t="s">
        <v>16</v>
      </c>
      <c r="E48" s="12" t="s">
        <v>180</v>
      </c>
      <c r="F48" s="27">
        <v>4.5999999999999996</v>
      </c>
      <c r="G48" s="27">
        <v>3.4</v>
      </c>
      <c r="H48" s="28">
        <v>23869603.25</v>
      </c>
      <c r="I48" s="28">
        <v>17772824.039999999</v>
      </c>
      <c r="J48" s="28">
        <v>1056379.58</v>
      </c>
      <c r="K48" s="29" t="s">
        <v>270</v>
      </c>
      <c r="L48" s="28">
        <v>17553754.039999999</v>
      </c>
    </row>
    <row r="49" spans="1:12" ht="48">
      <c r="A49" s="3">
        <v>44</v>
      </c>
      <c r="B49" s="8" t="s">
        <v>36</v>
      </c>
      <c r="C49" s="26">
        <v>5191602002</v>
      </c>
      <c r="D49" s="8" t="s">
        <v>16</v>
      </c>
      <c r="E49" s="8" t="s">
        <v>181</v>
      </c>
      <c r="F49" s="27">
        <v>1</v>
      </c>
      <c r="G49" s="27">
        <v>1.1000000000000001</v>
      </c>
      <c r="H49" s="28">
        <v>46705347.799999997</v>
      </c>
      <c r="I49" s="28">
        <v>39084590.600000001</v>
      </c>
      <c r="J49" s="28">
        <v>2771707.9</v>
      </c>
      <c r="K49" s="29" t="s">
        <v>271</v>
      </c>
      <c r="L49" s="28">
        <v>35825322.420000002</v>
      </c>
    </row>
    <row r="50" spans="1:12" ht="48">
      <c r="A50" s="3">
        <v>45</v>
      </c>
      <c r="B50" s="8" t="s">
        <v>37</v>
      </c>
      <c r="C50" s="26">
        <v>5191602010</v>
      </c>
      <c r="D50" s="8" t="s">
        <v>16</v>
      </c>
      <c r="E50" s="8" t="s">
        <v>181</v>
      </c>
      <c r="F50" s="27">
        <v>2.2999999999999998</v>
      </c>
      <c r="G50" s="27">
        <v>1.9</v>
      </c>
      <c r="H50" s="28">
        <v>79775479.840000004</v>
      </c>
      <c r="I50" s="28">
        <v>66210733.859999999</v>
      </c>
      <c r="J50" s="28">
        <v>5288013.3899999997</v>
      </c>
      <c r="K50" s="29" t="s">
        <v>272</v>
      </c>
      <c r="L50" s="28">
        <v>63548613.359999999</v>
      </c>
    </row>
    <row r="51" spans="1:12" ht="36">
      <c r="A51" s="3">
        <v>46</v>
      </c>
      <c r="B51" s="8" t="s">
        <v>273</v>
      </c>
      <c r="C51" s="26">
        <v>5190112340</v>
      </c>
      <c r="D51" s="8" t="s">
        <v>16</v>
      </c>
      <c r="E51" s="12" t="s">
        <v>180</v>
      </c>
      <c r="F51" s="27">
        <v>5.7</v>
      </c>
      <c r="G51" s="27">
        <v>7.7</v>
      </c>
      <c r="H51" s="28">
        <v>52431701.490000002</v>
      </c>
      <c r="I51" s="28">
        <v>41599787.350000001</v>
      </c>
      <c r="J51" s="28">
        <v>703681.5</v>
      </c>
      <c r="K51" s="29" t="s">
        <v>274</v>
      </c>
      <c r="L51" s="28">
        <v>40868043.25</v>
      </c>
    </row>
    <row r="52" spans="1:12" ht="48">
      <c r="A52" s="3">
        <v>47</v>
      </c>
      <c r="B52" s="8" t="s">
        <v>38</v>
      </c>
      <c r="C52" s="26">
        <v>5191602027</v>
      </c>
      <c r="D52" s="8" t="s">
        <v>16</v>
      </c>
      <c r="E52" s="8" t="s">
        <v>181</v>
      </c>
      <c r="F52" s="27">
        <v>0.3</v>
      </c>
      <c r="G52" s="27">
        <v>0.5</v>
      </c>
      <c r="H52" s="28">
        <v>36359481.939999998</v>
      </c>
      <c r="I52" s="28">
        <v>45589859.170000002</v>
      </c>
      <c r="J52" s="28">
        <v>452570.33</v>
      </c>
      <c r="K52" s="29" t="s">
        <v>275</v>
      </c>
      <c r="L52" s="28">
        <v>43071263.579999998</v>
      </c>
    </row>
    <row r="53" spans="1:12" ht="36">
      <c r="A53" s="3">
        <v>48</v>
      </c>
      <c r="B53" s="8" t="s">
        <v>39</v>
      </c>
      <c r="C53" s="26">
        <v>5190121049</v>
      </c>
      <c r="D53" s="8" t="s">
        <v>16</v>
      </c>
      <c r="E53" s="8" t="s">
        <v>181</v>
      </c>
      <c r="F53" s="27">
        <v>0.9</v>
      </c>
      <c r="G53" s="27">
        <v>1</v>
      </c>
      <c r="H53" s="28">
        <v>41585574.859999999</v>
      </c>
      <c r="I53" s="28">
        <v>34261613.149999999</v>
      </c>
      <c r="J53" s="28">
        <v>5675525.2400000002</v>
      </c>
      <c r="K53" s="29" t="s">
        <v>276</v>
      </c>
      <c r="L53" s="28">
        <v>33524294</v>
      </c>
    </row>
    <row r="54" spans="1:12" ht="48">
      <c r="A54" s="3">
        <v>49</v>
      </c>
      <c r="B54" s="8" t="s">
        <v>40</v>
      </c>
      <c r="C54" s="26">
        <v>5191602073</v>
      </c>
      <c r="D54" s="8" t="s">
        <v>16</v>
      </c>
      <c r="E54" s="8" t="s">
        <v>181</v>
      </c>
      <c r="F54" s="27">
        <v>1.7</v>
      </c>
      <c r="G54" s="27">
        <v>1.6</v>
      </c>
      <c r="H54" s="28">
        <v>68408772.879999995</v>
      </c>
      <c r="I54" s="28">
        <v>55446983.340000004</v>
      </c>
      <c r="J54" s="28">
        <v>2827193.38</v>
      </c>
      <c r="K54" s="29" t="s">
        <v>277</v>
      </c>
      <c r="L54" s="28">
        <v>52597616.43</v>
      </c>
    </row>
    <row r="55" spans="1:12" ht="36">
      <c r="A55" s="3">
        <v>50</v>
      </c>
      <c r="B55" s="8" t="s">
        <v>41</v>
      </c>
      <c r="C55" s="26">
        <v>5191602098</v>
      </c>
      <c r="D55" s="8" t="s">
        <v>16</v>
      </c>
      <c r="E55" s="8" t="s">
        <v>181</v>
      </c>
      <c r="F55" s="27">
        <v>1.9</v>
      </c>
      <c r="G55" s="27">
        <v>1.8</v>
      </c>
      <c r="H55" s="28">
        <v>73591884.629999995</v>
      </c>
      <c r="I55" s="28">
        <v>62233590.800000004</v>
      </c>
      <c r="J55" s="28">
        <v>5458661.29</v>
      </c>
      <c r="K55" s="29" t="s">
        <v>278</v>
      </c>
      <c r="L55" s="28">
        <v>59302276.420000002</v>
      </c>
    </row>
    <row r="56" spans="1:12" ht="60">
      <c r="A56" s="3">
        <v>51</v>
      </c>
      <c r="B56" s="8" t="s">
        <v>279</v>
      </c>
      <c r="C56" s="26">
        <v>5190145635</v>
      </c>
      <c r="D56" s="8" t="s">
        <v>16</v>
      </c>
      <c r="E56" s="12" t="s">
        <v>182</v>
      </c>
      <c r="F56" s="27">
        <v>100</v>
      </c>
      <c r="G56" s="27">
        <v>100</v>
      </c>
      <c r="H56" s="28">
        <v>52069362.75</v>
      </c>
      <c r="I56" s="28">
        <v>40913009.240000002</v>
      </c>
      <c r="J56" s="28">
        <v>1050630.8999999999</v>
      </c>
      <c r="K56" s="29" t="s">
        <v>280</v>
      </c>
      <c r="L56" s="28">
        <v>39759635.380000003</v>
      </c>
    </row>
    <row r="57" spans="1:12" ht="48">
      <c r="A57" s="3">
        <v>52</v>
      </c>
      <c r="B57" s="8" t="s">
        <v>42</v>
      </c>
      <c r="C57" s="26">
        <v>5191602115</v>
      </c>
      <c r="D57" s="8" t="s">
        <v>16</v>
      </c>
      <c r="E57" s="8" t="s">
        <v>181</v>
      </c>
      <c r="F57" s="27">
        <v>4.3</v>
      </c>
      <c r="G57" s="27">
        <v>3.6999999999999997</v>
      </c>
      <c r="H57" s="28">
        <v>160605795.36000001</v>
      </c>
      <c r="I57" s="28">
        <v>124496459.06999999</v>
      </c>
      <c r="J57" s="28">
        <v>4020015.56</v>
      </c>
      <c r="K57" s="29" t="s">
        <v>281</v>
      </c>
      <c r="L57" s="28">
        <v>120572405.77</v>
      </c>
    </row>
    <row r="58" spans="1:12" ht="72">
      <c r="A58" s="3">
        <v>53</v>
      </c>
      <c r="B58" s="8" t="s">
        <v>282</v>
      </c>
      <c r="C58" s="26">
        <v>5190145674</v>
      </c>
      <c r="D58" s="8" t="s">
        <v>25</v>
      </c>
      <c r="E58" s="12" t="s">
        <v>183</v>
      </c>
      <c r="F58" s="27">
        <v>100</v>
      </c>
      <c r="G58" s="27">
        <v>100</v>
      </c>
      <c r="H58" s="28">
        <v>609599814.57000005</v>
      </c>
      <c r="I58" s="28">
        <v>488132798.30000001</v>
      </c>
      <c r="J58" s="28">
        <v>5213337.13</v>
      </c>
      <c r="K58" s="29" t="s">
        <v>283</v>
      </c>
      <c r="L58" s="28">
        <v>86313140.069999993</v>
      </c>
    </row>
    <row r="59" spans="1:12" ht="72">
      <c r="A59" s="3">
        <v>54</v>
      </c>
      <c r="B59" s="8" t="s">
        <v>43</v>
      </c>
      <c r="C59" s="26">
        <v>5190148121</v>
      </c>
      <c r="D59" s="8" t="s">
        <v>16</v>
      </c>
      <c r="E59" s="12" t="s">
        <v>184</v>
      </c>
      <c r="F59" s="27">
        <v>100</v>
      </c>
      <c r="G59" s="27">
        <v>100</v>
      </c>
      <c r="H59" s="28">
        <v>246558232.5</v>
      </c>
      <c r="I59" s="28">
        <v>202127815.83000001</v>
      </c>
      <c r="J59" s="28">
        <v>1219320.6000000001</v>
      </c>
      <c r="K59" s="29" t="s">
        <v>284</v>
      </c>
      <c r="L59" s="28">
        <v>196537065.83000001</v>
      </c>
    </row>
    <row r="60" spans="1:12" ht="48">
      <c r="A60" s="3">
        <v>55</v>
      </c>
      <c r="B60" s="8" t="s">
        <v>285</v>
      </c>
      <c r="C60" s="26">
        <v>5193800754</v>
      </c>
      <c r="D60" s="8" t="s">
        <v>16</v>
      </c>
      <c r="E60" s="8" t="s">
        <v>181</v>
      </c>
      <c r="F60" s="27">
        <v>2.2000000000000002</v>
      </c>
      <c r="G60" s="27">
        <v>1.9</v>
      </c>
      <c r="H60" s="28">
        <v>85853817.549999997</v>
      </c>
      <c r="I60" s="28">
        <v>65864647.160000004</v>
      </c>
      <c r="J60" s="28">
        <v>3893127.21</v>
      </c>
      <c r="K60" s="29" t="s">
        <v>286</v>
      </c>
      <c r="L60" s="28">
        <v>63743612.100000001</v>
      </c>
    </row>
    <row r="61" spans="1:12" ht="60">
      <c r="A61" s="3">
        <v>56</v>
      </c>
      <c r="B61" s="8" t="s">
        <v>287</v>
      </c>
      <c r="C61" s="26">
        <v>5190159010</v>
      </c>
      <c r="D61" s="8" t="s">
        <v>16</v>
      </c>
      <c r="E61" s="12" t="s">
        <v>182</v>
      </c>
      <c r="F61" s="27">
        <v>100</v>
      </c>
      <c r="G61" s="27">
        <v>100</v>
      </c>
      <c r="H61" s="28">
        <v>52756358.32</v>
      </c>
      <c r="I61" s="28">
        <v>38599448.82</v>
      </c>
      <c r="J61" s="28">
        <v>417404</v>
      </c>
      <c r="K61" s="29" t="s">
        <v>288</v>
      </c>
      <c r="L61" s="28">
        <v>37961128.82</v>
      </c>
    </row>
    <row r="62" spans="1:12" ht="36">
      <c r="A62" s="3">
        <v>57</v>
      </c>
      <c r="B62" s="8" t="s">
        <v>44</v>
      </c>
      <c r="C62" s="26">
        <v>5190308505</v>
      </c>
      <c r="D62" s="8" t="s">
        <v>16</v>
      </c>
      <c r="E62" s="8" t="s">
        <v>181</v>
      </c>
      <c r="F62" s="27">
        <v>2.4</v>
      </c>
      <c r="G62" s="27">
        <v>2.2999999999999998</v>
      </c>
      <c r="H62" s="28">
        <v>96494168.930000007</v>
      </c>
      <c r="I62" s="28">
        <v>75728801.079999998</v>
      </c>
      <c r="J62" s="28">
        <v>5000648.93</v>
      </c>
      <c r="K62" s="29" t="s">
        <v>289</v>
      </c>
      <c r="L62" s="28">
        <v>74137528.019999996</v>
      </c>
    </row>
    <row r="63" spans="1:12" ht="48">
      <c r="A63" s="3">
        <v>58</v>
      </c>
      <c r="B63" s="8" t="s">
        <v>45</v>
      </c>
      <c r="C63" s="26">
        <v>5190309308</v>
      </c>
      <c r="D63" s="8" t="s">
        <v>16</v>
      </c>
      <c r="E63" s="8" t="s">
        <v>181</v>
      </c>
      <c r="F63" s="27">
        <v>1.7</v>
      </c>
      <c r="G63" s="27">
        <v>1.4</v>
      </c>
      <c r="H63" s="28">
        <v>67299349.680000007</v>
      </c>
      <c r="I63" s="28">
        <v>54426413.859999999</v>
      </c>
      <c r="J63" s="28">
        <v>5303640.12</v>
      </c>
      <c r="K63" s="29" t="s">
        <v>290</v>
      </c>
      <c r="L63" s="28">
        <v>48774822.829999998</v>
      </c>
    </row>
    <row r="64" spans="1:12" ht="48">
      <c r="A64" s="3">
        <v>59</v>
      </c>
      <c r="B64" s="8" t="s">
        <v>46</v>
      </c>
      <c r="C64" s="26">
        <v>5190309315</v>
      </c>
      <c r="D64" s="8" t="s">
        <v>16</v>
      </c>
      <c r="E64" s="8" t="s">
        <v>181</v>
      </c>
      <c r="F64" s="27">
        <v>2.4</v>
      </c>
      <c r="G64" s="27">
        <v>2.2999999999999998</v>
      </c>
      <c r="H64" s="28">
        <v>94746862.819999993</v>
      </c>
      <c r="I64" s="28">
        <v>75319691.989999995</v>
      </c>
      <c r="J64" s="28">
        <v>3086753.46</v>
      </c>
      <c r="K64" s="29" t="s">
        <v>291</v>
      </c>
      <c r="L64" s="28">
        <v>73349183.819999993</v>
      </c>
    </row>
    <row r="65" spans="1:12" ht="48">
      <c r="A65" s="3">
        <v>60</v>
      </c>
      <c r="B65" s="8" t="s">
        <v>47</v>
      </c>
      <c r="C65" s="26">
        <v>5190309548</v>
      </c>
      <c r="D65" s="8" t="s">
        <v>16</v>
      </c>
      <c r="E65" s="8" t="s">
        <v>181</v>
      </c>
      <c r="F65" s="27">
        <v>1.6</v>
      </c>
      <c r="G65" s="27">
        <v>1.5</v>
      </c>
      <c r="H65" s="28">
        <v>64321804.399999999</v>
      </c>
      <c r="I65" s="28">
        <v>51430541.310000002</v>
      </c>
      <c r="J65" s="28">
        <v>259149.22</v>
      </c>
      <c r="K65" s="29" t="s">
        <v>292</v>
      </c>
      <c r="L65" s="28">
        <v>49888760.520000003</v>
      </c>
    </row>
    <row r="66" spans="1:12" ht="48">
      <c r="A66" s="3">
        <v>61</v>
      </c>
      <c r="B66" s="8" t="s">
        <v>293</v>
      </c>
      <c r="C66" s="26">
        <v>5190309555</v>
      </c>
      <c r="D66" s="8" t="s">
        <v>16</v>
      </c>
      <c r="E66" s="8" t="s">
        <v>181</v>
      </c>
      <c r="F66" s="27">
        <v>2.2999999999999998</v>
      </c>
      <c r="G66" s="27">
        <v>1.9</v>
      </c>
      <c r="H66" s="28">
        <v>80568361.780000001</v>
      </c>
      <c r="I66" s="28">
        <v>64255060.210000001</v>
      </c>
      <c r="J66" s="28">
        <v>1279780.83</v>
      </c>
      <c r="K66" s="29" t="s">
        <v>294</v>
      </c>
      <c r="L66" s="28">
        <v>61168823.100000001</v>
      </c>
    </row>
    <row r="67" spans="1:12" ht="48">
      <c r="A67" s="3">
        <v>62</v>
      </c>
      <c r="B67" s="8" t="s">
        <v>48</v>
      </c>
      <c r="C67" s="26">
        <v>5190309562</v>
      </c>
      <c r="D67" s="8" t="s">
        <v>16</v>
      </c>
      <c r="E67" s="8" t="s">
        <v>181</v>
      </c>
      <c r="F67" s="27">
        <v>2</v>
      </c>
      <c r="G67" s="27">
        <v>2.4</v>
      </c>
      <c r="H67" s="28">
        <v>110177122.38</v>
      </c>
      <c r="I67" s="28">
        <v>77182077.88000001</v>
      </c>
      <c r="J67" s="28">
        <v>480491.52000000002</v>
      </c>
      <c r="K67" s="29" t="s">
        <v>295</v>
      </c>
      <c r="L67" s="28">
        <v>74696458.010000005</v>
      </c>
    </row>
    <row r="68" spans="1:12" ht="36">
      <c r="A68" s="3">
        <v>63</v>
      </c>
      <c r="B68" s="8" t="s">
        <v>49</v>
      </c>
      <c r="C68" s="26">
        <v>5190309629</v>
      </c>
      <c r="D68" s="8" t="s">
        <v>16</v>
      </c>
      <c r="E68" s="12" t="s">
        <v>180</v>
      </c>
      <c r="F68" s="27">
        <v>3.7</v>
      </c>
      <c r="G68" s="27">
        <v>4.2</v>
      </c>
      <c r="H68" s="28">
        <v>28821319.640000001</v>
      </c>
      <c r="I68" s="28">
        <v>22911112.649999999</v>
      </c>
      <c r="J68" s="28">
        <v>30665.200000000001</v>
      </c>
      <c r="K68" s="29" t="s">
        <v>296</v>
      </c>
      <c r="L68" s="28">
        <v>22212390.609999999</v>
      </c>
    </row>
    <row r="69" spans="1:12" ht="48">
      <c r="A69" s="3">
        <v>64</v>
      </c>
      <c r="B69" s="8" t="s">
        <v>50</v>
      </c>
      <c r="C69" s="26">
        <v>5190309668</v>
      </c>
      <c r="D69" s="8" t="s">
        <v>16</v>
      </c>
      <c r="E69" s="8" t="s">
        <v>181</v>
      </c>
      <c r="F69" s="27">
        <v>1.9</v>
      </c>
      <c r="G69" s="27">
        <v>2.2000000000000002</v>
      </c>
      <c r="H69" s="28">
        <v>91051975.239999995</v>
      </c>
      <c r="I69" s="28">
        <v>73148532.819999993</v>
      </c>
      <c r="J69" s="28">
        <v>5201486.72</v>
      </c>
      <c r="K69" s="29" t="s">
        <v>297</v>
      </c>
      <c r="L69" s="28">
        <v>70447456.359999999</v>
      </c>
    </row>
    <row r="70" spans="1:12" ht="36">
      <c r="A70" s="3">
        <v>65</v>
      </c>
      <c r="B70" s="8" t="s">
        <v>51</v>
      </c>
      <c r="C70" s="26">
        <v>5190309989</v>
      </c>
      <c r="D70" s="8" t="s">
        <v>16</v>
      </c>
      <c r="E70" s="8" t="s">
        <v>181</v>
      </c>
      <c r="F70" s="27">
        <v>2.5</v>
      </c>
      <c r="G70" s="27">
        <v>2.4</v>
      </c>
      <c r="H70" s="28">
        <v>103226168.41</v>
      </c>
      <c r="I70" s="28">
        <v>74859078.659999996</v>
      </c>
      <c r="J70" s="28">
        <v>1174644.75</v>
      </c>
      <c r="K70" s="29" t="s">
        <v>298</v>
      </c>
      <c r="L70" s="28">
        <v>73092766.329999998</v>
      </c>
    </row>
    <row r="71" spans="1:12" ht="36">
      <c r="A71" s="3">
        <v>66</v>
      </c>
      <c r="B71" s="8" t="s">
        <v>52</v>
      </c>
      <c r="C71" s="26">
        <v>5190103956</v>
      </c>
      <c r="D71" s="8" t="s">
        <v>16</v>
      </c>
      <c r="E71" s="8" t="s">
        <v>181</v>
      </c>
      <c r="F71" s="27">
        <v>2.8</v>
      </c>
      <c r="G71" s="27">
        <v>2.5</v>
      </c>
      <c r="H71" s="28">
        <v>107264895.43000001</v>
      </c>
      <c r="I71" s="28">
        <v>85170540.549999997</v>
      </c>
      <c r="J71" s="28">
        <v>863422.28</v>
      </c>
      <c r="K71" s="29" t="s">
        <v>299</v>
      </c>
      <c r="L71" s="28">
        <v>81202471.599999994</v>
      </c>
    </row>
    <row r="72" spans="1:12" ht="48">
      <c r="A72" s="3">
        <v>67</v>
      </c>
      <c r="B72" s="8" t="s">
        <v>53</v>
      </c>
      <c r="C72" s="26">
        <v>5190312364</v>
      </c>
      <c r="D72" s="8" t="s">
        <v>16</v>
      </c>
      <c r="E72" s="12" t="s">
        <v>180</v>
      </c>
      <c r="F72" s="27">
        <v>2.6</v>
      </c>
      <c r="G72" s="27">
        <v>5.7</v>
      </c>
      <c r="H72" s="28">
        <v>38746752.030000001</v>
      </c>
      <c r="I72" s="28">
        <v>27162319.109999999</v>
      </c>
      <c r="J72" s="28">
        <v>603972.18000000005</v>
      </c>
      <c r="K72" s="29" t="s">
        <v>300</v>
      </c>
      <c r="L72" s="28">
        <v>26742068.140000001</v>
      </c>
    </row>
    <row r="73" spans="1:12" ht="36">
      <c r="A73" s="3">
        <v>68</v>
      </c>
      <c r="B73" s="8" t="s">
        <v>54</v>
      </c>
      <c r="C73" s="26">
        <v>5190312452</v>
      </c>
      <c r="D73" s="8" t="s">
        <v>16</v>
      </c>
      <c r="E73" s="8" t="s">
        <v>181</v>
      </c>
      <c r="F73" s="27">
        <v>2</v>
      </c>
      <c r="G73" s="27">
        <v>1.9</v>
      </c>
      <c r="H73" s="28">
        <v>82197508.120000005</v>
      </c>
      <c r="I73" s="28">
        <v>65084515.039999999</v>
      </c>
      <c r="J73" s="28">
        <v>3645352.46</v>
      </c>
      <c r="K73" s="29" t="s">
        <v>301</v>
      </c>
      <c r="L73" s="28">
        <v>62984152.039999999</v>
      </c>
    </row>
    <row r="74" spans="1:12" ht="48">
      <c r="A74" s="3">
        <v>69</v>
      </c>
      <c r="B74" s="8" t="s">
        <v>55</v>
      </c>
      <c r="C74" s="26">
        <v>5190312477</v>
      </c>
      <c r="D74" s="8" t="s">
        <v>16</v>
      </c>
      <c r="E74" s="8" t="s">
        <v>181</v>
      </c>
      <c r="F74" s="27">
        <v>2.6</v>
      </c>
      <c r="G74" s="27">
        <v>2.1</v>
      </c>
      <c r="H74" s="28">
        <v>90110449.549999997</v>
      </c>
      <c r="I74" s="28">
        <v>70815844.530000001</v>
      </c>
      <c r="J74" s="28">
        <v>1687880.6</v>
      </c>
      <c r="K74" s="29" t="s">
        <v>302</v>
      </c>
      <c r="L74" s="28">
        <v>68769962.159999996</v>
      </c>
    </row>
    <row r="75" spans="1:12" ht="36">
      <c r="A75" s="3">
        <v>70</v>
      </c>
      <c r="B75" s="8" t="s">
        <v>56</v>
      </c>
      <c r="C75" s="26">
        <v>5190312533</v>
      </c>
      <c r="D75" s="8" t="s">
        <v>16</v>
      </c>
      <c r="E75" s="8" t="s">
        <v>181</v>
      </c>
      <c r="F75" s="27">
        <v>1.7</v>
      </c>
      <c r="G75" s="27">
        <v>1.4</v>
      </c>
      <c r="H75" s="28">
        <v>58724939.350000001</v>
      </c>
      <c r="I75" s="28">
        <v>49114141.990000002</v>
      </c>
      <c r="J75" s="28">
        <v>1883359.86</v>
      </c>
      <c r="K75" s="29" t="s">
        <v>303</v>
      </c>
      <c r="L75" s="28">
        <v>48122256.990000002</v>
      </c>
    </row>
    <row r="76" spans="1:12" ht="48">
      <c r="A76" s="3">
        <v>71</v>
      </c>
      <c r="B76" s="8" t="s">
        <v>304</v>
      </c>
      <c r="C76" s="26">
        <v>5190312540</v>
      </c>
      <c r="D76" s="8" t="s">
        <v>16</v>
      </c>
      <c r="E76" s="8" t="s">
        <v>181</v>
      </c>
      <c r="F76" s="27">
        <v>1.4</v>
      </c>
      <c r="G76" s="27">
        <v>1.8</v>
      </c>
      <c r="H76" s="28">
        <v>81166102.219999999</v>
      </c>
      <c r="I76" s="28">
        <v>60171006.890000001</v>
      </c>
      <c r="J76" s="28">
        <v>370679.66</v>
      </c>
      <c r="K76" s="29" t="s">
        <v>305</v>
      </c>
      <c r="L76" s="28">
        <v>58087060.490000002</v>
      </c>
    </row>
    <row r="77" spans="1:12" ht="48">
      <c r="A77" s="3">
        <v>72</v>
      </c>
      <c r="B77" s="8" t="s">
        <v>57</v>
      </c>
      <c r="C77" s="26">
        <v>5190312558</v>
      </c>
      <c r="D77" s="8" t="s">
        <v>16</v>
      </c>
      <c r="E77" s="8" t="s">
        <v>181</v>
      </c>
      <c r="F77" s="27">
        <v>2.4</v>
      </c>
      <c r="G77" s="27">
        <v>2</v>
      </c>
      <c r="H77" s="28">
        <v>83002969.519999996</v>
      </c>
      <c r="I77" s="28">
        <v>69062643.359999999</v>
      </c>
      <c r="J77" s="28">
        <v>5868245.2599999998</v>
      </c>
      <c r="K77" s="29" t="s">
        <v>306</v>
      </c>
      <c r="L77" s="28">
        <v>65843485.479999997</v>
      </c>
    </row>
    <row r="78" spans="1:12" ht="36">
      <c r="A78" s="3">
        <v>73</v>
      </c>
      <c r="B78" s="8" t="s">
        <v>58</v>
      </c>
      <c r="C78" s="26">
        <v>5190312614</v>
      </c>
      <c r="D78" s="8" t="s">
        <v>16</v>
      </c>
      <c r="E78" s="12" t="s">
        <v>180</v>
      </c>
      <c r="F78" s="27">
        <v>9.5</v>
      </c>
      <c r="G78" s="27">
        <v>8.1999999999999993</v>
      </c>
      <c r="H78" s="28">
        <v>56892197.289999999</v>
      </c>
      <c r="I78" s="28">
        <v>43635777.619999997</v>
      </c>
      <c r="J78" s="28">
        <v>389768.27</v>
      </c>
      <c r="K78" s="29" t="s">
        <v>307</v>
      </c>
      <c r="L78" s="28">
        <v>42397284.329999998</v>
      </c>
    </row>
    <row r="79" spans="1:12" ht="48">
      <c r="A79" s="3">
        <v>74</v>
      </c>
      <c r="B79" s="8" t="s">
        <v>59</v>
      </c>
      <c r="C79" s="26">
        <v>5190312639</v>
      </c>
      <c r="D79" s="8" t="s">
        <v>16</v>
      </c>
      <c r="E79" s="8" t="s">
        <v>181</v>
      </c>
      <c r="F79" s="27">
        <v>2.1</v>
      </c>
      <c r="G79" s="27">
        <v>2.1</v>
      </c>
      <c r="H79" s="28">
        <v>94387992.150000006</v>
      </c>
      <c r="I79" s="28">
        <v>68821315.75</v>
      </c>
      <c r="J79" s="28">
        <v>2960128.32</v>
      </c>
      <c r="K79" s="29" t="s">
        <v>308</v>
      </c>
      <c r="L79" s="28">
        <v>66830650.82</v>
      </c>
    </row>
    <row r="80" spans="1:12" ht="48">
      <c r="A80" s="3">
        <v>75</v>
      </c>
      <c r="B80" s="8" t="s">
        <v>60</v>
      </c>
      <c r="C80" s="26">
        <v>5190312773</v>
      </c>
      <c r="D80" s="8" t="s">
        <v>16</v>
      </c>
      <c r="E80" s="12" t="s">
        <v>180</v>
      </c>
      <c r="F80" s="27">
        <v>2.9</v>
      </c>
      <c r="G80" s="27">
        <v>1.9</v>
      </c>
      <c r="H80" s="28">
        <v>14060214.220000001</v>
      </c>
      <c r="I80" s="28">
        <v>0</v>
      </c>
      <c r="J80" s="28">
        <v>0</v>
      </c>
      <c r="K80" s="29" t="s">
        <v>309</v>
      </c>
      <c r="L80" s="28">
        <v>0</v>
      </c>
    </row>
    <row r="81" spans="1:12" ht="36">
      <c r="A81" s="3">
        <v>76</v>
      </c>
      <c r="B81" s="8" t="s">
        <v>61</v>
      </c>
      <c r="C81" s="26">
        <v>5190312808</v>
      </c>
      <c r="D81" s="8" t="s">
        <v>16</v>
      </c>
      <c r="E81" s="8" t="s">
        <v>181</v>
      </c>
      <c r="F81" s="27">
        <v>2.1</v>
      </c>
      <c r="G81" s="27">
        <v>2.2000000000000002</v>
      </c>
      <c r="H81" s="28">
        <v>99139886.239999995</v>
      </c>
      <c r="I81" s="28">
        <v>78096673.379999995</v>
      </c>
      <c r="J81" s="28">
        <v>7896689.2599999998</v>
      </c>
      <c r="K81" s="29" t="s">
        <v>310</v>
      </c>
      <c r="L81" s="28">
        <v>75389028.019999996</v>
      </c>
    </row>
    <row r="82" spans="1:12" ht="48">
      <c r="A82" s="3">
        <v>77</v>
      </c>
      <c r="B82" s="8" t="s">
        <v>62</v>
      </c>
      <c r="C82" s="26">
        <v>5190312893</v>
      </c>
      <c r="D82" s="8" t="s">
        <v>16</v>
      </c>
      <c r="E82" s="8" t="s">
        <v>181</v>
      </c>
      <c r="F82" s="27">
        <v>3.1</v>
      </c>
      <c r="G82" s="27">
        <v>2.5</v>
      </c>
      <c r="H82" s="28">
        <v>109373395.29000001</v>
      </c>
      <c r="I82" s="28">
        <v>89542849.079999998</v>
      </c>
      <c r="J82" s="28">
        <v>5777741.0599999996</v>
      </c>
      <c r="K82" s="29" t="s">
        <v>311</v>
      </c>
      <c r="L82" s="28">
        <v>85076012.109999999</v>
      </c>
    </row>
    <row r="83" spans="1:12" ht="36">
      <c r="A83" s="3">
        <v>78</v>
      </c>
      <c r="B83" s="8" t="s">
        <v>63</v>
      </c>
      <c r="C83" s="26">
        <v>5190406982</v>
      </c>
      <c r="D83" s="8" t="s">
        <v>16</v>
      </c>
      <c r="E83" s="8" t="s">
        <v>181</v>
      </c>
      <c r="F83" s="27">
        <v>2.7</v>
      </c>
      <c r="G83" s="27">
        <v>2.4</v>
      </c>
      <c r="H83" s="28">
        <v>116655485.31999999</v>
      </c>
      <c r="I83" s="28">
        <v>79843699.730000004</v>
      </c>
      <c r="J83" s="28">
        <v>5040306.07</v>
      </c>
      <c r="K83" s="29" t="s">
        <v>312</v>
      </c>
      <c r="L83" s="28">
        <v>77370008.840000004</v>
      </c>
    </row>
    <row r="84" spans="1:12" ht="36">
      <c r="A84" s="3">
        <v>79</v>
      </c>
      <c r="B84" s="8" t="s">
        <v>64</v>
      </c>
      <c r="C84" s="26">
        <v>5190407062</v>
      </c>
      <c r="D84" s="8" t="s">
        <v>16</v>
      </c>
      <c r="E84" s="8" t="s">
        <v>181</v>
      </c>
      <c r="F84" s="27">
        <v>4.8999999999999995</v>
      </c>
      <c r="G84" s="27">
        <v>4.3</v>
      </c>
      <c r="H84" s="28">
        <v>180907412.88</v>
      </c>
      <c r="I84" s="28">
        <v>143817869.01000002</v>
      </c>
      <c r="J84" s="28">
        <v>3209519.29</v>
      </c>
      <c r="K84" s="29" t="s">
        <v>313</v>
      </c>
      <c r="L84" s="28">
        <v>139664460.33000001</v>
      </c>
    </row>
    <row r="85" spans="1:12" ht="36">
      <c r="A85" s="3">
        <v>80</v>
      </c>
      <c r="B85" s="8" t="s">
        <v>314</v>
      </c>
      <c r="C85" s="26">
        <v>5190407295</v>
      </c>
      <c r="D85" s="8" t="s">
        <v>16</v>
      </c>
      <c r="E85" s="12" t="s">
        <v>180</v>
      </c>
      <c r="F85" s="27">
        <v>3.8</v>
      </c>
      <c r="G85" s="27">
        <v>4.5</v>
      </c>
      <c r="H85" s="28">
        <v>31654195.870000001</v>
      </c>
      <c r="I85" s="28">
        <v>29727229.309999999</v>
      </c>
      <c r="J85" s="28">
        <v>395983.38</v>
      </c>
      <c r="K85" s="29" t="s">
        <v>315</v>
      </c>
      <c r="L85" s="28">
        <v>28698477.289999999</v>
      </c>
    </row>
    <row r="86" spans="1:12" ht="48">
      <c r="A86" s="3">
        <v>81</v>
      </c>
      <c r="B86" s="8" t="s">
        <v>316</v>
      </c>
      <c r="C86" s="26">
        <v>5190408309</v>
      </c>
      <c r="D86" s="8" t="s">
        <v>16</v>
      </c>
      <c r="E86" s="8" t="s">
        <v>181</v>
      </c>
      <c r="F86" s="27">
        <v>1.8</v>
      </c>
      <c r="G86" s="27">
        <v>1.6</v>
      </c>
      <c r="H86" s="28">
        <v>67037199.130000003</v>
      </c>
      <c r="I86" s="28">
        <v>53104796.979999997</v>
      </c>
      <c r="J86" s="28">
        <v>3027256.74</v>
      </c>
      <c r="K86" s="29" t="s">
        <v>317</v>
      </c>
      <c r="L86" s="28">
        <v>50935580.789999999</v>
      </c>
    </row>
    <row r="87" spans="1:12" ht="36">
      <c r="A87" s="3">
        <v>82</v>
      </c>
      <c r="B87" s="8" t="s">
        <v>65</v>
      </c>
      <c r="C87" s="26">
        <v>5190408323</v>
      </c>
      <c r="D87" s="8" t="s">
        <v>16</v>
      </c>
      <c r="E87" s="8" t="s">
        <v>181</v>
      </c>
      <c r="F87" s="27">
        <v>1.9</v>
      </c>
      <c r="G87" s="27">
        <v>2</v>
      </c>
      <c r="H87" s="28">
        <v>84599582.620000005</v>
      </c>
      <c r="I87" s="28">
        <v>66074705.990000002</v>
      </c>
      <c r="J87" s="28">
        <v>8384473.4699999997</v>
      </c>
      <c r="K87" s="29" t="s">
        <v>318</v>
      </c>
      <c r="L87" s="28">
        <v>64153502.93</v>
      </c>
    </row>
    <row r="88" spans="1:12" ht="60">
      <c r="A88" s="3">
        <v>83</v>
      </c>
      <c r="B88" s="8" t="s">
        <v>319</v>
      </c>
      <c r="C88" s="26">
        <v>5190408330</v>
      </c>
      <c r="D88" s="8" t="s">
        <v>16</v>
      </c>
      <c r="E88" s="8" t="s">
        <v>181</v>
      </c>
      <c r="F88" s="27">
        <v>2.5</v>
      </c>
      <c r="G88" s="27">
        <v>2.2000000000000002</v>
      </c>
      <c r="H88" s="28">
        <v>91944082.700000003</v>
      </c>
      <c r="I88" s="28">
        <v>72374944.679999992</v>
      </c>
      <c r="J88" s="28">
        <v>844333.8</v>
      </c>
      <c r="K88" s="29" t="s">
        <v>320</v>
      </c>
      <c r="L88" s="28">
        <v>70257492.719999999</v>
      </c>
    </row>
    <row r="89" spans="1:12" ht="48">
      <c r="A89" s="3">
        <v>84</v>
      </c>
      <c r="B89" s="8" t="s">
        <v>66</v>
      </c>
      <c r="C89" s="26">
        <v>5190408370</v>
      </c>
      <c r="D89" s="8" t="s">
        <v>16</v>
      </c>
      <c r="E89" s="8" t="s">
        <v>181</v>
      </c>
      <c r="F89" s="27">
        <v>1.8</v>
      </c>
      <c r="G89" s="27">
        <v>1.9</v>
      </c>
      <c r="H89" s="28">
        <v>77578841.760000005</v>
      </c>
      <c r="I89" s="28">
        <v>61965637.899999999</v>
      </c>
      <c r="J89" s="28">
        <v>5160764.21</v>
      </c>
      <c r="K89" s="29" t="s">
        <v>321</v>
      </c>
      <c r="L89" s="28">
        <v>56623264.829999998</v>
      </c>
    </row>
    <row r="90" spans="1:12" ht="48">
      <c r="A90" s="3">
        <v>85</v>
      </c>
      <c r="B90" s="8" t="s">
        <v>67</v>
      </c>
      <c r="C90" s="26">
        <v>5190408387</v>
      </c>
      <c r="D90" s="8" t="s">
        <v>16</v>
      </c>
      <c r="E90" s="8" t="s">
        <v>181</v>
      </c>
      <c r="F90" s="27">
        <v>1.6</v>
      </c>
      <c r="G90" s="27">
        <v>2.2000000000000002</v>
      </c>
      <c r="H90" s="28">
        <v>93690673.469999999</v>
      </c>
      <c r="I90" s="28">
        <v>71789987.170000002</v>
      </c>
      <c r="J90" s="28">
        <v>8345422.2199999997</v>
      </c>
      <c r="K90" s="29" t="s">
        <v>322</v>
      </c>
      <c r="L90" s="28">
        <v>69059728.390000001</v>
      </c>
    </row>
    <row r="91" spans="1:12" ht="48">
      <c r="A91" s="3">
        <v>86</v>
      </c>
      <c r="B91" s="8" t="s">
        <v>68</v>
      </c>
      <c r="C91" s="26">
        <v>5190408838</v>
      </c>
      <c r="D91" s="8" t="s">
        <v>16</v>
      </c>
      <c r="E91" s="8" t="s">
        <v>181</v>
      </c>
      <c r="F91" s="27">
        <v>0.3</v>
      </c>
      <c r="G91" s="27">
        <v>0.8</v>
      </c>
      <c r="H91" s="28">
        <v>31502980.309999999</v>
      </c>
      <c r="I91" s="28">
        <v>25720807.350000001</v>
      </c>
      <c r="J91" s="28">
        <v>75360.25</v>
      </c>
      <c r="K91" s="29" t="s">
        <v>323</v>
      </c>
      <c r="L91" s="28">
        <v>25062808.510000002</v>
      </c>
    </row>
    <row r="92" spans="1:12" ht="36">
      <c r="A92" s="3">
        <v>87</v>
      </c>
      <c r="B92" s="8" t="s">
        <v>69</v>
      </c>
      <c r="C92" s="26">
        <v>5190408860</v>
      </c>
      <c r="D92" s="8" t="s">
        <v>16</v>
      </c>
      <c r="E92" s="8" t="s">
        <v>181</v>
      </c>
      <c r="F92" s="27">
        <v>2.6</v>
      </c>
      <c r="G92" s="27">
        <v>2.6</v>
      </c>
      <c r="H92" s="28">
        <v>107175703.64</v>
      </c>
      <c r="I92" s="28">
        <v>84053103.010000005</v>
      </c>
      <c r="J92" s="28">
        <v>6647986.3499999996</v>
      </c>
      <c r="K92" s="29" t="s">
        <v>324</v>
      </c>
      <c r="L92" s="28">
        <v>81035048.890000001</v>
      </c>
    </row>
    <row r="93" spans="1:12" ht="48">
      <c r="A93" s="3">
        <v>88</v>
      </c>
      <c r="B93" s="8" t="s">
        <v>70</v>
      </c>
      <c r="C93" s="26">
        <v>5190408877</v>
      </c>
      <c r="D93" s="8" t="s">
        <v>16</v>
      </c>
      <c r="E93" s="8" t="s">
        <v>181</v>
      </c>
      <c r="F93" s="27">
        <v>2.1</v>
      </c>
      <c r="G93" s="27">
        <v>2.2999999999999998</v>
      </c>
      <c r="H93" s="28">
        <v>97939578.049999997</v>
      </c>
      <c r="I93" s="28">
        <v>72292915.370000005</v>
      </c>
      <c r="J93" s="28">
        <v>403862.68</v>
      </c>
      <c r="K93" s="29" t="s">
        <v>325</v>
      </c>
      <c r="L93" s="28">
        <v>69787508.420000002</v>
      </c>
    </row>
    <row r="94" spans="1:12" ht="48">
      <c r="A94" s="3">
        <v>89</v>
      </c>
      <c r="B94" s="8" t="s">
        <v>71</v>
      </c>
      <c r="C94" s="26">
        <v>5190408884</v>
      </c>
      <c r="D94" s="8" t="s">
        <v>16</v>
      </c>
      <c r="E94" s="8" t="s">
        <v>181</v>
      </c>
      <c r="F94" s="27">
        <v>1.8</v>
      </c>
      <c r="G94" s="27">
        <v>1.8</v>
      </c>
      <c r="H94" s="28">
        <v>77006147.090000004</v>
      </c>
      <c r="I94" s="28">
        <v>62735582.210000001</v>
      </c>
      <c r="J94" s="28">
        <v>5283481.47</v>
      </c>
      <c r="K94" s="29" t="s">
        <v>326</v>
      </c>
      <c r="L94" s="28">
        <v>58775231.200000003</v>
      </c>
    </row>
    <row r="95" spans="1:12" ht="48">
      <c r="A95" s="3">
        <v>90</v>
      </c>
      <c r="B95" s="8" t="s">
        <v>72</v>
      </c>
      <c r="C95" s="26">
        <v>5190411686</v>
      </c>
      <c r="D95" s="8" t="s">
        <v>16</v>
      </c>
      <c r="E95" s="8" t="s">
        <v>181</v>
      </c>
      <c r="F95" s="27">
        <v>3.1</v>
      </c>
      <c r="G95" s="27">
        <v>4</v>
      </c>
      <c r="H95" s="28">
        <v>171697988.41999999</v>
      </c>
      <c r="I95" s="28">
        <v>130041686.30000001</v>
      </c>
      <c r="J95" s="28">
        <v>1447767.51</v>
      </c>
      <c r="K95" s="29" t="s">
        <v>327</v>
      </c>
      <c r="L95" s="28">
        <v>126236165.87</v>
      </c>
    </row>
    <row r="96" spans="1:12" ht="48">
      <c r="A96" s="3">
        <v>91</v>
      </c>
      <c r="B96" s="8" t="s">
        <v>328</v>
      </c>
      <c r="C96" s="26">
        <v>5190411728</v>
      </c>
      <c r="D96" s="8" t="s">
        <v>16</v>
      </c>
      <c r="E96" s="8" t="s">
        <v>181</v>
      </c>
      <c r="F96" s="27">
        <v>1.9</v>
      </c>
      <c r="G96" s="27">
        <v>1.7</v>
      </c>
      <c r="H96" s="28">
        <v>82472330.879999995</v>
      </c>
      <c r="I96" s="28">
        <v>60540665.299999997</v>
      </c>
      <c r="J96" s="28">
        <v>2754477.07</v>
      </c>
      <c r="K96" s="29" t="s">
        <v>329</v>
      </c>
      <c r="L96" s="28">
        <v>58031827.32</v>
      </c>
    </row>
    <row r="97" spans="1:12" ht="48">
      <c r="A97" s="3">
        <v>92</v>
      </c>
      <c r="B97" s="8" t="s">
        <v>73</v>
      </c>
      <c r="C97" s="26">
        <v>5190411742</v>
      </c>
      <c r="D97" s="8" t="s">
        <v>16</v>
      </c>
      <c r="E97" s="8" t="s">
        <v>181</v>
      </c>
      <c r="F97" s="27">
        <v>2</v>
      </c>
      <c r="G97" s="27">
        <v>2</v>
      </c>
      <c r="H97" s="28">
        <v>83292633.799999997</v>
      </c>
      <c r="I97" s="28">
        <v>66573746.620000005</v>
      </c>
      <c r="J97" s="28">
        <v>3044642.54</v>
      </c>
      <c r="K97" s="29" t="s">
        <v>330</v>
      </c>
      <c r="L97" s="28">
        <v>64397355.030000001</v>
      </c>
    </row>
    <row r="98" spans="1:12" ht="60">
      <c r="A98" s="3">
        <v>93</v>
      </c>
      <c r="B98" s="8" t="s">
        <v>74</v>
      </c>
      <c r="C98" s="26">
        <v>5190411767</v>
      </c>
      <c r="D98" s="8" t="s">
        <v>16</v>
      </c>
      <c r="E98" s="8" t="s">
        <v>181</v>
      </c>
      <c r="F98" s="27">
        <v>1.4</v>
      </c>
      <c r="G98" s="27">
        <v>1.8</v>
      </c>
      <c r="H98" s="28">
        <v>74541496.549999997</v>
      </c>
      <c r="I98" s="28">
        <v>62460210.099999994</v>
      </c>
      <c r="J98" s="28">
        <v>33964031.32</v>
      </c>
      <c r="K98" s="29" t="s">
        <v>331</v>
      </c>
      <c r="L98" s="28">
        <v>59284224.509999998</v>
      </c>
    </row>
    <row r="99" spans="1:12" ht="36">
      <c r="A99" s="3">
        <v>94</v>
      </c>
      <c r="B99" s="8" t="s">
        <v>75</v>
      </c>
      <c r="C99" s="26">
        <v>5190411799</v>
      </c>
      <c r="D99" s="8" t="s">
        <v>16</v>
      </c>
      <c r="E99" s="8" t="s">
        <v>181</v>
      </c>
      <c r="F99" s="27">
        <v>2</v>
      </c>
      <c r="G99" s="27">
        <v>2.4</v>
      </c>
      <c r="H99" s="28">
        <v>106206619.94</v>
      </c>
      <c r="I99" s="28">
        <v>81844500.829999998</v>
      </c>
      <c r="J99" s="28">
        <v>2191593.7200000002</v>
      </c>
      <c r="K99" s="29" t="s">
        <v>332</v>
      </c>
      <c r="L99" s="28">
        <v>77239436.390000001</v>
      </c>
    </row>
    <row r="100" spans="1:12" ht="36">
      <c r="A100" s="3">
        <v>95</v>
      </c>
      <c r="B100" s="8" t="s">
        <v>76</v>
      </c>
      <c r="C100" s="26">
        <v>5190411830</v>
      </c>
      <c r="D100" s="8" t="s">
        <v>16</v>
      </c>
      <c r="E100" s="8" t="s">
        <v>181</v>
      </c>
      <c r="F100" s="27">
        <v>1.9000000000000001</v>
      </c>
      <c r="G100" s="27">
        <v>1.9</v>
      </c>
      <c r="H100" s="28">
        <v>80304782.760000005</v>
      </c>
      <c r="I100" s="28">
        <v>64284660.140000001</v>
      </c>
      <c r="J100" s="28">
        <v>823391.38</v>
      </c>
      <c r="K100" s="29" t="s">
        <v>333</v>
      </c>
      <c r="L100" s="28">
        <v>61992750.479999997</v>
      </c>
    </row>
    <row r="101" spans="1:12" ht="36">
      <c r="A101" s="3">
        <v>96</v>
      </c>
      <c r="B101" s="8" t="s">
        <v>77</v>
      </c>
      <c r="C101" s="26">
        <v>5190411943</v>
      </c>
      <c r="D101" s="8" t="s">
        <v>16</v>
      </c>
      <c r="E101" s="12" t="s">
        <v>180</v>
      </c>
      <c r="F101" s="27">
        <v>7.9</v>
      </c>
      <c r="G101" s="27">
        <v>9.1999999999999993</v>
      </c>
      <c r="H101" s="28">
        <v>63231591.469999999</v>
      </c>
      <c r="I101" s="28">
        <v>49836978.950000003</v>
      </c>
      <c r="J101" s="28">
        <v>77300</v>
      </c>
      <c r="K101" s="29" t="s">
        <v>334</v>
      </c>
      <c r="L101" s="28">
        <v>48143363.840000004</v>
      </c>
    </row>
    <row r="102" spans="1:12" ht="48">
      <c r="A102" s="3">
        <v>97</v>
      </c>
      <c r="B102" s="8" t="s">
        <v>335</v>
      </c>
      <c r="C102" s="26">
        <v>5110120532</v>
      </c>
      <c r="D102" s="8" t="s">
        <v>16</v>
      </c>
      <c r="E102" s="8" t="s">
        <v>181</v>
      </c>
      <c r="F102" s="27">
        <v>1.7</v>
      </c>
      <c r="G102" s="27">
        <v>1.2999999999999998</v>
      </c>
      <c r="H102" s="28">
        <v>58884855.119999997</v>
      </c>
      <c r="I102" s="28">
        <v>45664395.5</v>
      </c>
      <c r="J102" s="28">
        <v>5279021.45</v>
      </c>
      <c r="K102" s="29" t="s">
        <v>336</v>
      </c>
      <c r="L102" s="28">
        <v>43163183.640000001</v>
      </c>
    </row>
    <row r="103" spans="1:12" ht="48">
      <c r="A103" s="3">
        <v>98</v>
      </c>
      <c r="B103" s="8" t="s">
        <v>78</v>
      </c>
      <c r="C103" s="26">
        <v>5110120540</v>
      </c>
      <c r="D103" s="8" t="s">
        <v>16</v>
      </c>
      <c r="E103" s="8" t="s">
        <v>181</v>
      </c>
      <c r="F103" s="27">
        <v>0.8</v>
      </c>
      <c r="G103" s="27">
        <v>0.9</v>
      </c>
      <c r="H103" s="28">
        <v>39047960.729999997</v>
      </c>
      <c r="I103" s="28">
        <v>34548535.450000003</v>
      </c>
      <c r="J103" s="28">
        <v>138836.79999999999</v>
      </c>
      <c r="K103" s="29" t="s">
        <v>337</v>
      </c>
      <c r="L103" s="28">
        <v>32439301.77</v>
      </c>
    </row>
    <row r="104" spans="1:12" ht="36">
      <c r="A104" s="3">
        <v>99</v>
      </c>
      <c r="B104" s="8" t="s">
        <v>79</v>
      </c>
      <c r="C104" s="26">
        <v>5110121102</v>
      </c>
      <c r="D104" s="8" t="s">
        <v>16</v>
      </c>
      <c r="E104" s="12" t="s">
        <v>180</v>
      </c>
      <c r="F104" s="27">
        <v>9</v>
      </c>
      <c r="G104" s="27">
        <v>4.8</v>
      </c>
      <c r="H104" s="28">
        <v>33553192.859999999</v>
      </c>
      <c r="I104" s="28">
        <v>26993696.169999998</v>
      </c>
      <c r="J104" s="28">
        <v>35889.42</v>
      </c>
      <c r="K104" s="29" t="s">
        <v>338</v>
      </c>
      <c r="L104" s="28">
        <v>26198955.559999999</v>
      </c>
    </row>
    <row r="105" spans="1:12" ht="48">
      <c r="A105" s="3">
        <v>100</v>
      </c>
      <c r="B105" s="8" t="s">
        <v>80</v>
      </c>
      <c r="C105" s="26">
        <v>5190084527</v>
      </c>
      <c r="D105" s="8" t="s">
        <v>25</v>
      </c>
      <c r="E105" s="12" t="s">
        <v>185</v>
      </c>
      <c r="F105" s="27">
        <v>100</v>
      </c>
      <c r="G105" s="27">
        <v>100</v>
      </c>
      <c r="H105" s="28">
        <v>51775359.259999998</v>
      </c>
      <c r="I105" s="28">
        <v>6453846.1499999994</v>
      </c>
      <c r="J105" s="28">
        <v>0</v>
      </c>
      <c r="K105" s="29" t="s">
        <v>339</v>
      </c>
      <c r="L105" s="28">
        <v>6217662.0199999996</v>
      </c>
    </row>
    <row r="106" spans="1:12" ht="36">
      <c r="A106" s="3">
        <v>101</v>
      </c>
      <c r="B106" s="8" t="s">
        <v>81</v>
      </c>
      <c r="C106" s="26">
        <v>5190020844</v>
      </c>
      <c r="D106" s="8" t="s">
        <v>16</v>
      </c>
      <c r="E106" s="8" t="s">
        <v>186</v>
      </c>
      <c r="F106" s="27">
        <v>1.1000000000000001</v>
      </c>
      <c r="G106" s="27">
        <v>1.4</v>
      </c>
      <c r="H106" s="28">
        <v>64842644.960000001</v>
      </c>
      <c r="I106" s="28">
        <v>46357386.539999999</v>
      </c>
      <c r="J106" s="28">
        <v>2318240.83</v>
      </c>
      <c r="K106" s="29" t="s">
        <v>340</v>
      </c>
      <c r="L106" s="28">
        <v>44801443.409999996</v>
      </c>
    </row>
    <row r="107" spans="1:12" ht="36">
      <c r="A107" s="3">
        <v>102</v>
      </c>
      <c r="B107" s="8" t="s">
        <v>82</v>
      </c>
      <c r="C107" s="26">
        <v>5191601390</v>
      </c>
      <c r="D107" s="8" t="s">
        <v>16</v>
      </c>
      <c r="E107" s="8" t="s">
        <v>186</v>
      </c>
      <c r="F107" s="27">
        <v>1.2</v>
      </c>
      <c r="G107" s="27">
        <v>1.3</v>
      </c>
      <c r="H107" s="28">
        <v>59673448.200000003</v>
      </c>
      <c r="I107" s="28">
        <v>40305595.149999999</v>
      </c>
      <c r="J107" s="28">
        <v>3051655.67</v>
      </c>
      <c r="K107" s="29" t="s">
        <v>341</v>
      </c>
      <c r="L107" s="28">
        <v>38875603.799999997</v>
      </c>
    </row>
    <row r="108" spans="1:12" ht="36">
      <c r="A108" s="3">
        <v>103</v>
      </c>
      <c r="B108" s="8" t="s">
        <v>83</v>
      </c>
      <c r="C108" s="26">
        <v>5191601464</v>
      </c>
      <c r="D108" s="8" t="s">
        <v>16</v>
      </c>
      <c r="E108" s="8" t="s">
        <v>186</v>
      </c>
      <c r="F108" s="27">
        <v>1.3</v>
      </c>
      <c r="G108" s="27">
        <v>1.1000000000000001</v>
      </c>
      <c r="H108" s="28">
        <v>51723501.960000001</v>
      </c>
      <c r="I108" s="28">
        <v>38623977.979999997</v>
      </c>
      <c r="J108" s="28">
        <v>1833374.3</v>
      </c>
      <c r="K108" s="29" t="s">
        <v>342</v>
      </c>
      <c r="L108" s="28">
        <v>37778852.859999999</v>
      </c>
    </row>
    <row r="109" spans="1:12" ht="36">
      <c r="A109" s="3">
        <v>104</v>
      </c>
      <c r="B109" s="8" t="s">
        <v>84</v>
      </c>
      <c r="C109" s="26">
        <v>5191601471</v>
      </c>
      <c r="D109" s="8" t="s">
        <v>16</v>
      </c>
      <c r="E109" s="8" t="s">
        <v>186</v>
      </c>
      <c r="F109" s="27">
        <v>1.7</v>
      </c>
      <c r="G109" s="27">
        <v>1.4</v>
      </c>
      <c r="H109" s="28">
        <v>65589905.159999996</v>
      </c>
      <c r="I109" s="28">
        <v>53951686.310000002</v>
      </c>
      <c r="J109" s="28">
        <v>3636006.64</v>
      </c>
      <c r="K109" s="29" t="s">
        <v>343</v>
      </c>
      <c r="L109" s="28">
        <v>53086496.310000002</v>
      </c>
    </row>
    <row r="110" spans="1:12" ht="36">
      <c r="A110" s="3">
        <v>105</v>
      </c>
      <c r="B110" s="8" t="s">
        <v>85</v>
      </c>
      <c r="C110" s="26">
        <v>5191601496</v>
      </c>
      <c r="D110" s="8" t="s">
        <v>25</v>
      </c>
      <c r="E110" s="8" t="s">
        <v>186</v>
      </c>
      <c r="F110" s="27">
        <v>1.6</v>
      </c>
      <c r="G110" s="27">
        <v>1.3</v>
      </c>
      <c r="H110" s="28">
        <v>62142110.390000001</v>
      </c>
      <c r="I110" s="28">
        <v>47387260.670000002</v>
      </c>
      <c r="J110" s="28">
        <v>3590600.31</v>
      </c>
      <c r="K110" s="29" t="s">
        <v>344</v>
      </c>
      <c r="L110" s="28">
        <v>46418059.270000003</v>
      </c>
    </row>
    <row r="111" spans="1:12" ht="36">
      <c r="A111" s="3">
        <v>106</v>
      </c>
      <c r="B111" s="8" t="s">
        <v>86</v>
      </c>
      <c r="C111" s="26">
        <v>5191601506</v>
      </c>
      <c r="D111" s="8" t="s">
        <v>16</v>
      </c>
      <c r="E111" s="8" t="s">
        <v>186</v>
      </c>
      <c r="F111" s="27">
        <v>0.9</v>
      </c>
      <c r="G111" s="27">
        <v>1.4</v>
      </c>
      <c r="H111" s="28">
        <v>62121546.990000002</v>
      </c>
      <c r="I111" s="28">
        <v>48246490.57</v>
      </c>
      <c r="J111" s="28">
        <v>1495552.8</v>
      </c>
      <c r="K111" s="29" t="s">
        <v>345</v>
      </c>
      <c r="L111" s="28">
        <v>47525966.57</v>
      </c>
    </row>
    <row r="112" spans="1:12" ht="36">
      <c r="A112" s="3">
        <v>107</v>
      </c>
      <c r="B112" s="8" t="s">
        <v>87</v>
      </c>
      <c r="C112" s="26">
        <v>5191601513</v>
      </c>
      <c r="D112" s="8" t="s">
        <v>16</v>
      </c>
      <c r="E112" s="8" t="s">
        <v>186</v>
      </c>
      <c r="F112" s="27">
        <v>1.6</v>
      </c>
      <c r="G112" s="27">
        <v>1.4</v>
      </c>
      <c r="H112" s="28">
        <v>65426019.349999994</v>
      </c>
      <c r="I112" s="28">
        <v>51445679.059999995</v>
      </c>
      <c r="J112" s="28">
        <v>3268922.58</v>
      </c>
      <c r="K112" s="29" t="s">
        <v>346</v>
      </c>
      <c r="L112" s="28">
        <v>50117616.939999998</v>
      </c>
    </row>
    <row r="113" spans="1:12" ht="36">
      <c r="A113" s="3">
        <v>108</v>
      </c>
      <c r="B113" s="8" t="s">
        <v>88</v>
      </c>
      <c r="C113" s="26">
        <v>5191601520</v>
      </c>
      <c r="D113" s="8" t="s">
        <v>25</v>
      </c>
      <c r="E113" s="8" t="s">
        <v>186</v>
      </c>
      <c r="F113" s="27">
        <v>2.1</v>
      </c>
      <c r="G113" s="27">
        <v>2.1</v>
      </c>
      <c r="H113" s="28">
        <v>98246452.670000002</v>
      </c>
      <c r="I113" s="28">
        <v>75764057.640000001</v>
      </c>
      <c r="J113" s="28">
        <v>5824101.0599999996</v>
      </c>
      <c r="K113" s="29" t="s">
        <v>347</v>
      </c>
      <c r="L113" s="28">
        <v>74381249.700000003</v>
      </c>
    </row>
    <row r="114" spans="1:12" ht="36">
      <c r="A114" s="3">
        <v>109</v>
      </c>
      <c r="B114" s="8" t="s">
        <v>89</v>
      </c>
      <c r="C114" s="26">
        <v>5191601538</v>
      </c>
      <c r="D114" s="8" t="s">
        <v>25</v>
      </c>
      <c r="E114" s="8" t="s">
        <v>186</v>
      </c>
      <c r="F114" s="27">
        <v>2.2000000000000002</v>
      </c>
      <c r="G114" s="27">
        <v>2</v>
      </c>
      <c r="H114" s="28">
        <v>90131605.189999998</v>
      </c>
      <c r="I114" s="28">
        <v>71800420.989999995</v>
      </c>
      <c r="J114" s="28">
        <v>5398122.29</v>
      </c>
      <c r="K114" s="29" t="s">
        <v>348</v>
      </c>
      <c r="L114" s="28">
        <v>70198554.599999994</v>
      </c>
    </row>
    <row r="115" spans="1:12" ht="36">
      <c r="A115" s="3">
        <v>110</v>
      </c>
      <c r="B115" s="8" t="s">
        <v>90</v>
      </c>
      <c r="C115" s="26">
        <v>5191601577</v>
      </c>
      <c r="D115" s="8" t="s">
        <v>16</v>
      </c>
      <c r="E115" s="8" t="s">
        <v>186</v>
      </c>
      <c r="F115" s="27">
        <v>1.3</v>
      </c>
      <c r="G115" s="27">
        <v>1.5</v>
      </c>
      <c r="H115" s="28">
        <v>70653098.159999996</v>
      </c>
      <c r="I115" s="28">
        <v>53670497.700000003</v>
      </c>
      <c r="J115" s="28">
        <v>2885474.19</v>
      </c>
      <c r="K115" s="29" t="s">
        <v>349</v>
      </c>
      <c r="L115" s="28">
        <v>52363167.210000001</v>
      </c>
    </row>
    <row r="116" spans="1:12" ht="36">
      <c r="A116" s="3">
        <v>111</v>
      </c>
      <c r="B116" s="8" t="s">
        <v>91</v>
      </c>
      <c r="C116" s="26">
        <v>5191601591</v>
      </c>
      <c r="D116" s="8" t="s">
        <v>25</v>
      </c>
      <c r="E116" s="8" t="s">
        <v>186</v>
      </c>
      <c r="F116" s="27">
        <v>1.6</v>
      </c>
      <c r="G116" s="27">
        <v>1.3</v>
      </c>
      <c r="H116" s="28">
        <v>60163335.609999999</v>
      </c>
      <c r="I116" s="28">
        <v>45478226.260000005</v>
      </c>
      <c r="J116" s="28">
        <v>3482195.32</v>
      </c>
      <c r="K116" s="29" t="s">
        <v>350</v>
      </c>
      <c r="L116" s="28">
        <v>44672680.270000003</v>
      </c>
    </row>
    <row r="117" spans="1:12" ht="36">
      <c r="A117" s="3">
        <v>112</v>
      </c>
      <c r="B117" s="8" t="s">
        <v>92</v>
      </c>
      <c r="C117" s="26">
        <v>5191601601</v>
      </c>
      <c r="D117" s="8" t="s">
        <v>16</v>
      </c>
      <c r="E117" s="8" t="s">
        <v>186</v>
      </c>
      <c r="F117" s="27">
        <v>1.9</v>
      </c>
      <c r="G117" s="27">
        <v>1.6</v>
      </c>
      <c r="H117" s="28">
        <v>73080340.399999991</v>
      </c>
      <c r="I117" s="28">
        <v>56935703.850000001</v>
      </c>
      <c r="J117" s="28">
        <v>4758627.68</v>
      </c>
      <c r="K117" s="29" t="s">
        <v>351</v>
      </c>
      <c r="L117" s="28">
        <v>56084692.579999998</v>
      </c>
    </row>
    <row r="118" spans="1:12" ht="36">
      <c r="A118" s="3">
        <v>113</v>
      </c>
      <c r="B118" s="8" t="s">
        <v>93</v>
      </c>
      <c r="C118" s="26">
        <v>5191601619</v>
      </c>
      <c r="D118" s="8" t="s">
        <v>16</v>
      </c>
      <c r="E118" s="8" t="s">
        <v>186</v>
      </c>
      <c r="F118" s="27">
        <v>1.8</v>
      </c>
      <c r="G118" s="27">
        <v>1.5</v>
      </c>
      <c r="H118" s="28">
        <v>69765601.549999997</v>
      </c>
      <c r="I118" s="28">
        <v>54015629.020000003</v>
      </c>
      <c r="J118" s="28">
        <v>3944463.68</v>
      </c>
      <c r="K118" s="29" t="s">
        <v>352</v>
      </c>
      <c r="L118" s="28">
        <v>53018344.350000001</v>
      </c>
    </row>
    <row r="119" spans="1:12" ht="36">
      <c r="A119" s="3">
        <v>114</v>
      </c>
      <c r="B119" s="8" t="s">
        <v>353</v>
      </c>
      <c r="C119" s="26">
        <v>5191601672</v>
      </c>
      <c r="D119" s="8" t="s">
        <v>16</v>
      </c>
      <c r="E119" s="8" t="s">
        <v>186</v>
      </c>
      <c r="F119" s="27">
        <v>0.6</v>
      </c>
      <c r="G119" s="27">
        <v>0.6</v>
      </c>
      <c r="H119" s="28">
        <v>29356979.329999998</v>
      </c>
      <c r="I119" s="28">
        <v>22551078.780000001</v>
      </c>
      <c r="J119" s="28">
        <v>2361150</v>
      </c>
      <c r="K119" s="29" t="s">
        <v>354</v>
      </c>
      <c r="L119" s="28">
        <v>22269924.98</v>
      </c>
    </row>
    <row r="120" spans="1:12" ht="36">
      <c r="A120" s="3">
        <v>115</v>
      </c>
      <c r="B120" s="8" t="s">
        <v>94</v>
      </c>
      <c r="C120" s="26">
        <v>5191601680</v>
      </c>
      <c r="D120" s="8" t="s">
        <v>16</v>
      </c>
      <c r="E120" s="8" t="s">
        <v>186</v>
      </c>
      <c r="F120" s="27">
        <v>1.9</v>
      </c>
      <c r="G120" s="27">
        <v>1.8</v>
      </c>
      <c r="H120" s="28">
        <v>84741280.050000012</v>
      </c>
      <c r="I120" s="28">
        <v>62867662.93</v>
      </c>
      <c r="J120" s="28">
        <v>3415631.64</v>
      </c>
      <c r="K120" s="29" t="s">
        <v>355</v>
      </c>
      <c r="L120" s="28">
        <v>61428991.740000002</v>
      </c>
    </row>
    <row r="121" spans="1:12" ht="36">
      <c r="A121" s="3">
        <v>116</v>
      </c>
      <c r="B121" s="8" t="s">
        <v>95</v>
      </c>
      <c r="C121" s="26">
        <v>5190132146</v>
      </c>
      <c r="D121" s="8" t="s">
        <v>16</v>
      </c>
      <c r="E121" s="8" t="s">
        <v>186</v>
      </c>
      <c r="F121" s="27">
        <v>1.5</v>
      </c>
      <c r="G121" s="27">
        <v>1.4</v>
      </c>
      <c r="H121" s="28">
        <v>66443984</v>
      </c>
      <c r="I121" s="28">
        <v>51807303.359999999</v>
      </c>
      <c r="J121" s="28">
        <v>2926794.76</v>
      </c>
      <c r="K121" s="29" t="s">
        <v>356</v>
      </c>
      <c r="L121" s="28">
        <v>50850552.420000002</v>
      </c>
    </row>
    <row r="122" spans="1:12" ht="36">
      <c r="A122" s="3">
        <v>117</v>
      </c>
      <c r="B122" s="8" t="s">
        <v>96</v>
      </c>
      <c r="C122" s="26">
        <v>5190173495</v>
      </c>
      <c r="D122" s="8" t="s">
        <v>25</v>
      </c>
      <c r="E122" s="8" t="s">
        <v>186</v>
      </c>
      <c r="F122" s="27">
        <v>0.8</v>
      </c>
      <c r="G122" s="27">
        <v>0.7</v>
      </c>
      <c r="H122" s="28">
        <v>34673548.630000003</v>
      </c>
      <c r="I122" s="28">
        <v>24674180.300000001</v>
      </c>
      <c r="J122" s="28">
        <v>601111.5</v>
      </c>
      <c r="K122" s="29" t="s">
        <v>357</v>
      </c>
      <c r="L122" s="28">
        <v>23940804.23</v>
      </c>
    </row>
    <row r="123" spans="1:12" ht="36">
      <c r="A123" s="3">
        <v>118</v>
      </c>
      <c r="B123" s="8" t="s">
        <v>97</v>
      </c>
      <c r="C123" s="26">
        <v>5190198838</v>
      </c>
      <c r="D123" s="8" t="s">
        <v>25</v>
      </c>
      <c r="E123" s="8" t="s">
        <v>186</v>
      </c>
      <c r="F123" s="27">
        <v>0.9</v>
      </c>
      <c r="G123" s="27">
        <v>1.2</v>
      </c>
      <c r="H123" s="28">
        <v>56259073.770000003</v>
      </c>
      <c r="I123" s="28">
        <v>37150023.200000003</v>
      </c>
      <c r="J123" s="28">
        <v>1662105.31</v>
      </c>
      <c r="K123" s="29" t="s">
        <v>358</v>
      </c>
      <c r="L123" s="28">
        <v>35958541.270000003</v>
      </c>
    </row>
    <row r="124" spans="1:12" ht="36">
      <c r="A124" s="3">
        <v>119</v>
      </c>
      <c r="B124" s="8" t="s">
        <v>98</v>
      </c>
      <c r="C124" s="26">
        <v>5190308801</v>
      </c>
      <c r="D124" s="8" t="s">
        <v>25</v>
      </c>
      <c r="E124" s="8" t="s">
        <v>186</v>
      </c>
      <c r="F124" s="27">
        <v>1.5</v>
      </c>
      <c r="G124" s="27">
        <v>1.3</v>
      </c>
      <c r="H124" s="28">
        <v>60372517.640000001</v>
      </c>
      <c r="I124" s="28">
        <v>43987197.619999997</v>
      </c>
      <c r="J124" s="28">
        <v>3236366.14</v>
      </c>
      <c r="K124" s="29" t="s">
        <v>359</v>
      </c>
      <c r="L124" s="28">
        <v>42883757.5</v>
      </c>
    </row>
    <row r="125" spans="1:12" ht="36">
      <c r="A125" s="3">
        <v>120</v>
      </c>
      <c r="B125" s="8" t="s">
        <v>99</v>
      </c>
      <c r="C125" s="26">
        <v>5190309435</v>
      </c>
      <c r="D125" s="8" t="s">
        <v>25</v>
      </c>
      <c r="E125" s="8" t="s">
        <v>186</v>
      </c>
      <c r="F125" s="27">
        <v>2.2000000000000002</v>
      </c>
      <c r="G125" s="27">
        <v>1.6</v>
      </c>
      <c r="H125" s="28">
        <v>72033489.269999996</v>
      </c>
      <c r="I125" s="28">
        <v>52690881.869999997</v>
      </c>
      <c r="J125" s="28">
        <v>4228023.88</v>
      </c>
      <c r="K125" s="29" t="s">
        <v>360</v>
      </c>
      <c r="L125" s="28">
        <v>51527759.969999999</v>
      </c>
    </row>
    <row r="126" spans="1:12" ht="36">
      <c r="A126" s="3">
        <v>121</v>
      </c>
      <c r="B126" s="8" t="s">
        <v>100</v>
      </c>
      <c r="C126" s="26">
        <v>5190309467</v>
      </c>
      <c r="D126" s="8" t="s">
        <v>16</v>
      </c>
      <c r="E126" s="8" t="s">
        <v>186</v>
      </c>
      <c r="F126" s="27">
        <v>0.9</v>
      </c>
      <c r="G126" s="27">
        <v>1.2</v>
      </c>
      <c r="H126" s="28">
        <v>56786695.559999995</v>
      </c>
      <c r="I126" s="28">
        <v>42699157.550000004</v>
      </c>
      <c r="J126" s="28">
        <v>930725.96</v>
      </c>
      <c r="K126" s="29" t="s">
        <v>361</v>
      </c>
      <c r="L126" s="28">
        <v>41885808.490000002</v>
      </c>
    </row>
    <row r="127" spans="1:12" ht="36">
      <c r="A127" s="3">
        <v>122</v>
      </c>
      <c r="B127" s="8" t="s">
        <v>101</v>
      </c>
      <c r="C127" s="26">
        <v>5190309474</v>
      </c>
      <c r="D127" s="8" t="s">
        <v>16</v>
      </c>
      <c r="E127" s="8" t="s">
        <v>186</v>
      </c>
      <c r="F127" s="27">
        <v>1.4</v>
      </c>
      <c r="G127" s="27">
        <v>1.5</v>
      </c>
      <c r="H127" s="28">
        <v>70940531.649999991</v>
      </c>
      <c r="I127" s="28">
        <v>66079815.299999997</v>
      </c>
      <c r="J127" s="28">
        <v>3503724.6</v>
      </c>
      <c r="K127" s="29" t="s">
        <v>362</v>
      </c>
      <c r="L127" s="28">
        <v>64563370.899999999</v>
      </c>
    </row>
    <row r="128" spans="1:12" ht="36">
      <c r="A128" s="3">
        <v>123</v>
      </c>
      <c r="B128" s="8" t="s">
        <v>102</v>
      </c>
      <c r="C128" s="26">
        <v>5190309675</v>
      </c>
      <c r="D128" s="8" t="s">
        <v>16</v>
      </c>
      <c r="E128" s="8" t="s">
        <v>186</v>
      </c>
      <c r="F128" s="27">
        <v>0.8</v>
      </c>
      <c r="G128" s="27">
        <v>0.7</v>
      </c>
      <c r="H128" s="28">
        <v>33993819.879999995</v>
      </c>
      <c r="I128" s="28">
        <v>6855480.4299999997</v>
      </c>
      <c r="J128" s="28">
        <v>499238.06</v>
      </c>
      <c r="K128" s="29" t="s">
        <v>363</v>
      </c>
      <c r="L128" s="28">
        <v>6847108.4299999997</v>
      </c>
    </row>
    <row r="129" spans="1:12" ht="36">
      <c r="A129" s="3">
        <v>124</v>
      </c>
      <c r="B129" s="8" t="s">
        <v>103</v>
      </c>
      <c r="C129" s="26">
        <v>5190309756</v>
      </c>
      <c r="D129" s="8" t="s">
        <v>16</v>
      </c>
      <c r="E129" s="8" t="s">
        <v>186</v>
      </c>
      <c r="F129" s="27">
        <v>1.7</v>
      </c>
      <c r="G129" s="27">
        <v>1.4</v>
      </c>
      <c r="H129" s="28">
        <v>62632364.729999997</v>
      </c>
      <c r="I129" s="28">
        <v>47595334.810000002</v>
      </c>
      <c r="J129" s="28">
        <v>3684146.64</v>
      </c>
      <c r="K129" s="29" t="s">
        <v>364</v>
      </c>
      <c r="L129" s="28">
        <v>46972924.810000002</v>
      </c>
    </row>
    <row r="130" spans="1:12" ht="36">
      <c r="A130" s="3">
        <v>125</v>
      </c>
      <c r="B130" s="8" t="s">
        <v>104</v>
      </c>
      <c r="C130" s="26">
        <v>5190309763</v>
      </c>
      <c r="D130" s="8" t="s">
        <v>16</v>
      </c>
      <c r="E130" s="8" t="s">
        <v>186</v>
      </c>
      <c r="F130" s="27">
        <v>1.2</v>
      </c>
      <c r="G130" s="27">
        <v>1.2</v>
      </c>
      <c r="H130" s="28">
        <v>55796622.109999999</v>
      </c>
      <c r="I130" s="28">
        <v>43513098.719999999</v>
      </c>
      <c r="J130" s="28">
        <v>2060318.36</v>
      </c>
      <c r="K130" s="29" t="s">
        <v>365</v>
      </c>
      <c r="L130" s="28">
        <v>42877808.719999999</v>
      </c>
    </row>
    <row r="131" spans="1:12" ht="36">
      <c r="A131" s="3">
        <v>126</v>
      </c>
      <c r="B131" s="8" t="s">
        <v>105</v>
      </c>
      <c r="C131" s="26">
        <v>5190309770</v>
      </c>
      <c r="D131" s="8" t="s">
        <v>16</v>
      </c>
      <c r="E131" s="8" t="s">
        <v>186</v>
      </c>
      <c r="F131" s="27">
        <v>1.1000000000000001</v>
      </c>
      <c r="G131" s="27">
        <v>1.2</v>
      </c>
      <c r="H131" s="28">
        <v>56980594.530000001</v>
      </c>
      <c r="I131" s="28">
        <v>43911389.470000006</v>
      </c>
      <c r="J131" s="28">
        <v>2319308.9300000002</v>
      </c>
      <c r="K131" s="29" t="s">
        <v>366</v>
      </c>
      <c r="L131" s="28">
        <v>43413882.270000003</v>
      </c>
    </row>
    <row r="132" spans="1:12" ht="36">
      <c r="A132" s="3">
        <v>127</v>
      </c>
      <c r="B132" s="8" t="s">
        <v>106</v>
      </c>
      <c r="C132" s="26">
        <v>5190309837</v>
      </c>
      <c r="D132" s="8" t="s">
        <v>16</v>
      </c>
      <c r="E132" s="8" t="s">
        <v>186</v>
      </c>
      <c r="F132" s="27">
        <v>0.7</v>
      </c>
      <c r="G132" s="27">
        <v>0.7</v>
      </c>
      <c r="H132" s="28">
        <v>31664353.93</v>
      </c>
      <c r="I132" s="28">
        <v>25053831.66</v>
      </c>
      <c r="J132" s="28">
        <v>1592980.3</v>
      </c>
      <c r="K132" s="29" t="s">
        <v>367</v>
      </c>
      <c r="L132" s="28">
        <v>24599741.66</v>
      </c>
    </row>
    <row r="133" spans="1:12" ht="36">
      <c r="A133" s="3">
        <v>128</v>
      </c>
      <c r="B133" s="8" t="s">
        <v>107</v>
      </c>
      <c r="C133" s="26">
        <v>5190309844</v>
      </c>
      <c r="D133" s="8" t="s">
        <v>16</v>
      </c>
      <c r="E133" s="8" t="s">
        <v>186</v>
      </c>
      <c r="F133" s="27">
        <v>2.7</v>
      </c>
      <c r="G133" s="27">
        <v>2.5</v>
      </c>
      <c r="H133" s="28">
        <v>113435198.92</v>
      </c>
      <c r="I133" s="28">
        <v>86800570.620000005</v>
      </c>
      <c r="J133" s="28">
        <v>5448686.7999999998</v>
      </c>
      <c r="K133" s="29" t="s">
        <v>368</v>
      </c>
      <c r="L133" s="28">
        <v>84586190.620000005</v>
      </c>
    </row>
    <row r="134" spans="1:12" ht="36">
      <c r="A134" s="3">
        <v>129</v>
      </c>
      <c r="B134" s="8" t="s">
        <v>108</v>
      </c>
      <c r="C134" s="26">
        <v>5190309851</v>
      </c>
      <c r="D134" s="8" t="s">
        <v>16</v>
      </c>
      <c r="E134" s="8" t="s">
        <v>186</v>
      </c>
      <c r="F134" s="27">
        <v>1.5</v>
      </c>
      <c r="G134" s="27">
        <v>1.4</v>
      </c>
      <c r="H134" s="28">
        <v>64664566.659999996</v>
      </c>
      <c r="I134" s="28">
        <v>49287994.390000001</v>
      </c>
      <c r="J134" s="28">
        <v>2740198.9</v>
      </c>
      <c r="K134" s="29" t="s">
        <v>369</v>
      </c>
      <c r="L134" s="28">
        <v>48536147.390000001</v>
      </c>
    </row>
    <row r="135" spans="1:12" ht="36">
      <c r="A135" s="3">
        <v>130</v>
      </c>
      <c r="B135" s="8" t="s">
        <v>109</v>
      </c>
      <c r="C135" s="26">
        <v>5190309869</v>
      </c>
      <c r="D135" s="8" t="s">
        <v>25</v>
      </c>
      <c r="E135" s="8" t="s">
        <v>186</v>
      </c>
      <c r="F135" s="27">
        <v>1.6</v>
      </c>
      <c r="G135" s="27">
        <v>1.5</v>
      </c>
      <c r="H135" s="28">
        <v>67091375.899999999</v>
      </c>
      <c r="I135" s="28">
        <v>51446429.649999999</v>
      </c>
      <c r="J135" s="28">
        <v>3604124.34</v>
      </c>
      <c r="K135" s="29" t="s">
        <v>370</v>
      </c>
      <c r="L135" s="28">
        <v>50162826.75</v>
      </c>
    </row>
    <row r="136" spans="1:12" ht="36">
      <c r="A136" s="3">
        <v>131</v>
      </c>
      <c r="B136" s="8" t="s">
        <v>110</v>
      </c>
      <c r="C136" s="26">
        <v>5190309876</v>
      </c>
      <c r="D136" s="8" t="s">
        <v>16</v>
      </c>
      <c r="E136" s="8" t="s">
        <v>186</v>
      </c>
      <c r="F136" s="27">
        <v>1.2</v>
      </c>
      <c r="G136" s="27">
        <v>1.2</v>
      </c>
      <c r="H136" s="28">
        <v>54550883.299999997</v>
      </c>
      <c r="I136" s="28">
        <v>42662348.93</v>
      </c>
      <c r="J136" s="28">
        <v>1852415.05</v>
      </c>
      <c r="K136" s="29" t="s">
        <v>371</v>
      </c>
      <c r="L136" s="28">
        <v>41709285.420000002</v>
      </c>
    </row>
    <row r="137" spans="1:12" ht="36">
      <c r="A137" s="3">
        <v>132</v>
      </c>
      <c r="B137" s="8" t="s">
        <v>111</v>
      </c>
      <c r="C137" s="26">
        <v>5190309932</v>
      </c>
      <c r="D137" s="8" t="s">
        <v>16</v>
      </c>
      <c r="E137" s="8" t="s">
        <v>186</v>
      </c>
      <c r="F137" s="27">
        <v>1.4</v>
      </c>
      <c r="G137" s="27">
        <v>1.3</v>
      </c>
      <c r="H137" s="28">
        <v>61805495.109999999</v>
      </c>
      <c r="I137" s="28">
        <v>48046719.82</v>
      </c>
      <c r="J137" s="28">
        <v>2417066.96</v>
      </c>
      <c r="K137" s="29" t="s">
        <v>372</v>
      </c>
      <c r="L137" s="28">
        <v>47072893.299999997</v>
      </c>
    </row>
    <row r="138" spans="1:12" ht="36">
      <c r="A138" s="3">
        <v>133</v>
      </c>
      <c r="B138" s="8" t="s">
        <v>373</v>
      </c>
      <c r="C138" s="26">
        <v>5190312251</v>
      </c>
      <c r="D138" s="8" t="s">
        <v>16</v>
      </c>
      <c r="E138" s="8" t="s">
        <v>186</v>
      </c>
      <c r="F138" s="27">
        <v>1.6</v>
      </c>
      <c r="G138" s="27">
        <v>1.5</v>
      </c>
      <c r="H138" s="28">
        <v>67238783.75999999</v>
      </c>
      <c r="I138" s="28">
        <v>51806202.189999998</v>
      </c>
      <c r="J138" s="28">
        <v>4376708.16</v>
      </c>
      <c r="K138" s="29" t="s">
        <v>374</v>
      </c>
      <c r="L138" s="28">
        <v>51090158.789999999</v>
      </c>
    </row>
    <row r="139" spans="1:12" ht="36">
      <c r="A139" s="3">
        <v>134</v>
      </c>
      <c r="B139" s="8" t="s">
        <v>112</v>
      </c>
      <c r="C139" s="26">
        <v>5190312406</v>
      </c>
      <c r="D139" s="8" t="s">
        <v>16</v>
      </c>
      <c r="E139" s="8" t="s">
        <v>186</v>
      </c>
      <c r="F139" s="27">
        <v>0.8</v>
      </c>
      <c r="G139" s="27">
        <v>0.8</v>
      </c>
      <c r="H139" s="28">
        <v>35348009.009999998</v>
      </c>
      <c r="I139" s="28">
        <v>30092386.440000001</v>
      </c>
      <c r="J139" s="28">
        <v>2190145.96</v>
      </c>
      <c r="K139" s="29" t="s">
        <v>375</v>
      </c>
      <c r="L139" s="28">
        <v>29490876.440000001</v>
      </c>
    </row>
    <row r="140" spans="1:12" ht="36">
      <c r="A140" s="3">
        <v>135</v>
      </c>
      <c r="B140" s="8" t="s">
        <v>113</v>
      </c>
      <c r="C140" s="26">
        <v>5190312420</v>
      </c>
      <c r="D140" s="8" t="s">
        <v>16</v>
      </c>
      <c r="E140" s="8" t="s">
        <v>186</v>
      </c>
      <c r="F140" s="27">
        <v>2.1</v>
      </c>
      <c r="G140" s="27">
        <v>1.8</v>
      </c>
      <c r="H140" s="28">
        <v>83712733.020000011</v>
      </c>
      <c r="I140" s="28">
        <v>63396516.039999999</v>
      </c>
      <c r="J140" s="28">
        <v>5009781.0599999996</v>
      </c>
      <c r="K140" s="29" t="s">
        <v>376</v>
      </c>
      <c r="L140" s="28">
        <v>62373567.399999999</v>
      </c>
    </row>
    <row r="141" spans="1:12" ht="36">
      <c r="A141" s="3">
        <v>136</v>
      </c>
      <c r="B141" s="8" t="s">
        <v>114</v>
      </c>
      <c r="C141" s="26">
        <v>5190312438</v>
      </c>
      <c r="D141" s="8" t="s">
        <v>16</v>
      </c>
      <c r="E141" s="8" t="s">
        <v>186</v>
      </c>
      <c r="F141" s="27">
        <v>1.5</v>
      </c>
      <c r="G141" s="27">
        <v>1.6</v>
      </c>
      <c r="H141" s="28">
        <v>72428095.900000006</v>
      </c>
      <c r="I141" s="28">
        <v>56532075.740000002</v>
      </c>
      <c r="J141" s="28">
        <v>3661147</v>
      </c>
      <c r="K141" s="29" t="s">
        <v>377</v>
      </c>
      <c r="L141" s="28">
        <v>55696834.469999999</v>
      </c>
    </row>
    <row r="142" spans="1:12" ht="36">
      <c r="A142" s="3">
        <v>137</v>
      </c>
      <c r="B142" s="8" t="s">
        <v>115</v>
      </c>
      <c r="C142" s="26">
        <v>5190407866</v>
      </c>
      <c r="D142" s="8" t="s">
        <v>16</v>
      </c>
      <c r="E142" s="8" t="s">
        <v>186</v>
      </c>
      <c r="F142" s="27">
        <v>1.3</v>
      </c>
      <c r="G142" s="27">
        <v>1.5</v>
      </c>
      <c r="H142" s="28">
        <v>69423457.569999993</v>
      </c>
      <c r="I142" s="28">
        <v>50301419.269999996</v>
      </c>
      <c r="J142" s="28">
        <v>2483788.96</v>
      </c>
      <c r="K142" s="29" t="s">
        <v>378</v>
      </c>
      <c r="L142" s="28">
        <v>49440389.219999999</v>
      </c>
    </row>
    <row r="143" spans="1:12" ht="36">
      <c r="A143" s="3">
        <v>138</v>
      </c>
      <c r="B143" s="8" t="s">
        <v>116</v>
      </c>
      <c r="C143" s="26">
        <v>5190407915</v>
      </c>
      <c r="D143" s="8" t="s">
        <v>16</v>
      </c>
      <c r="E143" s="8" t="s">
        <v>186</v>
      </c>
      <c r="F143" s="27">
        <v>0.4</v>
      </c>
      <c r="G143" s="27">
        <v>0.6</v>
      </c>
      <c r="H143" s="28">
        <v>28518684.890000001</v>
      </c>
      <c r="I143" s="28">
        <v>24809923.390000001</v>
      </c>
      <c r="J143" s="28">
        <v>361500.66</v>
      </c>
      <c r="K143" s="29" t="s">
        <v>379</v>
      </c>
      <c r="L143" s="28">
        <v>23592551.75</v>
      </c>
    </row>
    <row r="144" spans="1:12" ht="36">
      <c r="A144" s="3">
        <v>139</v>
      </c>
      <c r="B144" s="8" t="s">
        <v>117</v>
      </c>
      <c r="C144" s="26">
        <v>5190407922</v>
      </c>
      <c r="D144" s="8" t="s">
        <v>16</v>
      </c>
      <c r="E144" s="8" t="s">
        <v>186</v>
      </c>
      <c r="F144" s="27">
        <v>1.1000000000000001</v>
      </c>
      <c r="G144" s="27">
        <v>1.2</v>
      </c>
      <c r="H144" s="28">
        <v>54364332.509999998</v>
      </c>
      <c r="I144" s="28">
        <v>33626444.060000002</v>
      </c>
      <c r="J144" s="28">
        <v>2002733.75</v>
      </c>
      <c r="K144" s="29" t="s">
        <v>380</v>
      </c>
      <c r="L144" s="28">
        <v>32315960.710000001</v>
      </c>
    </row>
    <row r="145" spans="1:12" ht="36">
      <c r="A145" s="3">
        <v>140</v>
      </c>
      <c r="B145" s="8" t="s">
        <v>118</v>
      </c>
      <c r="C145" s="26">
        <v>5190407930</v>
      </c>
      <c r="D145" s="8" t="s">
        <v>16</v>
      </c>
      <c r="E145" s="8" t="s">
        <v>186</v>
      </c>
      <c r="F145" s="27">
        <v>0.5</v>
      </c>
      <c r="G145" s="27">
        <v>0.8</v>
      </c>
      <c r="H145" s="28">
        <v>39112444.440000005</v>
      </c>
      <c r="I145" s="28">
        <v>26758404.349999998</v>
      </c>
      <c r="J145" s="28">
        <v>597277.89</v>
      </c>
      <c r="K145" s="29" t="s">
        <v>381</v>
      </c>
      <c r="L145" s="28">
        <v>25452652.609999999</v>
      </c>
    </row>
    <row r="146" spans="1:12" ht="36">
      <c r="A146" s="3">
        <v>141</v>
      </c>
      <c r="B146" s="8" t="s">
        <v>119</v>
      </c>
      <c r="C146" s="26">
        <v>5190407947</v>
      </c>
      <c r="D146" s="8" t="s">
        <v>16</v>
      </c>
      <c r="E146" s="8" t="s">
        <v>186</v>
      </c>
      <c r="F146" s="27">
        <v>1.9</v>
      </c>
      <c r="G146" s="27">
        <v>2.4</v>
      </c>
      <c r="H146" s="28">
        <v>112357056.81</v>
      </c>
      <c r="I146" s="28">
        <v>84758702.140000001</v>
      </c>
      <c r="J146" s="28">
        <v>2973094.27</v>
      </c>
      <c r="K146" s="29" t="s">
        <v>382</v>
      </c>
      <c r="L146" s="28">
        <v>82765766.700000003</v>
      </c>
    </row>
    <row r="147" spans="1:12" ht="36">
      <c r="A147" s="3">
        <v>142</v>
      </c>
      <c r="B147" s="8" t="s">
        <v>120</v>
      </c>
      <c r="C147" s="26">
        <v>5190408080</v>
      </c>
      <c r="D147" s="8" t="s">
        <v>25</v>
      </c>
      <c r="E147" s="8" t="s">
        <v>186</v>
      </c>
      <c r="F147" s="27">
        <v>1.5</v>
      </c>
      <c r="G147" s="27">
        <v>1.8</v>
      </c>
      <c r="H147" s="28">
        <v>81287658.939999998</v>
      </c>
      <c r="I147" s="28">
        <v>60436343.850000001</v>
      </c>
      <c r="J147" s="28">
        <v>3215511.01</v>
      </c>
      <c r="K147" s="29" t="s">
        <v>383</v>
      </c>
      <c r="L147" s="28">
        <v>59412941.280000001</v>
      </c>
    </row>
    <row r="148" spans="1:12" ht="36">
      <c r="A148" s="3">
        <v>143</v>
      </c>
      <c r="B148" s="8" t="s">
        <v>121</v>
      </c>
      <c r="C148" s="26">
        <v>5190408098</v>
      </c>
      <c r="D148" s="8" t="s">
        <v>16</v>
      </c>
      <c r="E148" s="8" t="s">
        <v>186</v>
      </c>
      <c r="F148" s="27">
        <v>1</v>
      </c>
      <c r="G148" s="27">
        <v>1.2</v>
      </c>
      <c r="H148" s="28">
        <v>55569201.32</v>
      </c>
      <c r="I148" s="28">
        <v>41700241.789999999</v>
      </c>
      <c r="J148" s="28">
        <v>2030918.13</v>
      </c>
      <c r="K148" s="29" t="s">
        <v>384</v>
      </c>
      <c r="L148" s="28">
        <v>40849294.920000002</v>
      </c>
    </row>
    <row r="149" spans="1:12" ht="36">
      <c r="A149" s="3">
        <v>144</v>
      </c>
      <c r="B149" s="8" t="s">
        <v>122</v>
      </c>
      <c r="C149" s="26">
        <v>5190408108</v>
      </c>
      <c r="D149" s="8" t="s">
        <v>16</v>
      </c>
      <c r="E149" s="8" t="s">
        <v>186</v>
      </c>
      <c r="F149" s="27">
        <v>1.3</v>
      </c>
      <c r="G149" s="27">
        <v>1.3</v>
      </c>
      <c r="H149" s="28">
        <v>57934884.479999997</v>
      </c>
      <c r="I149" s="28">
        <v>43089684.479999997</v>
      </c>
      <c r="J149" s="28">
        <v>2453116.89</v>
      </c>
      <c r="K149" s="29" t="s">
        <v>385</v>
      </c>
      <c r="L149" s="28">
        <v>42336666.789999999</v>
      </c>
    </row>
    <row r="150" spans="1:12" ht="36">
      <c r="A150" s="3">
        <v>145</v>
      </c>
      <c r="B150" s="8" t="s">
        <v>123</v>
      </c>
      <c r="C150" s="26">
        <v>5190408115</v>
      </c>
      <c r="D150" s="8" t="s">
        <v>25</v>
      </c>
      <c r="E150" s="8" t="s">
        <v>186</v>
      </c>
      <c r="F150" s="27">
        <v>1.3</v>
      </c>
      <c r="G150" s="27">
        <v>1.3</v>
      </c>
      <c r="H150" s="28">
        <v>58564021.560000002</v>
      </c>
      <c r="I150" s="28">
        <v>44595829.869999997</v>
      </c>
      <c r="J150" s="28">
        <v>2616677.9900000002</v>
      </c>
      <c r="K150" s="29" t="s">
        <v>386</v>
      </c>
      <c r="L150" s="28">
        <v>43520763.07</v>
      </c>
    </row>
    <row r="151" spans="1:12" ht="36">
      <c r="A151" s="3">
        <v>146</v>
      </c>
      <c r="B151" s="8" t="s">
        <v>124</v>
      </c>
      <c r="C151" s="26">
        <v>5190408122</v>
      </c>
      <c r="D151" s="8" t="s">
        <v>16</v>
      </c>
      <c r="E151" s="8" t="s">
        <v>186</v>
      </c>
      <c r="F151" s="27">
        <v>2.2000000000000002</v>
      </c>
      <c r="G151" s="27">
        <v>2.1</v>
      </c>
      <c r="H151" s="28">
        <v>98263628.239999995</v>
      </c>
      <c r="I151" s="28">
        <v>72234800.060000002</v>
      </c>
      <c r="J151" s="28">
        <v>4895506.4000000004</v>
      </c>
      <c r="K151" s="29" t="s">
        <v>387</v>
      </c>
      <c r="L151" s="28">
        <v>70352580.079999998</v>
      </c>
    </row>
    <row r="152" spans="1:12" ht="36">
      <c r="A152" s="3">
        <v>147</v>
      </c>
      <c r="B152" s="8" t="s">
        <v>125</v>
      </c>
      <c r="C152" s="26">
        <v>5190408130</v>
      </c>
      <c r="D152" s="8" t="s">
        <v>16</v>
      </c>
      <c r="E152" s="8" t="s">
        <v>186</v>
      </c>
      <c r="F152" s="27">
        <v>2</v>
      </c>
      <c r="G152" s="27">
        <v>1.6</v>
      </c>
      <c r="H152" s="28">
        <v>71826898.530000001</v>
      </c>
      <c r="I152" s="28">
        <v>55842338.75</v>
      </c>
      <c r="J152" s="28">
        <v>5534887</v>
      </c>
      <c r="K152" s="29" t="s">
        <v>388</v>
      </c>
      <c r="L152" s="28">
        <v>55002236.630000003</v>
      </c>
    </row>
    <row r="153" spans="1:12" ht="36">
      <c r="A153" s="3">
        <v>148</v>
      </c>
      <c r="B153" s="8" t="s">
        <v>126</v>
      </c>
      <c r="C153" s="26">
        <v>5190408161</v>
      </c>
      <c r="D153" s="8" t="s">
        <v>16</v>
      </c>
      <c r="E153" s="8" t="s">
        <v>186</v>
      </c>
      <c r="F153" s="27">
        <v>2.1</v>
      </c>
      <c r="G153" s="27">
        <v>2.2000000000000002</v>
      </c>
      <c r="H153" s="28">
        <v>102027500</v>
      </c>
      <c r="I153" s="28">
        <v>72539848.989999995</v>
      </c>
      <c r="J153" s="28">
        <v>4468322.8600000003</v>
      </c>
      <c r="K153" s="29" t="s">
        <v>389</v>
      </c>
      <c r="L153" s="28">
        <v>70332025.519999996</v>
      </c>
    </row>
    <row r="154" spans="1:12" ht="36">
      <c r="A154" s="3">
        <v>149</v>
      </c>
      <c r="B154" s="8" t="s">
        <v>127</v>
      </c>
      <c r="C154" s="26">
        <v>5190408179</v>
      </c>
      <c r="D154" s="8" t="s">
        <v>25</v>
      </c>
      <c r="E154" s="8" t="s">
        <v>186</v>
      </c>
      <c r="F154" s="27">
        <v>0.9</v>
      </c>
      <c r="G154" s="27">
        <v>1.1000000000000001</v>
      </c>
      <c r="H154" s="28">
        <v>52521019.549999997</v>
      </c>
      <c r="I154" s="28">
        <v>778636.31</v>
      </c>
      <c r="J154" s="28">
        <v>2060751.99</v>
      </c>
      <c r="K154" s="29" t="s">
        <v>390</v>
      </c>
      <c r="L154" s="28">
        <v>36628938.280000001</v>
      </c>
    </row>
    <row r="155" spans="1:12" ht="36">
      <c r="A155" s="3">
        <v>150</v>
      </c>
      <c r="B155" s="8" t="s">
        <v>128</v>
      </c>
      <c r="C155" s="26">
        <v>5190408210</v>
      </c>
      <c r="D155" s="8" t="s">
        <v>25</v>
      </c>
      <c r="E155" s="8" t="s">
        <v>186</v>
      </c>
      <c r="F155" s="27">
        <v>2.6</v>
      </c>
      <c r="G155" s="27">
        <v>2.8</v>
      </c>
      <c r="H155" s="28">
        <v>129700469.05</v>
      </c>
      <c r="I155" s="28">
        <v>100963238.40000001</v>
      </c>
      <c r="J155" s="28">
        <v>6463510.3200000003</v>
      </c>
      <c r="K155" s="29" t="s">
        <v>391</v>
      </c>
      <c r="L155" s="28">
        <v>99443098.400000006</v>
      </c>
    </row>
    <row r="156" spans="1:12" ht="36">
      <c r="A156" s="3">
        <v>151</v>
      </c>
      <c r="B156" s="8" t="s">
        <v>129</v>
      </c>
      <c r="C156" s="26">
        <v>5190408482</v>
      </c>
      <c r="D156" s="8" t="s">
        <v>16</v>
      </c>
      <c r="E156" s="8" t="s">
        <v>186</v>
      </c>
      <c r="F156" s="27">
        <v>0.5</v>
      </c>
      <c r="G156" s="27">
        <v>0.7</v>
      </c>
      <c r="H156" s="28">
        <v>30424661.109999999</v>
      </c>
      <c r="I156" s="28">
        <v>24219082.029999997</v>
      </c>
      <c r="J156" s="28">
        <v>924744.78</v>
      </c>
      <c r="K156" s="29" t="s">
        <v>392</v>
      </c>
      <c r="L156" s="28">
        <v>23842829.809999999</v>
      </c>
    </row>
    <row r="157" spans="1:12" ht="36">
      <c r="A157" s="3">
        <v>152</v>
      </c>
      <c r="B157" s="8" t="s">
        <v>130</v>
      </c>
      <c r="C157" s="26">
        <v>5190408570</v>
      </c>
      <c r="D157" s="8" t="s">
        <v>16</v>
      </c>
      <c r="E157" s="8" t="s">
        <v>186</v>
      </c>
      <c r="F157" s="27">
        <v>2.2000000000000002</v>
      </c>
      <c r="G157" s="27">
        <v>1.8</v>
      </c>
      <c r="H157" s="28">
        <v>82831567.319999993</v>
      </c>
      <c r="I157" s="28">
        <v>65259400.350000001</v>
      </c>
      <c r="J157" s="28">
        <v>4809475.68</v>
      </c>
      <c r="K157" s="29" t="s">
        <v>393</v>
      </c>
      <c r="L157" s="28">
        <v>64231927.350000001</v>
      </c>
    </row>
    <row r="158" spans="1:12" ht="36">
      <c r="A158" s="3">
        <v>153</v>
      </c>
      <c r="B158" s="8" t="s">
        <v>131</v>
      </c>
      <c r="C158" s="26">
        <v>5190408588</v>
      </c>
      <c r="D158" s="8" t="s">
        <v>16</v>
      </c>
      <c r="E158" s="8" t="s">
        <v>186</v>
      </c>
      <c r="F158" s="27">
        <v>2</v>
      </c>
      <c r="G158" s="27">
        <v>1.9</v>
      </c>
      <c r="H158" s="28">
        <v>87041670.550000012</v>
      </c>
      <c r="I158" s="28">
        <v>67876858.340000004</v>
      </c>
      <c r="J158" s="28">
        <v>4533018.22</v>
      </c>
      <c r="K158" s="29" t="s">
        <v>394</v>
      </c>
      <c r="L158" s="28">
        <v>66929462.210000001</v>
      </c>
    </row>
    <row r="159" spans="1:12" ht="36">
      <c r="A159" s="3">
        <v>154</v>
      </c>
      <c r="B159" s="8" t="s">
        <v>132</v>
      </c>
      <c r="C159" s="26">
        <v>5190408637</v>
      </c>
      <c r="D159" s="8" t="s">
        <v>16</v>
      </c>
      <c r="E159" s="8" t="s">
        <v>186</v>
      </c>
      <c r="F159" s="27">
        <v>1.1000000000000001</v>
      </c>
      <c r="G159" s="27">
        <v>1.2</v>
      </c>
      <c r="H159" s="28">
        <v>52856714.910000004</v>
      </c>
      <c r="I159" s="28">
        <v>39648764.979999997</v>
      </c>
      <c r="J159" s="28">
        <v>1945170.1</v>
      </c>
      <c r="K159" s="29" t="s">
        <v>395</v>
      </c>
      <c r="L159" s="28">
        <v>38661622.759999998</v>
      </c>
    </row>
    <row r="160" spans="1:12" ht="36">
      <c r="A160" s="3">
        <v>155</v>
      </c>
      <c r="B160" s="8" t="s">
        <v>133</v>
      </c>
      <c r="C160" s="26">
        <v>5190408757</v>
      </c>
      <c r="D160" s="8" t="s">
        <v>25</v>
      </c>
      <c r="E160" s="8" t="s">
        <v>186</v>
      </c>
      <c r="F160" s="27">
        <v>1</v>
      </c>
      <c r="G160" s="27">
        <v>1.2</v>
      </c>
      <c r="H160" s="28">
        <v>53506398.759999998</v>
      </c>
      <c r="I160" s="28">
        <v>41875570.460000001</v>
      </c>
      <c r="J160" s="28">
        <v>2857985.25</v>
      </c>
      <c r="K160" s="29" t="s">
        <v>396</v>
      </c>
      <c r="L160" s="28">
        <v>41426323.600000001</v>
      </c>
    </row>
    <row r="161" spans="1:12" ht="36">
      <c r="A161" s="3">
        <v>156</v>
      </c>
      <c r="B161" s="8" t="s">
        <v>134</v>
      </c>
      <c r="C161" s="26">
        <v>5190408820</v>
      </c>
      <c r="D161" s="8" t="s">
        <v>25</v>
      </c>
      <c r="E161" s="8" t="s">
        <v>186</v>
      </c>
      <c r="F161" s="27">
        <v>1.4</v>
      </c>
      <c r="G161" s="27">
        <v>1.5</v>
      </c>
      <c r="H161" s="28">
        <v>66480238.280000001</v>
      </c>
      <c r="I161" s="28">
        <v>52629320.560000002</v>
      </c>
      <c r="J161" s="28">
        <v>3017583.95</v>
      </c>
      <c r="K161" s="29" t="s">
        <v>397</v>
      </c>
      <c r="L161" s="28">
        <v>51641455.07</v>
      </c>
    </row>
    <row r="162" spans="1:12" ht="36">
      <c r="A162" s="3">
        <v>157</v>
      </c>
      <c r="B162" s="8" t="s">
        <v>135</v>
      </c>
      <c r="C162" s="26">
        <v>5190907202</v>
      </c>
      <c r="D162" s="8" t="s">
        <v>16</v>
      </c>
      <c r="E162" s="8" t="s">
        <v>186</v>
      </c>
      <c r="F162" s="27">
        <v>1.2</v>
      </c>
      <c r="G162" s="27">
        <v>1.3</v>
      </c>
      <c r="H162" s="28">
        <v>58291715.469999999</v>
      </c>
      <c r="I162" s="28">
        <v>41845668.82</v>
      </c>
      <c r="J162" s="28">
        <v>1542148.37</v>
      </c>
      <c r="K162" s="29" t="s">
        <v>398</v>
      </c>
      <c r="L162" s="28">
        <v>40160606.270000003</v>
      </c>
    </row>
    <row r="163" spans="1:12" ht="36">
      <c r="A163" s="3">
        <v>158</v>
      </c>
      <c r="B163" s="8" t="s">
        <v>136</v>
      </c>
      <c r="C163" s="26">
        <v>5190408891</v>
      </c>
      <c r="D163" s="8" t="s">
        <v>16</v>
      </c>
      <c r="E163" s="8" t="s">
        <v>186</v>
      </c>
      <c r="F163" s="27">
        <v>2</v>
      </c>
      <c r="G163" s="27">
        <v>3</v>
      </c>
      <c r="H163" s="28">
        <v>136847216.87</v>
      </c>
      <c r="I163" s="28">
        <v>101825130.79000001</v>
      </c>
      <c r="J163" s="28">
        <v>3215350.46</v>
      </c>
      <c r="K163" s="29" t="s">
        <v>399</v>
      </c>
      <c r="L163" s="28">
        <v>99519125.760000005</v>
      </c>
    </row>
    <row r="164" spans="1:12" ht="36">
      <c r="A164" s="3">
        <v>159</v>
      </c>
      <c r="B164" s="8" t="s">
        <v>137</v>
      </c>
      <c r="C164" s="26">
        <v>5190408919</v>
      </c>
      <c r="D164" s="8" t="s">
        <v>25</v>
      </c>
      <c r="E164" s="8" t="s">
        <v>186</v>
      </c>
      <c r="F164" s="27">
        <v>1.5</v>
      </c>
      <c r="G164" s="27">
        <v>1.3</v>
      </c>
      <c r="H164" s="28">
        <v>59790185.240000002</v>
      </c>
      <c r="I164" s="28">
        <v>48462109.980000004</v>
      </c>
      <c r="J164" s="28">
        <v>3785652.9</v>
      </c>
      <c r="K164" s="29" t="s">
        <v>400</v>
      </c>
      <c r="L164" s="28">
        <v>47160287.780000001</v>
      </c>
    </row>
    <row r="165" spans="1:12" ht="36">
      <c r="A165" s="3">
        <v>160</v>
      </c>
      <c r="B165" s="8" t="s">
        <v>401</v>
      </c>
      <c r="C165" s="26">
        <v>5190411622</v>
      </c>
      <c r="D165" s="8" t="s">
        <v>25</v>
      </c>
      <c r="E165" s="8" t="s">
        <v>186</v>
      </c>
      <c r="F165" s="27">
        <v>3.5</v>
      </c>
      <c r="G165" s="27">
        <v>3.2</v>
      </c>
      <c r="H165" s="28">
        <v>147368477.72999999</v>
      </c>
      <c r="I165" s="28">
        <v>106027057.20999999</v>
      </c>
      <c r="J165" s="28">
        <v>6464642.6299999999</v>
      </c>
      <c r="K165" s="29" t="s">
        <v>402</v>
      </c>
      <c r="L165" s="28">
        <v>104278058.61</v>
      </c>
    </row>
    <row r="166" spans="1:12" ht="36">
      <c r="A166" s="3">
        <v>161</v>
      </c>
      <c r="B166" s="8" t="s">
        <v>138</v>
      </c>
      <c r="C166" s="26">
        <v>5190411630</v>
      </c>
      <c r="D166" s="8" t="s">
        <v>16</v>
      </c>
      <c r="E166" s="8" t="s">
        <v>186</v>
      </c>
      <c r="F166" s="27">
        <v>1.7</v>
      </c>
      <c r="G166" s="27">
        <v>1.6</v>
      </c>
      <c r="H166" s="28">
        <v>71498884.840000004</v>
      </c>
      <c r="I166" s="28">
        <v>48167039.530000001</v>
      </c>
      <c r="J166" s="28">
        <v>5487817.7000000002</v>
      </c>
      <c r="K166" s="29" t="s">
        <v>403</v>
      </c>
      <c r="L166" s="28">
        <v>46205547.469999999</v>
      </c>
    </row>
    <row r="167" spans="1:12" ht="36">
      <c r="A167" s="3">
        <v>162</v>
      </c>
      <c r="B167" s="8" t="s">
        <v>139</v>
      </c>
      <c r="C167" s="26">
        <v>5110120571</v>
      </c>
      <c r="D167" s="8" t="s">
        <v>16</v>
      </c>
      <c r="E167" s="8" t="s">
        <v>186</v>
      </c>
      <c r="F167" s="27">
        <v>3</v>
      </c>
      <c r="G167" s="27">
        <v>3</v>
      </c>
      <c r="H167" s="28">
        <v>142148751.61000001</v>
      </c>
      <c r="I167" s="28">
        <v>100445082.04000001</v>
      </c>
      <c r="J167" s="28">
        <v>5289330.88</v>
      </c>
      <c r="K167" s="29" t="s">
        <v>404</v>
      </c>
      <c r="L167" s="28">
        <v>96473342.359999999</v>
      </c>
    </row>
    <row r="168" spans="1:12" ht="36">
      <c r="A168" s="3">
        <v>163</v>
      </c>
      <c r="B168" s="8" t="s">
        <v>140</v>
      </c>
      <c r="C168" s="26">
        <v>5190078900</v>
      </c>
      <c r="D168" s="8" t="s">
        <v>25</v>
      </c>
      <c r="E168" s="8" t="s">
        <v>186</v>
      </c>
      <c r="F168" s="27">
        <v>1.3</v>
      </c>
      <c r="G168" s="27">
        <v>1.2</v>
      </c>
      <c r="H168" s="28">
        <v>54675084.770000003</v>
      </c>
      <c r="I168" s="28">
        <v>41953184.119999997</v>
      </c>
      <c r="J168" s="28">
        <v>4193803.68</v>
      </c>
      <c r="K168" s="29" t="s">
        <v>405</v>
      </c>
      <c r="L168" s="28">
        <v>41422030.509999998</v>
      </c>
    </row>
    <row r="169" spans="1:12" ht="36">
      <c r="A169" s="3">
        <v>164</v>
      </c>
      <c r="B169" s="8" t="s">
        <v>141</v>
      </c>
      <c r="C169" s="26">
        <v>5191601560</v>
      </c>
      <c r="D169" s="8" t="s">
        <v>25</v>
      </c>
      <c r="E169" s="8" t="s">
        <v>186</v>
      </c>
      <c r="F169" s="27">
        <v>2.9</v>
      </c>
      <c r="G169" s="27">
        <v>2.9</v>
      </c>
      <c r="H169" s="28">
        <v>132724802.78</v>
      </c>
      <c r="I169" s="28">
        <v>100981900.28999999</v>
      </c>
      <c r="J169" s="28">
        <v>5683031.1600000001</v>
      </c>
      <c r="K169" s="29" t="s">
        <v>406</v>
      </c>
      <c r="L169" s="28">
        <v>99368951.209999993</v>
      </c>
    </row>
    <row r="170" spans="1:12" ht="36">
      <c r="A170" s="3">
        <v>165</v>
      </c>
      <c r="B170" s="8" t="s">
        <v>142</v>
      </c>
      <c r="C170" s="26">
        <v>5190309643</v>
      </c>
      <c r="D170" s="8" t="s">
        <v>16</v>
      </c>
      <c r="E170" s="8" t="s">
        <v>186</v>
      </c>
      <c r="F170" s="27">
        <v>2</v>
      </c>
      <c r="G170" s="27">
        <v>2.2000000000000002</v>
      </c>
      <c r="H170" s="28">
        <v>102592592.03</v>
      </c>
      <c r="I170" s="28">
        <v>74607646.010000005</v>
      </c>
      <c r="J170" s="28">
        <v>3714758.8</v>
      </c>
      <c r="K170" s="29" t="s">
        <v>407</v>
      </c>
      <c r="L170" s="28">
        <v>73647700.939999998</v>
      </c>
    </row>
    <row r="171" spans="1:12" ht="36">
      <c r="A171" s="3">
        <v>166</v>
      </c>
      <c r="B171" s="8" t="s">
        <v>143</v>
      </c>
      <c r="C171" s="26">
        <v>5190312484</v>
      </c>
      <c r="D171" s="8" t="s">
        <v>16</v>
      </c>
      <c r="E171" s="8" t="s">
        <v>186</v>
      </c>
      <c r="F171" s="27">
        <v>0.7</v>
      </c>
      <c r="G171" s="27">
        <v>0.7</v>
      </c>
      <c r="H171" s="28">
        <v>31313700.559999999</v>
      </c>
      <c r="I171" s="28">
        <v>23544822.739999998</v>
      </c>
      <c r="J171" s="28">
        <v>1262575.3500000001</v>
      </c>
      <c r="K171" s="29" t="s">
        <v>408</v>
      </c>
      <c r="L171" s="28">
        <v>23120462.02</v>
      </c>
    </row>
    <row r="172" spans="1:12" s="2" customFormat="1" ht="48">
      <c r="A172" s="3">
        <v>169</v>
      </c>
      <c r="B172" s="7" t="s">
        <v>150</v>
      </c>
      <c r="C172" s="13">
        <v>5190312318</v>
      </c>
      <c r="D172" s="7" t="s">
        <v>16</v>
      </c>
      <c r="E172" s="12" t="s">
        <v>151</v>
      </c>
      <c r="F172" s="11">
        <v>0</v>
      </c>
      <c r="G172" s="11">
        <v>0</v>
      </c>
      <c r="H172" s="20">
        <f>3554359.27+66982493</f>
        <v>70536852.269999996</v>
      </c>
      <c r="I172" s="20">
        <v>55621547.700000003</v>
      </c>
      <c r="J172" s="20">
        <v>248700</v>
      </c>
      <c r="K172" s="20">
        <v>0</v>
      </c>
      <c r="L172" s="11">
        <v>0</v>
      </c>
    </row>
    <row r="173" spans="1:12" s="2" customFormat="1" ht="48">
      <c r="A173" s="3">
        <v>170</v>
      </c>
      <c r="B173" s="7" t="s">
        <v>152</v>
      </c>
      <c r="C173" s="13">
        <v>5190312300</v>
      </c>
      <c r="D173" s="7" t="s">
        <v>16</v>
      </c>
      <c r="E173" s="12" t="s">
        <v>151</v>
      </c>
      <c r="F173" s="11">
        <v>0</v>
      </c>
      <c r="G173" s="11">
        <v>0</v>
      </c>
      <c r="H173" s="20">
        <f>398723.77+32507072</f>
        <v>32905795.77</v>
      </c>
      <c r="I173" s="20">
        <v>26614559.120000001</v>
      </c>
      <c r="J173" s="20">
        <v>0</v>
      </c>
      <c r="K173" s="20">
        <v>0</v>
      </c>
      <c r="L173" s="11">
        <v>0</v>
      </c>
    </row>
    <row r="174" spans="1:12" s="2" customFormat="1" ht="48">
      <c r="A174" s="3">
        <v>171</v>
      </c>
      <c r="B174" s="7" t="s">
        <v>153</v>
      </c>
      <c r="C174" s="13">
        <v>5190312290</v>
      </c>
      <c r="D174" s="7" t="s">
        <v>16</v>
      </c>
      <c r="E174" s="12" t="s">
        <v>151</v>
      </c>
      <c r="F174" s="11">
        <v>0</v>
      </c>
      <c r="G174" s="11">
        <v>0</v>
      </c>
      <c r="H174" s="20">
        <f>1755907.39+35895643</f>
        <v>37651550.390000001</v>
      </c>
      <c r="I174" s="20">
        <v>31158643.949999999</v>
      </c>
      <c r="J174" s="20">
        <v>143150</v>
      </c>
      <c r="K174" s="20">
        <v>0</v>
      </c>
      <c r="L174" s="11">
        <v>0</v>
      </c>
    </row>
    <row r="175" spans="1:12" s="2" customFormat="1" ht="48">
      <c r="A175" s="3">
        <v>172</v>
      </c>
      <c r="B175" s="7" t="s">
        <v>154</v>
      </c>
      <c r="C175" s="13">
        <v>5190411527</v>
      </c>
      <c r="D175" s="7" t="s">
        <v>16</v>
      </c>
      <c r="E175" s="12" t="s">
        <v>151</v>
      </c>
      <c r="F175" s="11">
        <v>0</v>
      </c>
      <c r="G175" s="11">
        <v>0</v>
      </c>
      <c r="H175" s="20">
        <f>644284.11+36056514.13</f>
        <v>36700798.240000002</v>
      </c>
      <c r="I175" s="20">
        <v>27015611.140000001</v>
      </c>
      <c r="J175" s="20">
        <v>87021.04</v>
      </c>
      <c r="K175" s="20">
        <v>0</v>
      </c>
      <c r="L175" s="11">
        <v>0</v>
      </c>
    </row>
    <row r="176" spans="1:12" s="2" customFormat="1" ht="45.75" customHeight="1">
      <c r="A176" s="3">
        <v>173</v>
      </c>
      <c r="B176" s="7" t="s">
        <v>155</v>
      </c>
      <c r="C176" s="13">
        <v>5190411541</v>
      </c>
      <c r="D176" s="7" t="s">
        <v>16</v>
      </c>
      <c r="E176" s="12" t="s">
        <v>151</v>
      </c>
      <c r="F176" s="11">
        <v>0</v>
      </c>
      <c r="G176" s="11">
        <v>0</v>
      </c>
      <c r="H176" s="20">
        <f>6725475.22+58333082</f>
        <v>65058557.219999999</v>
      </c>
      <c r="I176" s="20">
        <v>57114383.520000003</v>
      </c>
      <c r="J176" s="20">
        <v>511700</v>
      </c>
      <c r="K176" s="20">
        <v>0</v>
      </c>
      <c r="L176" s="11">
        <v>0</v>
      </c>
    </row>
    <row r="177" spans="1:12" s="2" customFormat="1" ht="36">
      <c r="A177" s="3">
        <v>174</v>
      </c>
      <c r="B177" s="7" t="s">
        <v>156</v>
      </c>
      <c r="C177" s="13">
        <v>5190312340</v>
      </c>
      <c r="D177" s="7" t="s">
        <v>16</v>
      </c>
      <c r="E177" s="12" t="s">
        <v>151</v>
      </c>
      <c r="F177" s="11">
        <v>0</v>
      </c>
      <c r="G177" s="11">
        <v>0</v>
      </c>
      <c r="H177" s="20">
        <f>394246.49+25064831</f>
        <v>25459077.489999998</v>
      </c>
      <c r="I177" s="20">
        <v>23832128.199999999</v>
      </c>
      <c r="J177" s="20">
        <v>91140</v>
      </c>
      <c r="K177" s="20">
        <v>0</v>
      </c>
      <c r="L177" s="11">
        <v>0</v>
      </c>
    </row>
    <row r="178" spans="1:12" s="2" customFormat="1" ht="36">
      <c r="A178" s="3">
        <v>175</v>
      </c>
      <c r="B178" s="7" t="s">
        <v>157</v>
      </c>
      <c r="C178" s="13">
        <v>5190312332</v>
      </c>
      <c r="D178" s="7" t="s">
        <v>16</v>
      </c>
      <c r="E178" s="12" t="s">
        <v>151</v>
      </c>
      <c r="F178" s="11">
        <v>0</v>
      </c>
      <c r="G178" s="11">
        <v>0</v>
      </c>
      <c r="H178" s="20">
        <f>3288363.46+38731813</f>
        <v>42020176.460000001</v>
      </c>
      <c r="I178" s="20">
        <v>36602140.600000001</v>
      </c>
      <c r="J178" s="20">
        <v>458760</v>
      </c>
      <c r="K178" s="20">
        <v>0</v>
      </c>
      <c r="L178" s="11">
        <v>0</v>
      </c>
    </row>
    <row r="179" spans="1:12" s="2" customFormat="1" ht="48">
      <c r="A179" s="3">
        <v>176</v>
      </c>
      <c r="B179" s="7" t="s">
        <v>158</v>
      </c>
      <c r="C179" s="13">
        <v>5110120701</v>
      </c>
      <c r="D179" s="7" t="s">
        <v>16</v>
      </c>
      <c r="E179" s="12" t="s">
        <v>151</v>
      </c>
      <c r="F179" s="11">
        <v>0</v>
      </c>
      <c r="G179" s="11">
        <v>0</v>
      </c>
      <c r="H179" s="20">
        <f>2048505.65+28347049</f>
        <v>30395554.649999999</v>
      </c>
      <c r="I179" s="20">
        <v>24496316.579999998</v>
      </c>
      <c r="J179" s="20">
        <v>320094.27</v>
      </c>
      <c r="K179" s="20">
        <v>0</v>
      </c>
      <c r="L179" s="11">
        <v>0</v>
      </c>
    </row>
    <row r="180" spans="1:12" s="2" customFormat="1" ht="36">
      <c r="A180" s="3">
        <v>177</v>
      </c>
      <c r="B180" s="7" t="s">
        <v>159</v>
      </c>
      <c r="C180" s="13">
        <v>5190312325</v>
      </c>
      <c r="D180" s="7" t="s">
        <v>16</v>
      </c>
      <c r="E180" s="12" t="s">
        <v>151</v>
      </c>
      <c r="F180" s="11">
        <v>0</v>
      </c>
      <c r="G180" s="11">
        <v>0</v>
      </c>
      <c r="H180" s="20">
        <f>6267207.62+40736623.49</f>
        <v>47003831.109999999</v>
      </c>
      <c r="I180" s="20">
        <v>47546695.479999997</v>
      </c>
      <c r="J180" s="20">
        <v>898899.79</v>
      </c>
      <c r="K180" s="20">
        <v>0</v>
      </c>
      <c r="L180" s="11">
        <v>0</v>
      </c>
    </row>
    <row r="181" spans="1:12" s="2" customFormat="1" ht="48">
      <c r="A181" s="3">
        <v>178</v>
      </c>
      <c r="B181" s="7" t="s">
        <v>160</v>
      </c>
      <c r="C181" s="13">
        <v>5190411559</v>
      </c>
      <c r="D181" s="7" t="s">
        <v>25</v>
      </c>
      <c r="E181" s="12" t="s">
        <v>151</v>
      </c>
      <c r="F181" s="11">
        <v>0</v>
      </c>
      <c r="G181" s="11">
        <v>0</v>
      </c>
      <c r="H181" s="20">
        <f>22517962.07+77265208.38</f>
        <v>99783170.449999988</v>
      </c>
      <c r="I181" s="20">
        <v>66408122.149999999</v>
      </c>
      <c r="J181" s="20">
        <f>4387743.94+5239246.19</f>
        <v>9626990.1300000008</v>
      </c>
      <c r="K181" s="20">
        <v>0</v>
      </c>
      <c r="L181" s="11">
        <v>0</v>
      </c>
    </row>
    <row r="182" spans="1:12" s="2" customFormat="1" ht="72">
      <c r="A182" s="3">
        <v>179</v>
      </c>
      <c r="B182" s="7" t="s">
        <v>161</v>
      </c>
      <c r="C182" s="13">
        <v>5190182228</v>
      </c>
      <c r="D182" s="7" t="s">
        <v>16</v>
      </c>
      <c r="E182" s="7" t="s">
        <v>162</v>
      </c>
      <c r="F182" s="11">
        <v>0</v>
      </c>
      <c r="G182" s="11">
        <v>0</v>
      </c>
      <c r="H182" s="20">
        <f>14121130+36222598</f>
        <v>50343728</v>
      </c>
      <c r="I182" s="20">
        <v>46649873.049999997</v>
      </c>
      <c r="J182" s="20">
        <v>1486800.5</v>
      </c>
      <c r="K182" s="20">
        <v>0</v>
      </c>
      <c r="L182" s="11">
        <v>0</v>
      </c>
    </row>
    <row r="183" spans="1:12" s="2" customFormat="1" ht="72">
      <c r="A183" s="3">
        <v>180</v>
      </c>
      <c r="B183" s="7" t="s">
        <v>163</v>
      </c>
      <c r="C183" s="13">
        <v>5110120652</v>
      </c>
      <c r="D183" s="7" t="s">
        <v>16</v>
      </c>
      <c r="E183" s="7" t="s">
        <v>162</v>
      </c>
      <c r="F183" s="11">
        <v>0</v>
      </c>
      <c r="G183" s="11">
        <v>0</v>
      </c>
      <c r="H183" s="20">
        <f>38632277.72+7862964.51+53531251.28</f>
        <v>100026493.50999999</v>
      </c>
      <c r="I183" s="20">
        <v>89201433.349999994</v>
      </c>
      <c r="J183" s="20">
        <v>1141868.5</v>
      </c>
      <c r="K183" s="20">
        <v>0</v>
      </c>
      <c r="L183" s="11">
        <v>0</v>
      </c>
    </row>
    <row r="184" spans="1:12" s="2" customFormat="1" ht="72">
      <c r="A184" s="3">
        <v>181</v>
      </c>
      <c r="B184" s="7" t="s">
        <v>164</v>
      </c>
      <c r="C184" s="13">
        <v>5190182250</v>
      </c>
      <c r="D184" s="7" t="s">
        <v>16</v>
      </c>
      <c r="E184" s="7" t="s">
        <v>162</v>
      </c>
      <c r="F184" s="11">
        <v>0</v>
      </c>
      <c r="G184" s="11">
        <v>0</v>
      </c>
      <c r="H184" s="20">
        <f>1391316.49+15350019.47</f>
        <v>16741335.960000001</v>
      </c>
      <c r="I184" s="20">
        <v>14288394.140000001</v>
      </c>
      <c r="J184" s="20">
        <v>833880</v>
      </c>
      <c r="K184" s="20">
        <v>0</v>
      </c>
      <c r="L184" s="11">
        <v>0</v>
      </c>
    </row>
    <row r="185" spans="1:12" s="2" customFormat="1" ht="72">
      <c r="A185" s="3">
        <v>182</v>
      </c>
      <c r="B185" s="7" t="s">
        <v>165</v>
      </c>
      <c r="C185" s="13">
        <v>5190182235</v>
      </c>
      <c r="D185" s="7" t="s">
        <v>25</v>
      </c>
      <c r="E185" s="7" t="s">
        <v>162</v>
      </c>
      <c r="F185" s="11">
        <v>0</v>
      </c>
      <c r="G185" s="11">
        <v>0</v>
      </c>
      <c r="H185" s="20">
        <f>14121130+36222598</f>
        <v>50343728</v>
      </c>
      <c r="I185" s="20">
        <v>46649873.049999997</v>
      </c>
      <c r="J185" s="20">
        <v>1486800.5</v>
      </c>
      <c r="K185" s="20">
        <v>0</v>
      </c>
      <c r="L185" s="11">
        <v>0</v>
      </c>
    </row>
    <row r="186" spans="1:12" s="2" customFormat="1" ht="72">
      <c r="A186" s="3">
        <v>183</v>
      </c>
      <c r="B186" s="7" t="s">
        <v>166</v>
      </c>
      <c r="C186" s="13">
        <v>5190182210</v>
      </c>
      <c r="D186" s="7" t="s">
        <v>16</v>
      </c>
      <c r="E186" s="7" t="s">
        <v>167</v>
      </c>
      <c r="F186" s="11">
        <v>0</v>
      </c>
      <c r="G186" s="11">
        <v>0</v>
      </c>
      <c r="H186" s="20">
        <f>828600+17326898</f>
        <v>18155498</v>
      </c>
      <c r="I186" s="20">
        <v>15751144.73</v>
      </c>
      <c r="J186" s="20">
        <v>57474</v>
      </c>
      <c r="K186" s="20">
        <v>0</v>
      </c>
      <c r="L186" s="11">
        <v>0</v>
      </c>
    </row>
    <row r="187" spans="1:12" s="2" customFormat="1" ht="36">
      <c r="A187" s="3">
        <v>184</v>
      </c>
      <c r="B187" s="7" t="s">
        <v>168</v>
      </c>
      <c r="C187" s="13">
        <v>5193800627</v>
      </c>
      <c r="D187" s="7" t="s">
        <v>16</v>
      </c>
      <c r="E187" s="7" t="s">
        <v>169</v>
      </c>
      <c r="F187" s="11">
        <v>0</v>
      </c>
      <c r="G187" s="11">
        <v>0</v>
      </c>
      <c r="H187" s="20">
        <f>20185071.37+149784819.28</f>
        <v>169969890.65000001</v>
      </c>
      <c r="I187" s="20">
        <v>119857042.84</v>
      </c>
      <c r="J187" s="20">
        <v>191183</v>
      </c>
      <c r="K187" s="20">
        <v>0</v>
      </c>
      <c r="L187" s="11">
        <v>0</v>
      </c>
    </row>
    <row r="188" spans="1:12" s="2" customFormat="1" ht="36">
      <c r="A188" s="3">
        <v>185</v>
      </c>
      <c r="B188" s="7" t="s">
        <v>170</v>
      </c>
      <c r="C188" s="13">
        <v>5190182203</v>
      </c>
      <c r="D188" s="7" t="s">
        <v>16</v>
      </c>
      <c r="E188" s="7" t="s">
        <v>169</v>
      </c>
      <c r="F188" s="11">
        <v>0</v>
      </c>
      <c r="G188" s="11">
        <v>0</v>
      </c>
      <c r="H188" s="20">
        <f>2515168.96+96498892.96</f>
        <v>99014061.919999987</v>
      </c>
      <c r="I188" s="20">
        <v>113222096.3</v>
      </c>
      <c r="J188" s="20">
        <v>241444</v>
      </c>
      <c r="K188" s="20">
        <v>0</v>
      </c>
      <c r="L188" s="11">
        <v>0</v>
      </c>
    </row>
    <row r="189" spans="1:12" s="2" customFormat="1" ht="96">
      <c r="A189" s="3">
        <v>186</v>
      </c>
      <c r="B189" s="7" t="s">
        <v>171</v>
      </c>
      <c r="C189" s="13">
        <v>5190149848</v>
      </c>
      <c r="D189" s="7" t="s">
        <v>16</v>
      </c>
      <c r="E189" s="7" t="s">
        <v>172</v>
      </c>
      <c r="F189" s="11">
        <v>0</v>
      </c>
      <c r="G189" s="11">
        <v>0</v>
      </c>
      <c r="H189" s="20">
        <f>25963631.02+569716.15</f>
        <v>26533347.169999998</v>
      </c>
      <c r="I189" s="20">
        <v>8964124.5500000007</v>
      </c>
      <c r="J189" s="20">
        <v>0</v>
      </c>
      <c r="K189" s="20">
        <v>0</v>
      </c>
      <c r="L189" s="11">
        <v>0</v>
      </c>
    </row>
    <row r="190" spans="1:12" ht="48">
      <c r="A190" s="3">
        <v>187</v>
      </c>
      <c r="B190" s="7" t="s">
        <v>173</v>
      </c>
      <c r="C190" s="7">
        <v>5190009400</v>
      </c>
      <c r="D190" s="7" t="s">
        <v>25</v>
      </c>
      <c r="E190" s="7" t="s">
        <v>174</v>
      </c>
      <c r="F190" s="7">
        <v>0</v>
      </c>
      <c r="G190" s="7">
        <v>0</v>
      </c>
      <c r="H190" s="7">
        <v>523131231.87</v>
      </c>
      <c r="I190" s="7">
        <f>211616981.18+183633235.37</f>
        <v>395250216.55000001</v>
      </c>
      <c r="J190" s="7">
        <v>6887803</v>
      </c>
      <c r="K190" s="7" t="s">
        <v>196</v>
      </c>
      <c r="L190" s="7">
        <v>6887803</v>
      </c>
    </row>
    <row r="191" spans="1:12" ht="72">
      <c r="A191" s="3">
        <v>188</v>
      </c>
      <c r="B191" s="16" t="s">
        <v>197</v>
      </c>
      <c r="C191" s="16">
        <v>5190146036</v>
      </c>
      <c r="D191" s="16" t="s">
        <v>175</v>
      </c>
      <c r="E191" s="18" t="s">
        <v>188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1:12" ht="48">
      <c r="A192" s="3">
        <v>189</v>
      </c>
      <c r="B192" s="16" t="s">
        <v>176</v>
      </c>
      <c r="C192" s="16">
        <v>5190932618</v>
      </c>
      <c r="D192" s="16" t="s">
        <v>175</v>
      </c>
      <c r="E192" s="18" t="s">
        <v>177</v>
      </c>
      <c r="F192" s="11">
        <v>0</v>
      </c>
      <c r="G192" s="11">
        <v>0</v>
      </c>
      <c r="H192" s="17">
        <v>58348462.18</v>
      </c>
      <c r="I192" s="17">
        <v>44486749</v>
      </c>
      <c r="J192" s="17">
        <v>14018286</v>
      </c>
      <c r="K192" s="19" t="s">
        <v>219</v>
      </c>
      <c r="L192" s="17">
        <v>14018286</v>
      </c>
    </row>
    <row r="193" spans="1:12" ht="48">
      <c r="A193" s="3">
        <v>190</v>
      </c>
      <c r="B193" s="16" t="s">
        <v>223</v>
      </c>
      <c r="C193" s="16">
        <v>5190090496</v>
      </c>
      <c r="D193" s="16" t="s">
        <v>16</v>
      </c>
      <c r="E193" s="16" t="s">
        <v>224</v>
      </c>
      <c r="F193" s="11">
        <v>0</v>
      </c>
      <c r="G193" s="11">
        <v>0</v>
      </c>
      <c r="H193" s="16">
        <v>198103774.74000001</v>
      </c>
      <c r="I193" s="16">
        <f>127167101.73-38466.66</f>
        <v>127128635.07000001</v>
      </c>
      <c r="J193" s="16">
        <v>37141</v>
      </c>
      <c r="K193" s="11">
        <v>0</v>
      </c>
      <c r="L193" s="16">
        <v>44631</v>
      </c>
    </row>
    <row r="194" spans="1:12" ht="102.75" customHeight="1">
      <c r="A194" s="3">
        <v>191</v>
      </c>
      <c r="B194" s="16" t="s">
        <v>178</v>
      </c>
      <c r="C194" s="16">
        <v>5190112171</v>
      </c>
      <c r="D194" s="16" t="s">
        <v>175</v>
      </c>
      <c r="E194" s="18" t="s">
        <v>192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</row>
    <row r="195" spans="1:12" ht="72">
      <c r="A195" s="3">
        <v>192</v>
      </c>
      <c r="B195" s="16" t="s">
        <v>220</v>
      </c>
      <c r="C195" s="16">
        <v>5190003503</v>
      </c>
      <c r="D195" s="16" t="s">
        <v>193</v>
      </c>
      <c r="E195" s="16">
        <v>172311775.41999999</v>
      </c>
      <c r="F195" s="16">
        <v>77493389.430000007</v>
      </c>
      <c r="G195" s="11">
        <v>0</v>
      </c>
      <c r="H195" s="11">
        <v>0</v>
      </c>
      <c r="I195" s="16">
        <v>102358259.98</v>
      </c>
      <c r="J195" s="11">
        <v>0</v>
      </c>
      <c r="K195" s="11">
        <v>0</v>
      </c>
      <c r="L195" s="11">
        <v>0</v>
      </c>
    </row>
    <row r="196" spans="1:12" ht="60">
      <c r="A196" s="3">
        <v>193</v>
      </c>
      <c r="B196" s="16" t="s">
        <v>179</v>
      </c>
      <c r="C196" s="16">
        <v>5190913037</v>
      </c>
      <c r="D196" s="16" t="s">
        <v>9</v>
      </c>
      <c r="E196" s="18" t="s">
        <v>199</v>
      </c>
      <c r="F196" s="17">
        <v>0</v>
      </c>
      <c r="G196" s="17">
        <v>0</v>
      </c>
      <c r="H196" s="17">
        <v>118147798.72</v>
      </c>
      <c r="I196" s="17">
        <v>78495440.280000001</v>
      </c>
      <c r="J196" s="17">
        <v>0</v>
      </c>
      <c r="K196" s="17">
        <v>0</v>
      </c>
      <c r="L196" s="17">
        <v>0</v>
      </c>
    </row>
    <row r="197" spans="1:12" ht="90.75" customHeight="1">
      <c r="A197" s="3">
        <v>194</v>
      </c>
      <c r="B197" s="7" t="s">
        <v>205</v>
      </c>
      <c r="C197" s="7">
        <v>5190929654</v>
      </c>
      <c r="D197" s="7" t="s">
        <v>204</v>
      </c>
      <c r="E197" s="14" t="s">
        <v>187</v>
      </c>
      <c r="F197" s="11">
        <v>0</v>
      </c>
      <c r="G197" s="11">
        <v>0</v>
      </c>
      <c r="H197" s="11">
        <v>58733100</v>
      </c>
      <c r="I197" s="11">
        <v>50326550</v>
      </c>
      <c r="J197" s="11">
        <v>2533485</v>
      </c>
      <c r="K197" s="11">
        <v>2600307</v>
      </c>
      <c r="L197" s="11">
        <v>2600307</v>
      </c>
    </row>
    <row r="198" spans="1:12" ht="60">
      <c r="A198" s="3">
        <v>195</v>
      </c>
      <c r="B198" s="7" t="s">
        <v>225</v>
      </c>
      <c r="C198" s="7">
        <v>5190930709</v>
      </c>
      <c r="D198" s="7" t="s">
        <v>16</v>
      </c>
      <c r="E198" s="7" t="s">
        <v>226</v>
      </c>
      <c r="F198" s="11">
        <v>0</v>
      </c>
      <c r="G198" s="11">
        <v>0</v>
      </c>
      <c r="H198" s="7">
        <v>135600802.68000001</v>
      </c>
      <c r="I198" s="7">
        <f>77282494-7003.54</f>
        <v>77275490.459999993</v>
      </c>
      <c r="J198" s="7">
        <v>2530752.2599999998</v>
      </c>
      <c r="K198" s="11">
        <v>0</v>
      </c>
      <c r="L198" s="7">
        <f>J198</f>
        <v>2530752.2599999998</v>
      </c>
    </row>
  </sheetData>
  <pageMargins left="1" right="1" top="1" bottom="1" header="0.5" footer="0.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Скрябина М.И.</dc:creator>
  <cp:lastModifiedBy>Кондрашова Мария Викторовна</cp:lastModifiedBy>
  <cp:lastPrinted>2021-10-27T06:35:17Z</cp:lastPrinted>
  <dcterms:created xsi:type="dcterms:W3CDTF">2020-11-09T12:32:20Z</dcterms:created>
  <dcterms:modified xsi:type="dcterms:W3CDTF">2024-10-17T13:36:05Z</dcterms:modified>
</cp:coreProperties>
</file>