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801\Desktop\"/>
    </mc:Choice>
  </mc:AlternateContent>
  <bookViews>
    <workbookView xWindow="360" yWindow="180" windowWidth="9555" windowHeight="7170"/>
  </bookViews>
  <sheets>
    <sheet name="Отчет 9 мес 2024 10а" sheetId="4" r:id="rId1"/>
    <sheet name="10б" sheetId="7" r:id="rId2"/>
  </sheets>
  <definedNames>
    <definedName name="_ftn1" localSheetId="0">'Отчет 9 мес 2024 10а'!$H$11</definedName>
    <definedName name="_ftnref1" localSheetId="0">'Отчет 9 мес 2024 10а'!$H$7</definedName>
    <definedName name="_xlnm.Print_Area" localSheetId="0">'Отчет 9 мес 2024 10а'!$A$1:$K$91</definedName>
  </definedNames>
  <calcPr calcId="152511" refMode="R1C1"/>
</workbook>
</file>

<file path=xl/calcChain.xml><?xml version="1.0" encoding="utf-8"?>
<calcChain xmlns="http://schemas.openxmlformats.org/spreadsheetml/2006/main">
  <c r="K17" i="7" l="1"/>
  <c r="J16" i="7"/>
  <c r="I16" i="7"/>
  <c r="H16" i="7"/>
  <c r="H11" i="7" s="1"/>
  <c r="H6" i="7" s="1"/>
  <c r="J15" i="7"/>
  <c r="J10" i="7" s="1"/>
  <c r="I15" i="7"/>
  <c r="I10" i="7" s="1"/>
  <c r="H15" i="7"/>
  <c r="H10" i="7" s="1"/>
  <c r="J14" i="7"/>
  <c r="J9" i="7" s="1"/>
  <c r="I14" i="7"/>
  <c r="I9" i="7" s="1"/>
  <c r="H14" i="7"/>
  <c r="J13" i="7"/>
  <c r="J8" i="7" s="1"/>
  <c r="I13" i="7"/>
  <c r="I8" i="7" s="1"/>
  <c r="H13" i="7"/>
  <c r="H8" i="7" s="1"/>
  <c r="J12" i="7"/>
  <c r="I12" i="7"/>
  <c r="I7" i="7" s="1"/>
  <c r="H12" i="7"/>
  <c r="H7" i="7" s="1"/>
  <c r="J11" i="7"/>
  <c r="J6" i="7" s="1"/>
  <c r="I11" i="7"/>
  <c r="H9" i="7"/>
  <c r="I6" i="7"/>
  <c r="K6" i="7" l="1"/>
  <c r="K12" i="7"/>
  <c r="J7" i="7"/>
  <c r="K7" i="7" s="1"/>
  <c r="K16" i="7"/>
  <c r="K11" i="7"/>
  <c r="E57" i="4" l="1"/>
  <c r="E32" i="4"/>
  <c r="E27" i="4"/>
  <c r="E22" i="4"/>
  <c r="E13" i="4"/>
  <c r="E14" i="4"/>
  <c r="F33" i="4" l="1"/>
  <c r="F32" i="4"/>
  <c r="F69" i="4"/>
  <c r="E67" i="4"/>
  <c r="D67" i="4"/>
  <c r="F63" i="4"/>
  <c r="E62" i="4"/>
  <c r="F62" i="4" s="1"/>
  <c r="F67" i="4" l="1"/>
  <c r="I7" i="4" l="1"/>
  <c r="E16" i="4" l="1"/>
  <c r="E11" i="4" s="1"/>
  <c r="E15" i="4"/>
  <c r="E10" i="4" s="1"/>
  <c r="E9" i="4"/>
  <c r="F9" i="4" s="1"/>
  <c r="F59" i="4"/>
  <c r="F58" i="4"/>
  <c r="F57" i="4"/>
  <c r="F14" i="4" l="1"/>
  <c r="F53" i="4"/>
  <c r="F54" i="4"/>
  <c r="E52" i="4"/>
  <c r="F52" i="4" l="1"/>
  <c r="E12" i="4"/>
  <c r="E7" i="4" s="1"/>
  <c r="E8" i="4"/>
  <c r="F8" i="4" s="1"/>
  <c r="F13" i="4"/>
  <c r="F28" i="4"/>
  <c r="F27" i="4"/>
  <c r="F23" i="4"/>
  <c r="F22" i="4"/>
  <c r="I81" i="4" l="1"/>
  <c r="F88" i="4"/>
  <c r="D81" i="4"/>
  <c r="D80" i="4"/>
  <c r="D79" i="4"/>
  <c r="F78" i="4"/>
  <c r="F77" i="4"/>
  <c r="F73" i="4"/>
  <c r="F72" i="4"/>
  <c r="F87" i="4" l="1"/>
  <c r="D12" i="4"/>
  <c r="F12" i="4" s="1"/>
  <c r="E82" i="4"/>
  <c r="D7" i="4"/>
  <c r="F7" i="4" s="1"/>
  <c r="F82" i="4" l="1"/>
</calcChain>
</file>

<file path=xl/sharedStrings.xml><?xml version="1.0" encoding="utf-8"?>
<sst xmlns="http://schemas.openxmlformats.org/spreadsheetml/2006/main" count="305" uniqueCount="113">
  <si>
    <t>№ п/п</t>
  </si>
  <si>
    <t>КРГХ</t>
  </si>
  <si>
    <t>-</t>
  </si>
  <si>
    <t>Подпрограмма 1 "Охрана окружающей среды в городе Мурманске" на 2023 - 2028 годы</t>
  </si>
  <si>
    <t>1.1</t>
  </si>
  <si>
    <t>1.2</t>
  </si>
  <si>
    <t>2.1</t>
  </si>
  <si>
    <t>3.1</t>
  </si>
  <si>
    <t>Всего</t>
  </si>
  <si>
    <t>Муниципальная программа, подпрограмма, основное мероприятие, мероприятие</t>
  </si>
  <si>
    <t>Объемы и испотники финансирования 
(тыс. руб.)</t>
  </si>
  <si>
    <t>Степень освоения средств</t>
  </si>
  <si>
    <t>Результаты выполнения мероприятий</t>
  </si>
  <si>
    <t>Соиспол-неитель</t>
  </si>
  <si>
    <t>Причины низкой степени освоения средств, невыполнения мероприятий</t>
  </si>
  <si>
    <t>Источник</t>
  </si>
  <si>
    <t>Запланировано на отчетный год</t>
  </si>
  <si>
    <t>Фактическое исполнение</t>
  </si>
  <si>
    <t>Ожидаемые результаты реализации (краткая характеристика) мероприятий</t>
  </si>
  <si>
    <t>Фактические результаты реализации (краткая характеристика) мероприятий</t>
  </si>
  <si>
    <t>Выпол-нение (да/нет/ частично)</t>
  </si>
  <si>
    <t xml:space="preserve">Муниципальная программа 
"Обеспечение экологической безопасности и улучшение окружающей среды муниципального образования город Мурманск" на 2023-2028 годы </t>
  </si>
  <si>
    <t>Количество мероприятий, всего, в т.ч.:</t>
  </si>
  <si>
    <t>Выполнены в полном объеме</t>
  </si>
  <si>
    <t>МБ</t>
  </si>
  <si>
    <t>Выполнены частично</t>
  </si>
  <si>
    <t>ОБ</t>
  </si>
  <si>
    <t>Не выполнены</t>
  </si>
  <si>
    <t>ФБ</t>
  </si>
  <si>
    <t>Степень выполнения мероприятий</t>
  </si>
  <si>
    <t>ВБ</t>
  </si>
  <si>
    <t>Степень выполнения мерпориятий</t>
  </si>
  <si>
    <t>КТРиС</t>
  </si>
  <si>
    <t>1</t>
  </si>
  <si>
    <t>КРГХ, ММБУ "Экосистема"</t>
  </si>
  <si>
    <t>Основное мероприятие: реализация комплекса мероприятий в области охраны окружающей среды</t>
  </si>
  <si>
    <t>частично</t>
  </si>
  <si>
    <t>Основное мероприятие: информирование населения об охране окружающей среды</t>
  </si>
  <si>
    <t>П 1.1</t>
  </si>
  <si>
    <t>Проект: региональный проект «Чистая страна»</t>
  </si>
  <si>
    <t>КРГХ, ММБУ "Экосистема", конкурсный отбор</t>
  </si>
  <si>
    <t>2</t>
  </si>
  <si>
    <t>Подпрограмма 2 «Реализация мероприятий по осуществлению деятельности по обращению с животными без владельцев» на 2023-2028 годы</t>
  </si>
  <si>
    <t>КРГХ, ММБУ "ЦСЖ", конкурсный отбор</t>
  </si>
  <si>
    <t>Основное мероприятие: осуществление деятельности по обращению с животными без владельцев</t>
  </si>
  <si>
    <t>3</t>
  </si>
  <si>
    <t>Основное мероприятие 3.1
Комплекс мероприятий по увеличению и благоустройству площади захоронений</t>
  </si>
  <si>
    <t>3.1.1</t>
  </si>
  <si>
    <t>Мероприятие 3.1.1
"Капитальный и текущий ремонт городского кладбища на 7-8 км автодороги Кола-Мурмаши"</t>
  </si>
  <si>
    <t>3.1.2</t>
  </si>
  <si>
    <t>Мероприятие 3.1.2
"Расширение городского кладбища на 7-8 км автодороги Кола-Мурмаши"</t>
  </si>
  <si>
    <t>Частично</t>
  </si>
  <si>
    <t xml:space="preserve">Количество мероприятий, всего, в т.ч. </t>
  </si>
  <si>
    <t>КРГХ - ответственный исполнитель, КТРиС, ММБУ "Экосистема", ММБУ "ЦСЖ", ММКУ "УКС"</t>
  </si>
  <si>
    <t>3.1. Площадь расширяемой территории кладбища - 7,96 Га</t>
  </si>
  <si>
    <t>КТРиС, ММКУ "УКС"</t>
  </si>
  <si>
    <t>КРГХ, ММБУ "Экосистема", ММБУ "ЦСЖ"</t>
  </si>
  <si>
    <t>Доля площади, на которой ликвидирован накопленный вред окружающей среде (экологический ущерб) - 90 %</t>
  </si>
  <si>
    <t>Количество реализованных мероприятий по изготовлению, размещению, распространению информации об охране окружающей среды - 2</t>
  </si>
  <si>
    <t>Ожидаемые результаты приведены далее в раждой попрограмме (в связи с большим перечнем результатов реализации)</t>
  </si>
  <si>
    <t>Муниципальная программа, подпрограмма, объект капитального строительства</t>
  </si>
  <si>
    <t>Соиспол-нитель, заказчик</t>
  </si>
  <si>
    <t>Проектная мощность</t>
  </si>
  <si>
    <t>Сроки выпол-нения работ</t>
  </si>
  <si>
    <t>Источник финан-сирования</t>
  </si>
  <si>
    <t>Общая
 стоимость 
работ, 
тыс. руб.</t>
  </si>
  <si>
    <t>Предусмот-рено программой на год,</t>
  </si>
  <si>
    <t>Кассовый расход,</t>
  </si>
  <si>
    <t>Степень выполнения,%</t>
  </si>
  <si>
    <t>Техническая готовность объекта,%</t>
  </si>
  <si>
    <t>Краткая характеристика работ, выполненных за отчетный период, причины отставания</t>
  </si>
  <si>
    <t>тыс. рублей</t>
  </si>
  <si>
    <t>Комитет территориального развития и строительства администрации города Мурманска, 
ММКУ "Управление капитального строительства"</t>
  </si>
  <si>
    <t xml:space="preserve">Подпрограмма 3 "Расширение городского кладбища на 7 - 8 км автодороги Кола - Мурмаши" на 2023 - 2028 годы </t>
  </si>
  <si>
    <t>Выполнение работ по благоустройству городского кладбища на 7 - 8 км автодороги Кола - Мурмаши</t>
  </si>
  <si>
    <t>2.1.1.</t>
  </si>
  <si>
    <t>2.1.2.</t>
  </si>
  <si>
    <t>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t>
  </si>
  <si>
    <t>Субвенция бюджетам муниципальных образований Мурманской области на осуществление деятельности по отлову и содержанию животных без владельцев</t>
  </si>
  <si>
    <t xml:space="preserve">Повышение уровня экологической культуры населения города Мурманска </t>
  </si>
  <si>
    <t>1.2.1.</t>
  </si>
  <si>
    <t xml:space="preserve">1. изготовление продукции экологической направленности для распространения – 650 шт. ежегодно;
2. проведение общегородского смотра-конкурса «Мой зеленый город – мой уютный дом» - 1 ед., ежегодно
</t>
  </si>
  <si>
    <t>нет</t>
  </si>
  <si>
    <t>1.1.1.</t>
  </si>
  <si>
    <t xml:space="preserve">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 </t>
  </si>
  <si>
    <t>По состоянию на 01.10.2024 количество животных, принятых в муниципальную собственность составляет 372 шт. (содержатся за счет средств муниципального образования г. Мурманска)</t>
  </si>
  <si>
    <t>Кроме того по состоянию на 01.10.2024 за счет субвенции комитета по ветеренарии Мурманской области содержится 131 животное без владельцев на срок до 173 дней. Животные, у которых  течение 173 дней не отыщется владелец,по истечению указанного срока будут приняты в муниципальную собственность</t>
  </si>
  <si>
    <t>Информация о ходе работ на объектах капитального строительства за 9 месяцев 2024 года</t>
  </si>
  <si>
    <t>Муниципальная программа города Мурманска «Обеспечение экологической безопасности и улучшение окружающей среды муниципального образования город Мурманск» на 2023 - 2028 годы</t>
  </si>
  <si>
    <t>Предусмотрены бюджетные ассигнования на:
- благоустройство городского кладбища на 7-8 км автодороги Кола-Мурмаши, участок "Сангородок у кедра" (колумбарные стены) I этап в соответствии с МК от 24.10.2022 № 278 (переходящий контракт на 2024 год) . В ходе выполнения земляных работ по устройству площадки колумбария выявлено залегание прочной монолитной скальной породы. Кровля скалы имеет высокие отметки, превышающие отметки, установленные проектной документацией. Для решения вопроса по разработке скального грунта потребовалось проведение дополнительных инженерно-геологических изысканий, в связи с чем работы были временно приостановлены. В состав работ по контракту включены работы сезонного характера (работы по устройству дорожного полотна, работы по озеленению), выполнение которых в течение зимне-весеннего периода не представлялось возможным. С учетом ранее выполненных подрядчиком видов и объемов работ окончание работ по устройству колумбарных стен (1 этап) запланировано в 3 кв. 2024 года. В настоящее время выполнены работы по установке колумбарных стен, а также по устройству асфальтобетонного покрытия. Требуется установка малых архитектурных форм (скамейки, урны). По информации подрядной организации срок завершения работ - 24.10.2024.
- благоустройство городского кладбища на 7-8 км автодороги Кола-Мурмаши, участок "Сангородок у кедра" (колумбарные стены) 2 и 3 этапы  - потребность в выполнении работ (объемов) возможно после исполнения работ по 1 этапу.</t>
  </si>
  <si>
    <t>3.1. Площадь расширяемой территории кладбища - 3,89006 Га</t>
  </si>
  <si>
    <t>Предусмотрены бюджетные ассигнования на: 
- строительство городского кладбища на 7-8 км а/д Кола – Мурмаши, участок "Сангородок у кедра" (2 участок, S = 16,0 га) (1 этап) по МК от 04.04.2023 № 82 (переходящий контракт, срок исполнения  - 27.04.2024, просрочка выполнения работ подрядчиком).
- строительство городского кладбища на 7-8 км а/д Кола - Мурмаши, участок "Сангородок у кедра" (2 участок, S = 16,0 га)" (3 этап) по МК от 27.09.2023 № 242 (переходящий контракт, срок исполнения - 23.07.2024, просрочка выполнения работ подрядчиком).
- строительство городского кладбища на 7-8 км а/д Кола – Мурмаши, участок "Сангородок у кедра" (2 участок, S = 16,0 га) (4 этап) по МК от 12.03.2024 № 57 (срок исполнения - 26.10.2024).
- геодезические работы по созданию разбивочной основы и выносу в натуру границ участка строительства городского кладбища (4 этап) по МК от 22.01.2024 № 23 (работы  выполнены).
- работы по подготовке территории (выкорчевка пней) в рамках строительства городского кладбище на 7-8 км а/д Кола – Мурмаши, участок "Сангородок у кедра" (2 участок, S = 16,0 га) (4 этап) по МК от 24.04.2024 № 128 (работы выполнены).
 - работы по подготовке территории (валка деревьев) в рамках строительства городского кладбище на 7-8 км а/д Кола – Мурмаши, участок "Сангородок у кедра" (2 участок, S = 16,0 га) (4 этап) по МК от 24.04.2024 № 129 (работы выполнены).
- работы по подготовке территории  (расчистка территории) в рамках строительства городского кладбище на 7-8 км а/д Кола – Мурмаши, участок "Сангородок у кедра" (2 участок, S = 16,0 га) (4 этап) по МК от 24.04.2024 № 130, (работы выполнены).
- подготовка проектной документации на строительство городского кладбища на 7-8 км а/д Кола – Мурмаши, (3-участок, S = 16,0 га), по МК от 13.09.2024 № 227, срок исполнения - 28.11.2024.                                                                                                                    Заявка на выполнение работ по строительству объекта: "Городское кладбище на 7-8 км автодороги Кола-Мурмаши, участок "Сангородок у кедра" (2-ой участок площадью 16 га)" пятый этап) (подготовка территории строительства) - направлена в Управление закупок, запланировано заключение контракта на 4 квартал 2024 года.
Неисполнение мероприятия подпрограммы муниципальной программы (частично) связано главным образом:
- со сроками исполнения работ в соответствии с условиями контрактов (исполнение в 4 кв. 2024 года);
- нарушением сроков работ подрядчиком (МК от 04.04.2023 № 82).</t>
  </si>
  <si>
    <t>2. По состоянию на 01.10.2024 выполнено возведение блоков для предотвращения образования несанкционированных свалок –  120 п.м. (100 % от плана)
3. В летний период установлено 18 контейнеров в местах массового отдыха горожан (100% от плана). 
4. Организация места накопления ртутьсодержащих отходов от населения города запланировано в 4 квартале 2024 года (1 место в 2024 году)</t>
  </si>
  <si>
    <t>5. В 2024 году осуществлен покос травы на территориях, свободных от прав третьих лиц – 215 009,60 кв. м. (что составляет 100 % от суммы, которая была выделена в 2024 году на осуществление мероприятий по покосу травы)</t>
  </si>
  <si>
    <t>6. Осуществлена санитарная обрезка зеленых насаждений на территориях, свободных от прав третьих лиц – 282,88 куб. м (100 % от плана)</t>
  </si>
  <si>
    <t xml:space="preserve">Проведение мероприятий запланировано выполнить в 4 квартале 2024 года - совместно с конкурсом по озеленению "Мой зеленый город - мой уютных дом" </t>
  </si>
  <si>
    <t xml:space="preserve">В летний период осуществлен осмотр комиссией представленных на смотр-конкурс "Мой зеленый город - мой уютный дом" работ, представленных на конкурс. В октябре 2024 года планиурется награждение победителей конкурса. </t>
  </si>
  <si>
    <t>Количество выполненных заявок от граждан, учреждений, предприятий на отлов безнадзорных животных - 899 ед. к 2028 году</t>
  </si>
  <si>
    <t>Количество животных без владельцев, в отношении которых проведены мероприятия - 1525 шт. к 2028 году.</t>
  </si>
  <si>
    <t>По состоянию на 01.10.2024 в 2024 году поступило 659 заявок на необходимость отлова безнадзорных животных</t>
  </si>
  <si>
    <t>В администрацию города Мурманска поступило поручение губернатора Мурманской области о проработке установки информационных щитов экологической направленности. Реализовать выполнение данного мероприятия возможно толька за счет средств, предусмотренных на реализацию мероприятия "Повышение уровня экологической культуры населения города Мурманска". В связи с данным обстоятельством изготовление 650 шт. продукции приостановлено. Запланировано измененние показателя.</t>
  </si>
  <si>
    <t xml:space="preserve">1. За отчетный период с несанкционированных мест размещения отходов производства и потребления, расположенных на земельных участках города Мурманска, свободных от прав третьих лиц, убрано и вывезено 19 335 кг отработанных автомобильных покрышек (что превышает 7648,0 запланированных кг. в 2,5 раза) ,1102,5 куб.м отходов (из планируемых к 2028 году 7691,5 куб.м). В рамках городских субботников убрано и вывезено 687,19 куб.м отходов. По состоянию на 01.10.2024 в 2024 году с территории города Мурманска вывезено 1789,69 куб.м отходов. Работа по ликвидации несанкционированных мест размещения отходов производства и потребления продолжена во втором полугодии. </t>
  </si>
  <si>
    <t xml:space="preserve">За отчетный период с несанкционированных мест размещения отходов производства и потребления, расположенных на земельных участках города Мурманска, свободных от прав третьих лиц, убрано и вывезено 19 335 кг отработанных автомобильных покрышек,1102,5 куб.м отходов. В рамках городских субботников убрано и вывезено 687,19 куб.м отходов. Всего с территории города Мурманска вывезено 1789,69 куб.м отходов. Работа по ликвидации несанкционированных мест размещения отходов производства и потребления продолжена до конца года.
</t>
  </si>
  <si>
    <r>
      <t xml:space="preserve">Отчет о ходе реализации мероприятий муниципальной программы 
</t>
    </r>
    <r>
      <rPr>
        <b/>
        <sz val="12"/>
        <rFont val="Times New Roman"/>
        <family val="1"/>
        <charset val="204"/>
      </rPr>
      <t xml:space="preserve">"Обеспечение экологической безопасности и улучшение окружающей среды муниципального образования город Мурманск" на 2023-2028 годы </t>
    </r>
    <r>
      <rPr>
        <sz val="12"/>
        <rFont val="Times New Roman"/>
        <family val="1"/>
        <charset val="204"/>
      </rPr>
      <t xml:space="preserve">
за 9 месяцев 2024 года</t>
    </r>
  </si>
  <si>
    <r>
      <rPr>
        <b/>
        <sz val="12"/>
        <rFont val="Times New Roman"/>
        <family val="1"/>
        <charset val="204"/>
      </rPr>
      <t xml:space="preserve">Подпрограмма 3 </t>
    </r>
    <r>
      <rPr>
        <sz val="12"/>
        <rFont val="Times New Roman"/>
        <family val="1"/>
        <charset val="204"/>
      </rPr>
      <t xml:space="preserve">
"Расширение городского кладбища на 7-8 км автодороги Кола-Мурмаши на 2023-2028 годы"</t>
    </r>
  </si>
  <si>
    <t>Объем фактически выполненных работ на объекте на текущую дату составляет 88,44%. Работы на объекте не могут быть завершены до получения положительного заключения ФАУ «Главгосэкспертиза России». Получение положительного заключения по результатам оценки соответствия изменений, внесенных в проектную документацию, установленным требованиям планируется в период 14.10.2024 - 18.10.2024.</t>
  </si>
  <si>
    <t xml:space="preserve">1.ликвидация несанкционированных свалок, в том числе несанкционированных свалок отработанных автомобильных покрышек – 7691,5 куб.м к 2028 году, ежегодно 7648,0 кг. ;
2. возведение блоков для предотвращения образования несанкционированных свалок – ежегодно 120 п.м.;
3. установка контейнеров в местах массового отдыха горожан – ежегодно 18 шт.;
4. организация места накопления ртутьсодержащих отходов от населения города – 1 место в 2023 году;
5. осуществление покоса травы на территориях, свободных от прав третьих лиц – 1 200 000,0 кв.м за весь период (2023 - 2028 гг.);
6. осуществление санитарной обрезки и сноса зеленых насаждений на территориях, свободных от прав третьих лиц – 199,8 куб.м. дерева за весь период (2023 - 2028 гг.)
</t>
  </si>
  <si>
    <t xml:space="preserve">Количество голов (количество животных без владельцев, принятых в муниципальную собственность) – 350 к 2028 году
</t>
  </si>
  <si>
    <t>За счет средств субвенции реализовываются следующие мероприятия: отлов животных без владельцев, подбор трупов животных, содержание отловленных животных на срок до 173 дней до принятия их в муниципальную собственность (осуществление отлова и содержания животных без владельцев в соответствии с переданными государственными полномочиями).</t>
  </si>
  <si>
    <t>За счет средств субсидии реализовывается мероприятие - содержание животных без владельцев, принятых в муниципальную собственность (после 173 дней)</t>
  </si>
  <si>
    <t xml:space="preserve">Количество учреждений – 1 ед.;
Количество трупов животных (количество трупов животных, подобранных на территории города) – 140 ежегодно
</t>
  </si>
  <si>
    <t xml:space="preserve">По состоянию на 01.10.2024 количество животных без владельцев, принятых в муниципальную собственность - 372 шт. 
</t>
  </si>
  <si>
    <t>По состоянию на 01.10.2024 отловлено 309 животных без владельцев. Работы по отлову продолжаются.
По состоянию на 01.10.2024 количество трупов животных, подобранных на территории города Мурманска - 169 шт.
По состоянию на 01.10.2024 количество животных без владельцев, размещенное на срок до 173 дней, - 131 шт.</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</si>
</sst>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 x14ac:knownFonts="1">
    <font>
      <sz val="11"/>
      <color theme="1"/>
      <name val="Calibri"/>
      <family val="2"/>
      <charset val="204"/>
      <scheme val="minor"/>
    </font>
    <font>
      <sz val="11"/>
      <color theme="1"/>
      <name val="Times New Roman"/>
      <family val="1"/>
      <charset val="204"/>
    </font>
    <font>
      <b/>
      <sz val="11"/>
      <color theme="1"/>
      <name val="Times New Roman"/>
      <family val="1"/>
      <charset val="204"/>
    </font>
    <font>
      <i/>
      <sz val="12"/>
      <name val="Times New Roman"/>
      <family val="1"/>
      <charset val="204"/>
    </font>
    <font>
      <sz val="12"/>
      <name val="Times New Roman"/>
      <family val="1"/>
      <charset val="204"/>
    </font>
    <font>
      <b/>
      <sz val="12"/>
      <name val="Times New Roman"/>
      <family val="1"/>
      <charset val="204"/>
    </font>
    <font>
      <u/>
      <sz val="11"/>
      <color theme="10"/>
      <name val="Calibri"/>
      <family val="2"/>
      <scheme val="minor"/>
    </font>
    <font>
      <u/>
      <sz val="11"/>
      <color theme="10"/>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0" fontId="6" fillId="0" borderId="0" applyNumberFormat="0" applyFill="0" applyBorder="0" applyAlignment="0" applyProtection="0"/>
  </cellStyleXfs>
  <cellXfs count="124">
    <xf numFmtId="0" fontId="0" fillId="0" borderId="0" xfId="0"/>
    <xf numFmtId="164" fontId="1"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3" fillId="0" borderId="1"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4" fillId="0" borderId="0" xfId="0" applyFont="1" applyAlignment="1">
      <alignment vertical="center" wrapText="1"/>
    </xf>
    <xf numFmtId="49" fontId="4" fillId="0" borderId="1" xfId="0" applyNumberFormat="1" applyFont="1" applyFill="1" applyBorder="1" applyAlignment="1">
      <alignment horizontal="center" vertical="center" wrapText="1"/>
    </xf>
    <xf numFmtId="0" fontId="4" fillId="0" borderId="0" xfId="0" applyFont="1" applyFill="1" applyAlignment="1">
      <alignment vertical="center" wrapText="1"/>
    </xf>
    <xf numFmtId="0" fontId="4" fillId="0" borderId="0" xfId="0" applyFont="1" applyAlignment="1">
      <alignment horizontal="center" vertical="center" wrapText="1"/>
    </xf>
    <xf numFmtId="0" fontId="4" fillId="0" borderId="0" xfId="0" applyFont="1" applyFill="1" applyBorder="1" applyAlignment="1">
      <alignment vertical="center" wrapText="1"/>
    </xf>
    <xf numFmtId="0" fontId="4" fillId="0" borderId="0" xfId="0" applyFont="1" applyBorder="1" applyAlignment="1">
      <alignment vertical="center" wrapText="1"/>
    </xf>
    <xf numFmtId="0" fontId="1"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1" xfId="0" applyFont="1" applyBorder="1" applyAlignment="1">
      <alignment vertical="center" wrapText="1"/>
    </xf>
    <xf numFmtId="4" fontId="4" fillId="0" borderId="1" xfId="0" applyNumberFormat="1" applyFont="1" applyFill="1" applyBorder="1" applyAlignment="1">
      <alignment horizontal="center" vertical="center" wrapText="1"/>
    </xf>
    <xf numFmtId="165" fontId="4" fillId="0" borderId="3"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165" fontId="3" fillId="0" borderId="3" xfId="0" applyNumberFormat="1" applyFont="1" applyBorder="1" applyAlignment="1">
      <alignment horizontal="center" vertical="center" wrapText="1"/>
    </xf>
    <xf numFmtId="0" fontId="3" fillId="0" borderId="1" xfId="0" applyFont="1" applyBorder="1" applyAlignment="1">
      <alignment vertical="center" wrapText="1"/>
    </xf>
    <xf numFmtId="0" fontId="4" fillId="0" borderId="4" xfId="0" applyFont="1" applyFill="1" applyBorder="1" applyAlignment="1">
      <alignment horizontal="center" vertical="center" wrapText="1"/>
    </xf>
    <xf numFmtId="2" fontId="4" fillId="0" borderId="4" xfId="0" applyNumberFormat="1" applyFont="1" applyBorder="1" applyAlignment="1">
      <alignment horizontal="center" vertical="center" wrapText="1"/>
    </xf>
    <xf numFmtId="4" fontId="4" fillId="0" borderId="4"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9" fontId="4" fillId="0" borderId="1" xfId="0" applyNumberFormat="1" applyFont="1" applyFill="1" applyBorder="1" applyAlignment="1">
      <alignment horizontal="center" vertical="center"/>
    </xf>
    <xf numFmtId="10"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4" fontId="4"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165" fontId="3" fillId="0" borderId="1" xfId="0" applyNumberFormat="1" applyFont="1" applyBorder="1" applyAlignment="1">
      <alignment horizontal="center" vertical="center" wrapText="1"/>
    </xf>
    <xf numFmtId="4"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2" fontId="3" fillId="0" borderId="1" xfId="0" applyNumberFormat="1" applyFont="1" applyFill="1" applyBorder="1" applyAlignment="1">
      <alignment horizontal="center"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2" xfId="0" applyFont="1" applyFill="1" applyBorder="1" applyAlignment="1">
      <alignment vertical="center" wrapText="1"/>
    </xf>
    <xf numFmtId="16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165" fontId="3" fillId="0"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 xfId="0" applyFont="1" applyFill="1" applyBorder="1" applyAlignment="1">
      <alignment horizontal="left" vertical="center"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2" xfId="0" applyFont="1" applyFill="1" applyBorder="1" applyAlignment="1">
      <alignmen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2" xfId="0" applyFont="1" applyFill="1" applyBorder="1" applyAlignment="1">
      <alignment horizontal="left" vertical="center" wrapText="1"/>
    </xf>
    <xf numFmtId="9" fontId="3" fillId="0" borderId="4" xfId="0" applyNumberFormat="1" applyFont="1" applyFill="1" applyBorder="1" applyAlignment="1">
      <alignment horizontal="center" vertical="center" wrapText="1"/>
    </xf>
    <xf numFmtId="9" fontId="3" fillId="0" borderId="5"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0" fontId="4" fillId="0" borderId="4" xfId="0" applyNumberFormat="1" applyFont="1" applyFill="1" applyBorder="1" applyAlignment="1">
      <alignment horizontal="center" vertical="center" wrapText="1"/>
    </xf>
    <xf numFmtId="10" fontId="4" fillId="0" borderId="5" xfId="0" applyNumberFormat="1" applyFont="1" applyFill="1" applyBorder="1" applyAlignment="1">
      <alignment horizontal="center" vertical="center" wrapText="1"/>
    </xf>
    <xf numFmtId="10" fontId="4"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Border="1" applyAlignment="1">
      <alignmen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4" fontId="4" fillId="0" borderId="4" xfId="0" applyNumberFormat="1" applyFont="1" applyBorder="1" applyAlignment="1">
      <alignment horizontal="center" vertical="center" wrapText="1"/>
    </xf>
    <xf numFmtId="4" fontId="4" fillId="0" borderId="5"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2" xfId="0" applyFont="1" applyFill="1" applyBorder="1" applyAlignment="1">
      <alignment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9" fontId="3" fillId="0" borderId="1" xfId="0" applyNumberFormat="1" applyFont="1" applyFill="1" applyBorder="1" applyAlignment="1">
      <alignment horizontal="center" vertical="center" wrapText="1"/>
    </xf>
    <xf numFmtId="0" fontId="2" fillId="0" borderId="0" xfId="0" applyFont="1" applyAlignment="1">
      <alignment horizontal="center"/>
    </xf>
    <xf numFmtId="0" fontId="1" fillId="0" borderId="1" xfId="0" applyFont="1" applyBorder="1" applyAlignment="1">
      <alignment horizontal="center" vertical="center" wrapText="1"/>
    </xf>
    <xf numFmtId="0" fontId="1" fillId="0" borderId="1" xfId="1" applyFont="1" applyBorder="1" applyAlignment="1">
      <alignment horizontal="center" vertical="center" wrapText="1"/>
    </xf>
    <xf numFmtId="0" fontId="7" fillId="0" borderId="1" xfId="1" applyFont="1" applyBorder="1" applyAlignment="1">
      <alignment horizontal="center" vertical="center" wrapText="1"/>
    </xf>
    <xf numFmtId="165" fontId="1" fillId="0" borderId="4"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vertical="center" wrapText="1"/>
    </xf>
    <xf numFmtId="165"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4" fillId="0" borderId="5" xfId="0" applyFont="1" applyBorder="1" applyAlignment="1">
      <alignmen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91"/>
  <sheetViews>
    <sheetView tabSelected="1" view="pageBreakPreview" zoomScale="60" zoomScaleNormal="60" workbookViewId="0">
      <pane ySplit="5" topLeftCell="A6" activePane="bottomLeft" state="frozen"/>
      <selection pane="bottomLeft" activeCell="P66" sqref="P66"/>
    </sheetView>
  </sheetViews>
  <sheetFormatPr defaultColWidth="9.140625" defaultRowHeight="15.75" x14ac:dyDescent="0.25"/>
  <cols>
    <col min="1" max="1" width="8.140625" style="7" customWidth="1"/>
    <col min="2" max="2" width="69.7109375" style="7" customWidth="1"/>
    <col min="3" max="3" width="13.42578125" style="7" customWidth="1"/>
    <col min="4" max="4" width="21.7109375" style="10" customWidth="1"/>
    <col min="5" max="5" width="16.7109375" style="10" customWidth="1"/>
    <col min="6" max="6" width="13.85546875" style="7" customWidth="1"/>
    <col min="7" max="7" width="40.140625" style="7" customWidth="1"/>
    <col min="8" max="8" width="34.7109375" style="7" customWidth="1"/>
    <col min="9" max="9" width="12.85546875" style="7" customWidth="1"/>
    <col min="10" max="10" width="18.28515625" style="7" customWidth="1"/>
    <col min="11" max="11" width="107.140625" style="7" customWidth="1"/>
    <col min="12" max="16384" width="9.140625" style="7"/>
  </cols>
  <sheetData>
    <row r="2" spans="1:11" ht="68.25" customHeight="1" x14ac:dyDescent="0.25">
      <c r="A2" s="94" t="s">
        <v>103</v>
      </c>
      <c r="B2" s="94"/>
      <c r="C2" s="94"/>
      <c r="D2" s="94"/>
      <c r="E2" s="94"/>
      <c r="F2" s="94"/>
      <c r="G2" s="94"/>
      <c r="H2" s="94"/>
      <c r="I2" s="94"/>
      <c r="J2" s="94"/>
      <c r="K2" s="94"/>
    </row>
    <row r="3" spans="1:11" x14ac:dyDescent="0.25">
      <c r="A3" s="8"/>
      <c r="B3" s="3"/>
      <c r="C3" s="2"/>
      <c r="D3" s="2"/>
      <c r="E3" s="2"/>
      <c r="F3" s="2"/>
      <c r="G3" s="3"/>
      <c r="H3" s="3"/>
      <c r="I3" s="2"/>
      <c r="J3" s="3"/>
      <c r="K3" s="3"/>
    </row>
    <row r="4" spans="1:11" x14ac:dyDescent="0.25">
      <c r="A4" s="95" t="s">
        <v>0</v>
      </c>
      <c r="B4" s="96" t="s">
        <v>9</v>
      </c>
      <c r="C4" s="96" t="s">
        <v>10</v>
      </c>
      <c r="D4" s="96"/>
      <c r="E4" s="96"/>
      <c r="F4" s="96" t="s">
        <v>11</v>
      </c>
      <c r="G4" s="96" t="s">
        <v>12</v>
      </c>
      <c r="H4" s="96"/>
      <c r="I4" s="96"/>
      <c r="J4" s="96" t="s">
        <v>13</v>
      </c>
      <c r="K4" s="96" t="s">
        <v>14</v>
      </c>
    </row>
    <row r="5" spans="1:11" ht="63" x14ac:dyDescent="0.25">
      <c r="A5" s="95"/>
      <c r="B5" s="96"/>
      <c r="C5" s="16" t="s">
        <v>15</v>
      </c>
      <c r="D5" s="16" t="s">
        <v>16</v>
      </c>
      <c r="E5" s="16" t="s">
        <v>17</v>
      </c>
      <c r="F5" s="96"/>
      <c r="G5" s="16" t="s">
        <v>18</v>
      </c>
      <c r="H5" s="16" t="s">
        <v>19</v>
      </c>
      <c r="I5" s="16" t="s">
        <v>20</v>
      </c>
      <c r="J5" s="96"/>
      <c r="K5" s="96"/>
    </row>
    <row r="7" spans="1:11" ht="60" customHeight="1" x14ac:dyDescent="0.25">
      <c r="A7" s="86"/>
      <c r="B7" s="97" t="s">
        <v>21</v>
      </c>
      <c r="C7" s="25" t="s">
        <v>8</v>
      </c>
      <c r="D7" s="26">
        <f>D8+D9+D10+D11</f>
        <v>399442</v>
      </c>
      <c r="E7" s="27">
        <f>E12+E17</f>
        <v>178325.6</v>
      </c>
      <c r="F7" s="28">
        <f>E7/D7</f>
        <v>0.44643677930713349</v>
      </c>
      <c r="G7" s="89"/>
      <c r="H7" s="18" t="s">
        <v>52</v>
      </c>
      <c r="I7" s="29">
        <f>I12+I17</f>
        <v>6</v>
      </c>
      <c r="J7" s="86" t="s">
        <v>53</v>
      </c>
      <c r="K7" s="86"/>
    </row>
    <row r="8" spans="1:11" x14ac:dyDescent="0.25">
      <c r="A8" s="87"/>
      <c r="B8" s="98"/>
      <c r="C8" s="2" t="s">
        <v>24</v>
      </c>
      <c r="D8" s="30">
        <v>382391.8</v>
      </c>
      <c r="E8" s="27">
        <f t="shared" ref="E8:E11" si="0">E13+E18</f>
        <v>169317.9</v>
      </c>
      <c r="F8" s="28">
        <f t="shared" ref="F8:F9" si="1">E8/D8</f>
        <v>0.44278643004374046</v>
      </c>
      <c r="G8" s="90"/>
      <c r="H8" s="18" t="s">
        <v>23</v>
      </c>
      <c r="I8" s="2">
        <v>0</v>
      </c>
      <c r="J8" s="87"/>
      <c r="K8" s="87"/>
    </row>
    <row r="9" spans="1:11" ht="38.25" customHeight="1" x14ac:dyDescent="0.25">
      <c r="A9" s="87"/>
      <c r="B9" s="98"/>
      <c r="C9" s="2" t="s">
        <v>26</v>
      </c>
      <c r="D9" s="30">
        <v>17050.2</v>
      </c>
      <c r="E9" s="27">
        <f t="shared" si="0"/>
        <v>9007.7000000000007</v>
      </c>
      <c r="F9" s="28">
        <f t="shared" si="1"/>
        <v>0.5283046533178497</v>
      </c>
      <c r="G9" s="90"/>
      <c r="H9" s="18" t="s">
        <v>25</v>
      </c>
      <c r="I9" s="2">
        <v>6</v>
      </c>
      <c r="J9" s="87"/>
      <c r="K9" s="87"/>
    </row>
    <row r="10" spans="1:11" ht="30.75" customHeight="1" x14ac:dyDescent="0.25">
      <c r="A10" s="87"/>
      <c r="B10" s="98"/>
      <c r="C10" s="2" t="s">
        <v>28</v>
      </c>
      <c r="D10" s="30">
        <v>0</v>
      </c>
      <c r="E10" s="27">
        <f t="shared" si="0"/>
        <v>0</v>
      </c>
      <c r="F10" s="28" t="s">
        <v>2</v>
      </c>
      <c r="G10" s="90"/>
      <c r="H10" s="18" t="s">
        <v>27</v>
      </c>
      <c r="I10" s="2">
        <v>0</v>
      </c>
      <c r="J10" s="87"/>
      <c r="K10" s="87"/>
    </row>
    <row r="11" spans="1:11" ht="31.5" x14ac:dyDescent="0.25">
      <c r="A11" s="88"/>
      <c r="B11" s="99"/>
      <c r="C11" s="2" t="s">
        <v>30</v>
      </c>
      <c r="D11" s="30">
        <v>0</v>
      </c>
      <c r="E11" s="27">
        <f t="shared" si="0"/>
        <v>0</v>
      </c>
      <c r="F11" s="28" t="s">
        <v>2</v>
      </c>
      <c r="G11" s="91"/>
      <c r="H11" s="18" t="s">
        <v>29</v>
      </c>
      <c r="I11" s="2">
        <v>0</v>
      </c>
      <c r="J11" s="88"/>
      <c r="K11" s="88"/>
    </row>
    <row r="12" spans="1:11" ht="31.5" x14ac:dyDescent="0.25">
      <c r="A12" s="86"/>
      <c r="B12" s="97" t="s">
        <v>1</v>
      </c>
      <c r="C12" s="2" t="s">
        <v>8</v>
      </c>
      <c r="D12" s="19">
        <f>D13+D14</f>
        <v>118725.09999999999</v>
      </c>
      <c r="E12" s="19">
        <f>E22+E52</f>
        <v>81514.200000000012</v>
      </c>
      <c r="F12" s="31">
        <f>E12/D12</f>
        <v>0.68657933326651244</v>
      </c>
      <c r="G12" s="63" t="s">
        <v>59</v>
      </c>
      <c r="H12" s="15" t="s">
        <v>22</v>
      </c>
      <c r="I12" s="2">
        <v>4</v>
      </c>
      <c r="J12" s="86" t="s">
        <v>56</v>
      </c>
      <c r="K12" s="86"/>
    </row>
    <row r="13" spans="1:11" x14ac:dyDescent="0.25">
      <c r="A13" s="87"/>
      <c r="B13" s="98"/>
      <c r="C13" s="2" t="s">
        <v>24</v>
      </c>
      <c r="D13" s="19">
        <v>101674.9</v>
      </c>
      <c r="E13" s="19">
        <f>E23+E53</f>
        <v>72506.5</v>
      </c>
      <c r="F13" s="31">
        <f t="shared" ref="F13:F14" si="2">E13/D13</f>
        <v>0.71312093741916638</v>
      </c>
      <c r="G13" s="64"/>
      <c r="H13" s="15" t="s">
        <v>23</v>
      </c>
      <c r="I13" s="2">
        <v>0</v>
      </c>
      <c r="J13" s="87"/>
      <c r="K13" s="87"/>
    </row>
    <row r="14" spans="1:11" x14ac:dyDescent="0.25">
      <c r="A14" s="87"/>
      <c r="B14" s="98"/>
      <c r="C14" s="2" t="s">
        <v>26</v>
      </c>
      <c r="D14" s="19">
        <v>17050.2</v>
      </c>
      <c r="E14" s="19">
        <f>E24+E54</f>
        <v>9007.7000000000007</v>
      </c>
      <c r="F14" s="31">
        <f t="shared" si="2"/>
        <v>0.5283046533178497</v>
      </c>
      <c r="G14" s="64"/>
      <c r="H14" s="15" t="s">
        <v>25</v>
      </c>
      <c r="I14" s="2">
        <v>4</v>
      </c>
      <c r="J14" s="87"/>
      <c r="K14" s="87"/>
    </row>
    <row r="15" spans="1:11" x14ac:dyDescent="0.25">
      <c r="A15" s="87"/>
      <c r="B15" s="98"/>
      <c r="C15" s="2" t="s">
        <v>28</v>
      </c>
      <c r="D15" s="19">
        <v>0</v>
      </c>
      <c r="E15" s="19">
        <f>E25+E55</f>
        <v>0</v>
      </c>
      <c r="F15" s="31" t="s">
        <v>2</v>
      </c>
      <c r="G15" s="64"/>
      <c r="H15" s="15" t="s">
        <v>27</v>
      </c>
      <c r="I15" s="2">
        <v>0</v>
      </c>
      <c r="J15" s="87"/>
      <c r="K15" s="87"/>
    </row>
    <row r="16" spans="1:11" ht="31.5" x14ac:dyDescent="0.25">
      <c r="A16" s="88"/>
      <c r="B16" s="99"/>
      <c r="C16" s="2" t="s">
        <v>30</v>
      </c>
      <c r="D16" s="19">
        <v>0</v>
      </c>
      <c r="E16" s="19">
        <f>E26+E56</f>
        <v>0</v>
      </c>
      <c r="F16" s="31" t="s">
        <v>2</v>
      </c>
      <c r="G16" s="65"/>
      <c r="H16" s="15" t="s">
        <v>31</v>
      </c>
      <c r="I16" s="32">
        <v>0</v>
      </c>
      <c r="J16" s="88"/>
      <c r="K16" s="88"/>
    </row>
    <row r="17" spans="1:24" ht="31.5" x14ac:dyDescent="0.25">
      <c r="A17" s="86"/>
      <c r="B17" s="97" t="s">
        <v>32</v>
      </c>
      <c r="C17" s="2" t="s">
        <v>8</v>
      </c>
      <c r="D17" s="19">
        <v>280716.90000000002</v>
      </c>
      <c r="E17" s="33">
        <v>96811.4</v>
      </c>
      <c r="F17" s="34">
        <v>0.34487200449990713</v>
      </c>
      <c r="G17" s="63" t="s">
        <v>54</v>
      </c>
      <c r="H17" s="15" t="s">
        <v>22</v>
      </c>
      <c r="I17" s="2">
        <v>2</v>
      </c>
      <c r="J17" s="48" t="s">
        <v>55</v>
      </c>
      <c r="K17" s="86"/>
    </row>
    <row r="18" spans="1:24" x14ac:dyDescent="0.25">
      <c r="A18" s="87"/>
      <c r="B18" s="98"/>
      <c r="C18" s="2" t="s">
        <v>24</v>
      </c>
      <c r="D18" s="19">
        <v>280716.90000000002</v>
      </c>
      <c r="E18" s="33">
        <v>96811.4</v>
      </c>
      <c r="F18" s="34">
        <v>0.34487200449990713</v>
      </c>
      <c r="G18" s="64"/>
      <c r="H18" s="15" t="s">
        <v>23</v>
      </c>
      <c r="I18" s="2">
        <v>0</v>
      </c>
      <c r="J18" s="49"/>
      <c r="K18" s="87"/>
    </row>
    <row r="19" spans="1:24" x14ac:dyDescent="0.25">
      <c r="A19" s="87"/>
      <c r="B19" s="98"/>
      <c r="C19" s="2" t="s">
        <v>26</v>
      </c>
      <c r="D19" s="19">
        <v>0</v>
      </c>
      <c r="E19" s="19">
        <v>0</v>
      </c>
      <c r="F19" s="34">
        <v>0</v>
      </c>
      <c r="G19" s="64"/>
      <c r="H19" s="15" t="s">
        <v>25</v>
      </c>
      <c r="I19" s="2">
        <v>2</v>
      </c>
      <c r="J19" s="49"/>
      <c r="K19" s="87"/>
    </row>
    <row r="20" spans="1:24" x14ac:dyDescent="0.25">
      <c r="A20" s="87"/>
      <c r="B20" s="98"/>
      <c r="C20" s="2" t="s">
        <v>28</v>
      </c>
      <c r="D20" s="19">
        <v>0</v>
      </c>
      <c r="E20" s="19">
        <v>0</v>
      </c>
      <c r="F20" s="34">
        <v>0</v>
      </c>
      <c r="G20" s="64"/>
      <c r="H20" s="15" t="s">
        <v>27</v>
      </c>
      <c r="I20" s="2">
        <v>0</v>
      </c>
      <c r="J20" s="49"/>
      <c r="K20" s="87"/>
    </row>
    <row r="21" spans="1:24" ht="31.5" x14ac:dyDescent="0.25">
      <c r="A21" s="88"/>
      <c r="B21" s="99"/>
      <c r="C21" s="2" t="s">
        <v>30</v>
      </c>
      <c r="D21" s="19">
        <v>0</v>
      </c>
      <c r="E21" s="19">
        <v>0</v>
      </c>
      <c r="F21" s="34">
        <v>0</v>
      </c>
      <c r="G21" s="65"/>
      <c r="H21" s="15" t="s">
        <v>31</v>
      </c>
      <c r="I21" s="32">
        <v>0</v>
      </c>
      <c r="J21" s="50"/>
      <c r="K21" s="88"/>
    </row>
    <row r="22" spans="1:24" ht="31.5" x14ac:dyDescent="0.25">
      <c r="A22" s="51" t="s">
        <v>33</v>
      </c>
      <c r="B22" s="54" t="s">
        <v>3</v>
      </c>
      <c r="C22" s="29" t="s">
        <v>8</v>
      </c>
      <c r="D22" s="35">
        <v>38769.4</v>
      </c>
      <c r="E22" s="19">
        <f>E23+E24+E25+E26</f>
        <v>21870.400000000001</v>
      </c>
      <c r="F22" s="34">
        <f>E22/D22</f>
        <v>0.56411499791072339</v>
      </c>
      <c r="G22" s="60"/>
      <c r="H22" s="36" t="s">
        <v>22</v>
      </c>
      <c r="I22" s="4">
        <v>2</v>
      </c>
      <c r="J22" s="60" t="s">
        <v>34</v>
      </c>
      <c r="K22" s="92"/>
    </row>
    <row r="23" spans="1:24" x14ac:dyDescent="0.25">
      <c r="A23" s="52"/>
      <c r="B23" s="55"/>
      <c r="C23" s="29" t="s">
        <v>24</v>
      </c>
      <c r="D23" s="35">
        <v>38769.4</v>
      </c>
      <c r="E23" s="19">
        <v>21870.400000000001</v>
      </c>
      <c r="F23" s="34">
        <f>E23/D23</f>
        <v>0.56411499791072339</v>
      </c>
      <c r="G23" s="61"/>
      <c r="H23" s="36" t="s">
        <v>23</v>
      </c>
      <c r="I23" s="4">
        <v>0</v>
      </c>
      <c r="J23" s="61"/>
      <c r="K23" s="92"/>
    </row>
    <row r="24" spans="1:24" x14ac:dyDescent="0.25">
      <c r="A24" s="52"/>
      <c r="B24" s="55"/>
      <c r="C24" s="29" t="s">
        <v>26</v>
      </c>
      <c r="D24" s="35">
        <v>0</v>
      </c>
      <c r="E24" s="22">
        <v>0</v>
      </c>
      <c r="F24" s="37" t="s">
        <v>2</v>
      </c>
      <c r="G24" s="61"/>
      <c r="H24" s="36" t="s">
        <v>25</v>
      </c>
      <c r="I24" s="4">
        <v>1</v>
      </c>
      <c r="J24" s="61"/>
      <c r="K24" s="92"/>
    </row>
    <row r="25" spans="1:24" x14ac:dyDescent="0.25">
      <c r="A25" s="52"/>
      <c r="B25" s="55"/>
      <c r="C25" s="29" t="s">
        <v>28</v>
      </c>
      <c r="D25" s="35">
        <v>0</v>
      </c>
      <c r="E25" s="22">
        <v>0</v>
      </c>
      <c r="F25" s="37" t="s">
        <v>2</v>
      </c>
      <c r="G25" s="61"/>
      <c r="H25" s="36" t="s">
        <v>27</v>
      </c>
      <c r="I25" s="4">
        <v>1</v>
      </c>
      <c r="J25" s="61"/>
      <c r="K25" s="92"/>
    </row>
    <row r="26" spans="1:24" ht="31.5" x14ac:dyDescent="0.25">
      <c r="A26" s="53"/>
      <c r="B26" s="56"/>
      <c r="C26" s="29" t="s">
        <v>30</v>
      </c>
      <c r="D26" s="35">
        <v>0</v>
      </c>
      <c r="E26" s="22">
        <v>0</v>
      </c>
      <c r="F26" s="37" t="s">
        <v>2</v>
      </c>
      <c r="G26" s="61"/>
      <c r="H26" s="36" t="s">
        <v>31</v>
      </c>
      <c r="I26" s="4">
        <v>0</v>
      </c>
      <c r="J26" s="62"/>
      <c r="K26" s="92"/>
    </row>
    <row r="27" spans="1:24" ht="139.5" customHeight="1" x14ac:dyDescent="0.25">
      <c r="A27" s="51" t="s">
        <v>4</v>
      </c>
      <c r="B27" s="54" t="s">
        <v>35</v>
      </c>
      <c r="C27" s="29" t="s">
        <v>8</v>
      </c>
      <c r="D27" s="19">
        <v>38369.4</v>
      </c>
      <c r="E27" s="19">
        <f>E28</f>
        <v>21870.400000000001</v>
      </c>
      <c r="F27" s="20">
        <f>E27/D27</f>
        <v>0.56999588213524321</v>
      </c>
      <c r="G27" s="57" t="s">
        <v>106</v>
      </c>
      <c r="H27" s="4" t="s">
        <v>22</v>
      </c>
      <c r="I27" s="4">
        <v>1</v>
      </c>
      <c r="J27" s="48" t="s">
        <v>34</v>
      </c>
      <c r="K27" s="18" t="s">
        <v>101</v>
      </c>
      <c r="M27" s="11"/>
      <c r="N27" s="12"/>
      <c r="O27" s="12"/>
      <c r="P27" s="12"/>
      <c r="Q27" s="12"/>
      <c r="R27" s="12"/>
      <c r="S27" s="12"/>
      <c r="T27" s="12"/>
      <c r="U27" s="12"/>
      <c r="V27" s="12"/>
      <c r="W27" s="12"/>
      <c r="X27" s="12"/>
    </row>
    <row r="28" spans="1:24" ht="122.25" customHeight="1" x14ac:dyDescent="0.25">
      <c r="A28" s="52"/>
      <c r="B28" s="55"/>
      <c r="C28" s="29" t="s">
        <v>24</v>
      </c>
      <c r="D28" s="19">
        <v>38369.4</v>
      </c>
      <c r="E28" s="19">
        <v>21870.400000000001</v>
      </c>
      <c r="F28" s="20">
        <f>E28/D28</f>
        <v>0.56999588213524321</v>
      </c>
      <c r="G28" s="58"/>
      <c r="H28" s="21" t="s">
        <v>23</v>
      </c>
      <c r="I28" s="4">
        <v>0</v>
      </c>
      <c r="J28" s="49"/>
      <c r="K28" s="18" t="s">
        <v>92</v>
      </c>
      <c r="M28" s="11"/>
      <c r="N28" s="12"/>
      <c r="O28" s="12"/>
      <c r="P28" s="12"/>
      <c r="Q28" s="12"/>
      <c r="R28" s="12"/>
      <c r="S28" s="12"/>
      <c r="T28" s="12"/>
      <c r="U28" s="12"/>
      <c r="V28" s="12"/>
      <c r="W28" s="12"/>
      <c r="X28" s="12"/>
    </row>
    <row r="29" spans="1:24" ht="78.75" customHeight="1" x14ac:dyDescent="0.25">
      <c r="A29" s="52"/>
      <c r="B29" s="55"/>
      <c r="C29" s="29" t="s">
        <v>26</v>
      </c>
      <c r="D29" s="19">
        <v>0</v>
      </c>
      <c r="E29" s="22" t="s">
        <v>2</v>
      </c>
      <c r="F29" s="23" t="s">
        <v>2</v>
      </c>
      <c r="G29" s="58"/>
      <c r="H29" s="21" t="s">
        <v>25</v>
      </c>
      <c r="I29" s="4">
        <v>1</v>
      </c>
      <c r="J29" s="49"/>
      <c r="K29" s="24" t="s">
        <v>93</v>
      </c>
      <c r="M29" s="11"/>
      <c r="N29" s="12"/>
      <c r="O29" s="12"/>
      <c r="P29" s="12"/>
      <c r="Q29" s="12"/>
      <c r="R29" s="12"/>
      <c r="S29" s="12"/>
      <c r="T29" s="12"/>
      <c r="U29" s="12"/>
      <c r="V29" s="12"/>
      <c r="W29" s="12"/>
      <c r="X29" s="12"/>
    </row>
    <row r="30" spans="1:24" ht="63" customHeight="1" x14ac:dyDescent="0.25">
      <c r="A30" s="52"/>
      <c r="B30" s="55"/>
      <c r="C30" s="29" t="s">
        <v>28</v>
      </c>
      <c r="D30" s="19">
        <v>0</v>
      </c>
      <c r="E30" s="22" t="s">
        <v>2</v>
      </c>
      <c r="F30" s="23" t="s">
        <v>2</v>
      </c>
      <c r="G30" s="58"/>
      <c r="H30" s="21" t="s">
        <v>27</v>
      </c>
      <c r="I30" s="4">
        <v>0</v>
      </c>
      <c r="J30" s="49"/>
      <c r="K30" s="93" t="s">
        <v>94</v>
      </c>
      <c r="M30" s="11"/>
      <c r="N30" s="12"/>
      <c r="O30" s="12"/>
      <c r="P30" s="12"/>
      <c r="Q30" s="12"/>
      <c r="R30" s="12"/>
      <c r="S30" s="12"/>
      <c r="T30" s="12"/>
      <c r="U30" s="12"/>
      <c r="V30" s="12"/>
      <c r="W30" s="12"/>
      <c r="X30" s="12"/>
    </row>
    <row r="31" spans="1:24" ht="31.5" x14ac:dyDescent="0.25">
      <c r="A31" s="53"/>
      <c r="B31" s="56"/>
      <c r="C31" s="29" t="s">
        <v>30</v>
      </c>
      <c r="D31" s="19">
        <v>0</v>
      </c>
      <c r="E31" s="22" t="s">
        <v>2</v>
      </c>
      <c r="F31" s="23" t="s">
        <v>2</v>
      </c>
      <c r="G31" s="59"/>
      <c r="H31" s="21" t="s">
        <v>31</v>
      </c>
      <c r="I31" s="4">
        <v>0</v>
      </c>
      <c r="J31" s="50"/>
      <c r="K31" s="93"/>
      <c r="M31" s="11"/>
      <c r="N31" s="12"/>
      <c r="O31" s="12"/>
      <c r="P31" s="12"/>
      <c r="Q31" s="12"/>
      <c r="R31" s="12"/>
      <c r="S31" s="12"/>
      <c r="T31" s="12"/>
      <c r="U31" s="12"/>
      <c r="V31" s="12"/>
      <c r="W31" s="12"/>
      <c r="X31" s="12"/>
    </row>
    <row r="32" spans="1:24" ht="15.75" customHeight="1" x14ac:dyDescent="0.25">
      <c r="A32" s="51" t="s">
        <v>83</v>
      </c>
      <c r="B32" s="54" t="s">
        <v>84</v>
      </c>
      <c r="C32" s="2" t="s">
        <v>8</v>
      </c>
      <c r="D32" s="19">
        <v>38369.4</v>
      </c>
      <c r="E32" s="19">
        <f>E33</f>
        <v>21870.400000000001</v>
      </c>
      <c r="F32" s="20">
        <f>E32/D32</f>
        <v>0.56999588213524321</v>
      </c>
      <c r="G32" s="57" t="s">
        <v>106</v>
      </c>
      <c r="H32" s="60" t="s">
        <v>102</v>
      </c>
      <c r="I32" s="48" t="s">
        <v>36</v>
      </c>
      <c r="J32" s="48" t="s">
        <v>34</v>
      </c>
      <c r="K32" s="60"/>
      <c r="M32" s="11"/>
      <c r="N32" s="12"/>
      <c r="O32" s="12"/>
      <c r="P32" s="12"/>
      <c r="Q32" s="12"/>
      <c r="R32" s="12"/>
      <c r="S32" s="12"/>
      <c r="T32" s="12"/>
      <c r="U32" s="12"/>
      <c r="V32" s="12"/>
      <c r="W32" s="12"/>
      <c r="X32" s="12"/>
    </row>
    <row r="33" spans="1:24" x14ac:dyDescent="0.25">
      <c r="A33" s="52"/>
      <c r="B33" s="55"/>
      <c r="C33" s="2" t="s">
        <v>24</v>
      </c>
      <c r="D33" s="19">
        <v>38369.4</v>
      </c>
      <c r="E33" s="19">
        <v>21870.400000000001</v>
      </c>
      <c r="F33" s="20">
        <f>E33/D33</f>
        <v>0.56999588213524321</v>
      </c>
      <c r="G33" s="58"/>
      <c r="H33" s="61"/>
      <c r="I33" s="49"/>
      <c r="J33" s="49"/>
      <c r="K33" s="61"/>
      <c r="M33" s="11"/>
      <c r="N33" s="12"/>
      <c r="O33" s="12"/>
      <c r="P33" s="12"/>
      <c r="Q33" s="12"/>
      <c r="R33" s="12"/>
      <c r="S33" s="12"/>
      <c r="T33" s="12"/>
      <c r="U33" s="12"/>
      <c r="V33" s="12"/>
      <c r="W33" s="12"/>
      <c r="X33" s="12"/>
    </row>
    <row r="34" spans="1:24" x14ac:dyDescent="0.25">
      <c r="A34" s="52"/>
      <c r="B34" s="55"/>
      <c r="C34" s="2" t="s">
        <v>26</v>
      </c>
      <c r="D34" s="19">
        <v>0</v>
      </c>
      <c r="E34" s="22" t="s">
        <v>2</v>
      </c>
      <c r="F34" s="23" t="s">
        <v>2</v>
      </c>
      <c r="G34" s="58"/>
      <c r="H34" s="61"/>
      <c r="I34" s="49"/>
      <c r="J34" s="49"/>
      <c r="K34" s="61"/>
      <c r="M34" s="11"/>
      <c r="N34" s="12"/>
      <c r="O34" s="12"/>
      <c r="P34" s="12"/>
      <c r="Q34" s="12"/>
      <c r="R34" s="12"/>
      <c r="S34" s="12"/>
      <c r="T34" s="12"/>
      <c r="U34" s="12"/>
      <c r="V34" s="12"/>
      <c r="W34" s="12"/>
      <c r="X34" s="12"/>
    </row>
    <row r="35" spans="1:24" x14ac:dyDescent="0.25">
      <c r="A35" s="52"/>
      <c r="B35" s="55"/>
      <c r="C35" s="2" t="s">
        <v>28</v>
      </c>
      <c r="D35" s="19">
        <v>0</v>
      </c>
      <c r="E35" s="22" t="s">
        <v>2</v>
      </c>
      <c r="F35" s="23" t="s">
        <v>2</v>
      </c>
      <c r="G35" s="58"/>
      <c r="H35" s="61"/>
      <c r="I35" s="49"/>
      <c r="J35" s="49"/>
      <c r="K35" s="61"/>
      <c r="M35" s="11"/>
      <c r="N35" s="12"/>
      <c r="O35" s="12"/>
      <c r="P35" s="12"/>
      <c r="Q35" s="12"/>
      <c r="R35" s="12"/>
      <c r="S35" s="12"/>
      <c r="T35" s="12"/>
      <c r="U35" s="12"/>
      <c r="V35" s="12"/>
      <c r="W35" s="12"/>
      <c r="X35" s="12"/>
    </row>
    <row r="36" spans="1:24" ht="372.75" customHeight="1" x14ac:dyDescent="0.25">
      <c r="A36" s="53"/>
      <c r="B36" s="56"/>
      <c r="C36" s="2" t="s">
        <v>30</v>
      </c>
      <c r="D36" s="19">
        <v>0</v>
      </c>
      <c r="E36" s="22" t="s">
        <v>2</v>
      </c>
      <c r="F36" s="23" t="s">
        <v>2</v>
      </c>
      <c r="G36" s="59"/>
      <c r="H36" s="62"/>
      <c r="I36" s="50"/>
      <c r="J36" s="50"/>
      <c r="K36" s="62"/>
      <c r="M36" s="11"/>
      <c r="N36" s="12"/>
      <c r="O36" s="12"/>
      <c r="P36" s="12"/>
      <c r="Q36" s="12"/>
      <c r="R36" s="12"/>
      <c r="S36" s="12"/>
      <c r="T36" s="12"/>
      <c r="U36" s="12"/>
      <c r="V36" s="12"/>
      <c r="W36" s="12"/>
      <c r="X36" s="12"/>
    </row>
    <row r="37" spans="1:24" ht="31.5" x14ac:dyDescent="0.25">
      <c r="A37" s="66" t="s">
        <v>5</v>
      </c>
      <c r="B37" s="63" t="s">
        <v>37</v>
      </c>
      <c r="C37" s="2" t="s">
        <v>8</v>
      </c>
      <c r="D37" s="19">
        <v>400</v>
      </c>
      <c r="E37" s="19">
        <v>0</v>
      </c>
      <c r="F37" s="34">
        <v>0</v>
      </c>
      <c r="G37" s="72" t="s">
        <v>58</v>
      </c>
      <c r="H37" s="4" t="s">
        <v>22</v>
      </c>
      <c r="I37" s="4">
        <v>1</v>
      </c>
      <c r="J37" s="48" t="s">
        <v>1</v>
      </c>
      <c r="K37" s="78"/>
      <c r="M37" s="9"/>
    </row>
    <row r="38" spans="1:24" x14ac:dyDescent="0.25">
      <c r="A38" s="67"/>
      <c r="B38" s="64"/>
      <c r="C38" s="2" t="s">
        <v>24</v>
      </c>
      <c r="D38" s="19">
        <v>400</v>
      </c>
      <c r="E38" s="19">
        <v>0</v>
      </c>
      <c r="F38" s="34">
        <v>0</v>
      </c>
      <c r="G38" s="73"/>
      <c r="H38" s="4" t="s">
        <v>23</v>
      </c>
      <c r="I38" s="4">
        <v>0</v>
      </c>
      <c r="J38" s="49"/>
      <c r="K38" s="78"/>
      <c r="M38" s="9"/>
    </row>
    <row r="39" spans="1:24" x14ac:dyDescent="0.25">
      <c r="A39" s="67"/>
      <c r="B39" s="64"/>
      <c r="C39" s="2" t="s">
        <v>26</v>
      </c>
      <c r="D39" s="19">
        <v>0</v>
      </c>
      <c r="E39" s="19">
        <v>0</v>
      </c>
      <c r="F39" s="34" t="s">
        <v>2</v>
      </c>
      <c r="G39" s="73"/>
      <c r="H39" s="4" t="s">
        <v>25</v>
      </c>
      <c r="I39" s="4">
        <v>1</v>
      </c>
      <c r="J39" s="49"/>
      <c r="K39" s="78"/>
    </row>
    <row r="40" spans="1:24" x14ac:dyDescent="0.25">
      <c r="A40" s="67"/>
      <c r="B40" s="64"/>
      <c r="C40" s="2" t="s">
        <v>28</v>
      </c>
      <c r="D40" s="19">
        <v>0</v>
      </c>
      <c r="E40" s="19">
        <v>0</v>
      </c>
      <c r="F40" s="34" t="s">
        <v>2</v>
      </c>
      <c r="G40" s="73"/>
      <c r="H40" s="4" t="s">
        <v>27</v>
      </c>
      <c r="I40" s="4">
        <v>0</v>
      </c>
      <c r="J40" s="49"/>
      <c r="K40" s="78"/>
    </row>
    <row r="41" spans="1:24" ht="31.5" x14ac:dyDescent="0.25">
      <c r="A41" s="68"/>
      <c r="B41" s="65"/>
      <c r="C41" s="2" t="s">
        <v>30</v>
      </c>
      <c r="D41" s="19">
        <v>0</v>
      </c>
      <c r="E41" s="19">
        <v>0</v>
      </c>
      <c r="F41" s="34" t="s">
        <v>2</v>
      </c>
      <c r="G41" s="74"/>
      <c r="H41" s="4" t="s">
        <v>31</v>
      </c>
      <c r="I41" s="6">
        <v>0</v>
      </c>
      <c r="J41" s="50"/>
      <c r="K41" s="78"/>
    </row>
    <row r="42" spans="1:24" ht="15.75" customHeight="1" x14ac:dyDescent="0.25">
      <c r="A42" s="66" t="s">
        <v>80</v>
      </c>
      <c r="B42" s="63" t="s">
        <v>79</v>
      </c>
      <c r="C42" s="2" t="s">
        <v>8</v>
      </c>
      <c r="D42" s="19">
        <v>400</v>
      </c>
      <c r="E42" s="19">
        <v>0</v>
      </c>
      <c r="F42" s="34">
        <v>0</v>
      </c>
      <c r="G42" s="69" t="s">
        <v>81</v>
      </c>
      <c r="H42" s="72" t="s">
        <v>95</v>
      </c>
      <c r="I42" s="75" t="s">
        <v>82</v>
      </c>
      <c r="J42" s="48" t="s">
        <v>1</v>
      </c>
      <c r="K42" s="63" t="s">
        <v>96</v>
      </c>
    </row>
    <row r="43" spans="1:24" ht="36" customHeight="1" x14ac:dyDescent="0.25">
      <c r="A43" s="67"/>
      <c r="B43" s="64"/>
      <c r="C43" s="2" t="s">
        <v>24</v>
      </c>
      <c r="D43" s="19">
        <v>400</v>
      </c>
      <c r="E43" s="19">
        <v>0</v>
      </c>
      <c r="F43" s="34">
        <v>0</v>
      </c>
      <c r="G43" s="70"/>
      <c r="H43" s="73"/>
      <c r="I43" s="76"/>
      <c r="J43" s="49"/>
      <c r="K43" s="64"/>
    </row>
    <row r="44" spans="1:24" x14ac:dyDescent="0.25">
      <c r="A44" s="67"/>
      <c r="B44" s="64"/>
      <c r="C44" s="2" t="s">
        <v>26</v>
      </c>
      <c r="D44" s="19">
        <v>0</v>
      </c>
      <c r="E44" s="19">
        <v>0</v>
      </c>
      <c r="F44" s="34" t="s">
        <v>2</v>
      </c>
      <c r="G44" s="70"/>
      <c r="H44" s="73"/>
      <c r="I44" s="76"/>
      <c r="J44" s="49"/>
      <c r="K44" s="64"/>
    </row>
    <row r="45" spans="1:24" x14ac:dyDescent="0.25">
      <c r="A45" s="67"/>
      <c r="B45" s="64"/>
      <c r="C45" s="2" t="s">
        <v>28</v>
      </c>
      <c r="D45" s="19">
        <v>0</v>
      </c>
      <c r="E45" s="19">
        <v>0</v>
      </c>
      <c r="F45" s="34" t="s">
        <v>2</v>
      </c>
      <c r="G45" s="70"/>
      <c r="H45" s="73"/>
      <c r="I45" s="76"/>
      <c r="J45" s="49"/>
      <c r="K45" s="64"/>
    </row>
    <row r="46" spans="1:24" ht="94.5" customHeight="1" x14ac:dyDescent="0.25">
      <c r="A46" s="68"/>
      <c r="B46" s="65"/>
      <c r="C46" s="2" t="s">
        <v>30</v>
      </c>
      <c r="D46" s="19">
        <v>0</v>
      </c>
      <c r="E46" s="19">
        <v>0</v>
      </c>
      <c r="F46" s="34" t="s">
        <v>2</v>
      </c>
      <c r="G46" s="71"/>
      <c r="H46" s="74"/>
      <c r="I46" s="77"/>
      <c r="J46" s="50"/>
      <c r="K46" s="44" t="s">
        <v>100</v>
      </c>
    </row>
    <row r="47" spans="1:24" ht="31.5" x14ac:dyDescent="0.25">
      <c r="A47" s="66" t="s">
        <v>38</v>
      </c>
      <c r="B47" s="63" t="s">
        <v>39</v>
      </c>
      <c r="C47" s="2" t="s">
        <v>8</v>
      </c>
      <c r="D47" s="19">
        <v>0</v>
      </c>
      <c r="E47" s="38" t="s">
        <v>2</v>
      </c>
      <c r="F47" s="47" t="s">
        <v>2</v>
      </c>
      <c r="G47" s="63" t="s">
        <v>57</v>
      </c>
      <c r="H47" s="4" t="s">
        <v>22</v>
      </c>
      <c r="I47" s="4">
        <v>0</v>
      </c>
      <c r="J47" s="48" t="s">
        <v>40</v>
      </c>
      <c r="K47" s="78" t="s">
        <v>105</v>
      </c>
    </row>
    <row r="48" spans="1:24" x14ac:dyDescent="0.25">
      <c r="A48" s="67"/>
      <c r="B48" s="64"/>
      <c r="C48" s="2" t="s">
        <v>24</v>
      </c>
      <c r="D48" s="19">
        <v>0</v>
      </c>
      <c r="E48" s="38" t="s">
        <v>2</v>
      </c>
      <c r="F48" s="47" t="s">
        <v>2</v>
      </c>
      <c r="G48" s="64"/>
      <c r="H48" s="4" t="s">
        <v>23</v>
      </c>
      <c r="I48" s="4">
        <v>0</v>
      </c>
      <c r="J48" s="49"/>
      <c r="K48" s="78"/>
    </row>
    <row r="49" spans="1:15" x14ac:dyDescent="0.25">
      <c r="A49" s="67"/>
      <c r="B49" s="64"/>
      <c r="C49" s="2" t="s">
        <v>26</v>
      </c>
      <c r="D49" s="19">
        <v>0</v>
      </c>
      <c r="E49" s="38" t="s">
        <v>2</v>
      </c>
      <c r="F49" s="47" t="s">
        <v>2</v>
      </c>
      <c r="G49" s="64"/>
      <c r="H49" s="4" t="s">
        <v>25</v>
      </c>
      <c r="I49" s="4">
        <v>0</v>
      </c>
      <c r="J49" s="49"/>
      <c r="K49" s="78"/>
    </row>
    <row r="50" spans="1:15" x14ac:dyDescent="0.25">
      <c r="A50" s="67"/>
      <c r="B50" s="64"/>
      <c r="C50" s="2" t="s">
        <v>28</v>
      </c>
      <c r="D50" s="19">
        <v>0</v>
      </c>
      <c r="E50" s="38" t="s">
        <v>2</v>
      </c>
      <c r="F50" s="47" t="s">
        <v>2</v>
      </c>
      <c r="G50" s="64"/>
      <c r="H50" s="4" t="s">
        <v>27</v>
      </c>
      <c r="I50" s="4">
        <v>0</v>
      </c>
      <c r="J50" s="49"/>
      <c r="K50" s="78"/>
    </row>
    <row r="51" spans="1:15" ht="31.5" x14ac:dyDescent="0.25">
      <c r="A51" s="68"/>
      <c r="B51" s="65"/>
      <c r="C51" s="2" t="s">
        <v>30</v>
      </c>
      <c r="D51" s="19">
        <v>0</v>
      </c>
      <c r="E51" s="38" t="s">
        <v>2</v>
      </c>
      <c r="F51" s="47" t="s">
        <v>2</v>
      </c>
      <c r="G51" s="65"/>
      <c r="H51" s="4" t="s">
        <v>31</v>
      </c>
      <c r="I51" s="5">
        <v>0</v>
      </c>
      <c r="J51" s="50"/>
      <c r="K51" s="78"/>
    </row>
    <row r="52" spans="1:15" ht="31.5" x14ac:dyDescent="0.25">
      <c r="A52" s="51" t="s">
        <v>41</v>
      </c>
      <c r="B52" s="63" t="s">
        <v>42</v>
      </c>
      <c r="C52" s="2" t="s">
        <v>8</v>
      </c>
      <c r="D52" s="19">
        <v>79955.7</v>
      </c>
      <c r="E52" s="38">
        <f>E53+E54</f>
        <v>59643.8</v>
      </c>
      <c r="F52" s="39">
        <f>E52/D52</f>
        <v>0.7459605756687766</v>
      </c>
      <c r="G52" s="63" t="s">
        <v>97</v>
      </c>
      <c r="H52" s="40" t="s">
        <v>22</v>
      </c>
      <c r="I52" s="4">
        <v>2</v>
      </c>
      <c r="J52" s="48" t="s">
        <v>43</v>
      </c>
      <c r="K52" s="78" t="s">
        <v>99</v>
      </c>
    </row>
    <row r="53" spans="1:15" x14ac:dyDescent="0.25">
      <c r="A53" s="52"/>
      <c r="B53" s="64"/>
      <c r="C53" s="2" t="s">
        <v>24</v>
      </c>
      <c r="D53" s="19">
        <v>62905.5</v>
      </c>
      <c r="E53" s="38">
        <v>50636.1</v>
      </c>
      <c r="F53" s="39">
        <f t="shared" ref="F53:F54" si="3">E53/D53</f>
        <v>0.80495505162505665</v>
      </c>
      <c r="G53" s="64"/>
      <c r="H53" s="40" t="s">
        <v>23</v>
      </c>
      <c r="I53" s="4">
        <v>0</v>
      </c>
      <c r="J53" s="49"/>
      <c r="K53" s="78"/>
    </row>
    <row r="54" spans="1:15" x14ac:dyDescent="0.25">
      <c r="A54" s="52"/>
      <c r="B54" s="64"/>
      <c r="C54" s="2" t="s">
        <v>26</v>
      </c>
      <c r="D54" s="19">
        <v>17050.2</v>
      </c>
      <c r="E54" s="38">
        <v>9007.7000000000007</v>
      </c>
      <c r="F54" s="39">
        <f t="shared" si="3"/>
        <v>0.5283046533178497</v>
      </c>
      <c r="G54" s="64"/>
      <c r="H54" s="40" t="s">
        <v>25</v>
      </c>
      <c r="I54" s="4">
        <v>2</v>
      </c>
      <c r="J54" s="49"/>
      <c r="K54" s="78"/>
    </row>
    <row r="55" spans="1:15" x14ac:dyDescent="0.25">
      <c r="A55" s="52"/>
      <c r="B55" s="64"/>
      <c r="C55" s="2" t="s">
        <v>28</v>
      </c>
      <c r="D55" s="19">
        <v>0</v>
      </c>
      <c r="E55" s="38">
        <v>0</v>
      </c>
      <c r="F55" s="41">
        <v>0</v>
      </c>
      <c r="G55" s="64"/>
      <c r="H55" s="40" t="s">
        <v>27</v>
      </c>
      <c r="I55" s="4">
        <v>0</v>
      </c>
      <c r="J55" s="49"/>
      <c r="K55" s="78"/>
    </row>
    <row r="56" spans="1:15" ht="31.5" x14ac:dyDescent="0.25">
      <c r="A56" s="53"/>
      <c r="B56" s="65"/>
      <c r="C56" s="2" t="s">
        <v>30</v>
      </c>
      <c r="D56" s="19">
        <v>0</v>
      </c>
      <c r="E56" s="38">
        <v>0</v>
      </c>
      <c r="F56" s="41">
        <v>0</v>
      </c>
      <c r="G56" s="65"/>
      <c r="H56" s="40" t="s">
        <v>31</v>
      </c>
      <c r="I56" s="6">
        <v>0</v>
      </c>
      <c r="J56" s="50"/>
      <c r="K56" s="78"/>
    </row>
    <row r="57" spans="1:15" ht="69" customHeight="1" x14ac:dyDescent="0.25">
      <c r="A57" s="51" t="s">
        <v>6</v>
      </c>
      <c r="B57" s="54" t="s">
        <v>44</v>
      </c>
      <c r="C57" s="29" t="s">
        <v>8</v>
      </c>
      <c r="D57" s="19">
        <v>79955.7</v>
      </c>
      <c r="E57" s="38">
        <f>E58+E59</f>
        <v>59643.8</v>
      </c>
      <c r="F57" s="39">
        <f>E57/D57</f>
        <v>0.7459605756687766</v>
      </c>
      <c r="G57" s="54" t="s">
        <v>98</v>
      </c>
      <c r="H57" s="15" t="s">
        <v>22</v>
      </c>
      <c r="I57" s="2">
        <v>2</v>
      </c>
      <c r="J57" s="82" t="s">
        <v>43</v>
      </c>
      <c r="K57" s="42" t="s">
        <v>108</v>
      </c>
    </row>
    <row r="58" spans="1:15" ht="31.5" x14ac:dyDescent="0.25">
      <c r="A58" s="52"/>
      <c r="B58" s="55"/>
      <c r="C58" s="29" t="s">
        <v>24</v>
      </c>
      <c r="D58" s="19">
        <v>62905.5</v>
      </c>
      <c r="E58" s="38">
        <v>50636.1</v>
      </c>
      <c r="F58" s="39">
        <f t="shared" ref="F58:F59" si="4">E58/D58</f>
        <v>0.80495505162505665</v>
      </c>
      <c r="G58" s="55"/>
      <c r="H58" s="15" t="s">
        <v>23</v>
      </c>
      <c r="I58" s="2">
        <v>0</v>
      </c>
      <c r="J58" s="83"/>
      <c r="K58" s="43" t="s">
        <v>109</v>
      </c>
    </row>
    <row r="59" spans="1:15" x14ac:dyDescent="0.25">
      <c r="A59" s="52"/>
      <c r="B59" s="55"/>
      <c r="C59" s="29" t="s">
        <v>26</v>
      </c>
      <c r="D59" s="19">
        <v>17050.2</v>
      </c>
      <c r="E59" s="38">
        <v>9007.7000000000007</v>
      </c>
      <c r="F59" s="39">
        <f t="shared" si="4"/>
        <v>0.5283046533178497</v>
      </c>
      <c r="G59" s="55"/>
      <c r="H59" s="15" t="s">
        <v>25</v>
      </c>
      <c r="I59" s="2">
        <v>2</v>
      </c>
      <c r="J59" s="83"/>
      <c r="K59" s="43"/>
    </row>
    <row r="60" spans="1:15" ht="31.5" customHeight="1" x14ac:dyDescent="0.25">
      <c r="A60" s="52"/>
      <c r="B60" s="55"/>
      <c r="C60" s="29" t="s">
        <v>28</v>
      </c>
      <c r="D60" s="19">
        <v>0</v>
      </c>
      <c r="E60" s="38">
        <v>0</v>
      </c>
      <c r="F60" s="41">
        <v>0</v>
      </c>
      <c r="G60" s="55"/>
      <c r="H60" s="15" t="s">
        <v>27</v>
      </c>
      <c r="I60" s="2">
        <v>0</v>
      </c>
      <c r="J60" s="83"/>
      <c r="K60" s="43"/>
    </row>
    <row r="61" spans="1:15" ht="31.5" x14ac:dyDescent="0.25">
      <c r="A61" s="53"/>
      <c r="B61" s="56"/>
      <c r="C61" s="29" t="s">
        <v>30</v>
      </c>
      <c r="D61" s="19">
        <v>0</v>
      </c>
      <c r="E61" s="38">
        <v>0</v>
      </c>
      <c r="F61" s="41">
        <v>0</v>
      </c>
      <c r="G61" s="56"/>
      <c r="H61" s="15" t="s">
        <v>31</v>
      </c>
      <c r="I61" s="32">
        <v>0</v>
      </c>
      <c r="J61" s="84"/>
      <c r="K61" s="17"/>
    </row>
    <row r="62" spans="1:15" ht="40.5" customHeight="1" x14ac:dyDescent="0.25">
      <c r="A62" s="51" t="s">
        <v>75</v>
      </c>
      <c r="B62" s="54" t="s">
        <v>77</v>
      </c>
      <c r="C62" s="2" t="s">
        <v>8</v>
      </c>
      <c r="D62" s="19">
        <v>62905.5</v>
      </c>
      <c r="E62" s="38">
        <f>E63</f>
        <v>50636.1</v>
      </c>
      <c r="F62" s="41">
        <f>E62/D62*100</f>
        <v>80.495505162505665</v>
      </c>
      <c r="G62" s="85" t="s">
        <v>107</v>
      </c>
      <c r="H62" s="63" t="s">
        <v>111</v>
      </c>
      <c r="I62" s="79" t="s">
        <v>36</v>
      </c>
      <c r="J62" s="82" t="s">
        <v>43</v>
      </c>
      <c r="K62" s="122" t="s">
        <v>85</v>
      </c>
      <c r="O62" s="42"/>
    </row>
    <row r="63" spans="1:15" x14ac:dyDescent="0.25">
      <c r="A63" s="52"/>
      <c r="B63" s="55"/>
      <c r="C63" s="2" t="s">
        <v>24</v>
      </c>
      <c r="D63" s="19">
        <v>62905.5</v>
      </c>
      <c r="E63" s="38">
        <v>50636.1</v>
      </c>
      <c r="F63" s="41">
        <f>E63/D63*100</f>
        <v>80.495505162505665</v>
      </c>
      <c r="G63" s="85"/>
      <c r="H63" s="64"/>
      <c r="I63" s="80"/>
      <c r="J63" s="83"/>
      <c r="K63" s="123"/>
    </row>
    <row r="64" spans="1:15" ht="24" customHeight="1" x14ac:dyDescent="0.25">
      <c r="A64" s="52"/>
      <c r="B64" s="55"/>
      <c r="C64" s="2" t="s">
        <v>26</v>
      </c>
      <c r="D64" s="19"/>
      <c r="E64" s="38"/>
      <c r="F64" s="41"/>
      <c r="G64" s="85"/>
      <c r="H64" s="64"/>
      <c r="I64" s="80"/>
      <c r="J64" s="83"/>
      <c r="K64" s="64" t="s">
        <v>86</v>
      </c>
    </row>
    <row r="65" spans="1:11" x14ac:dyDescent="0.25">
      <c r="A65" s="52"/>
      <c r="B65" s="55"/>
      <c r="C65" s="2" t="s">
        <v>28</v>
      </c>
      <c r="D65" s="19"/>
      <c r="E65" s="38"/>
      <c r="F65" s="41"/>
      <c r="G65" s="85"/>
      <c r="H65" s="64"/>
      <c r="I65" s="80"/>
      <c r="J65" s="83"/>
      <c r="K65" s="64"/>
    </row>
    <row r="66" spans="1:11" ht="21.75" customHeight="1" x14ac:dyDescent="0.25">
      <c r="A66" s="52"/>
      <c r="B66" s="55"/>
      <c r="C66" s="2" t="s">
        <v>30</v>
      </c>
      <c r="D66" s="19"/>
      <c r="E66" s="38"/>
      <c r="F66" s="41"/>
      <c r="G66" s="85"/>
      <c r="H66" s="65"/>
      <c r="I66" s="81"/>
      <c r="J66" s="83"/>
      <c r="K66" s="64"/>
    </row>
    <row r="67" spans="1:11" ht="103.5" customHeight="1" x14ac:dyDescent="0.25">
      <c r="A67" s="51" t="s">
        <v>76</v>
      </c>
      <c r="B67" s="54" t="s">
        <v>78</v>
      </c>
      <c r="C67" s="2" t="s">
        <v>8</v>
      </c>
      <c r="D67" s="19">
        <f>D69</f>
        <v>17050.2</v>
      </c>
      <c r="E67" s="19">
        <f>E69</f>
        <v>9007.7000000000007</v>
      </c>
      <c r="F67" s="41">
        <f t="shared" ref="F67" si="5">E67/D67*100</f>
        <v>52.830465331784971</v>
      </c>
      <c r="G67" s="85" t="s">
        <v>110</v>
      </c>
      <c r="H67" s="63" t="s">
        <v>112</v>
      </c>
      <c r="I67" s="79" t="s">
        <v>36</v>
      </c>
      <c r="J67" s="83" t="s">
        <v>43</v>
      </c>
      <c r="K67" s="121"/>
    </row>
    <row r="68" spans="1:11" x14ac:dyDescent="0.25">
      <c r="A68" s="52"/>
      <c r="B68" s="55"/>
      <c r="C68" s="2" t="s">
        <v>24</v>
      </c>
      <c r="D68" s="7"/>
      <c r="E68" s="7"/>
      <c r="G68" s="85"/>
      <c r="H68" s="64"/>
      <c r="I68" s="80"/>
      <c r="J68" s="83"/>
      <c r="K68" s="121"/>
    </row>
    <row r="69" spans="1:11" x14ac:dyDescent="0.25">
      <c r="A69" s="52"/>
      <c r="B69" s="55"/>
      <c r="C69" s="2" t="s">
        <v>26</v>
      </c>
      <c r="D69" s="19">
        <v>17050.2</v>
      </c>
      <c r="E69" s="38">
        <v>9007.7000000000007</v>
      </c>
      <c r="F69" s="41">
        <f>E69/D69*100</f>
        <v>52.830465331784971</v>
      </c>
      <c r="G69" s="85"/>
      <c r="H69" s="64"/>
      <c r="I69" s="80"/>
      <c r="J69" s="83"/>
      <c r="K69" s="121"/>
    </row>
    <row r="70" spans="1:11" ht="19.5" customHeight="1" x14ac:dyDescent="0.25">
      <c r="A70" s="52"/>
      <c r="B70" s="55"/>
      <c r="C70" s="2" t="s">
        <v>28</v>
      </c>
      <c r="D70" s="19"/>
      <c r="E70" s="38"/>
      <c r="F70" s="41"/>
      <c r="G70" s="85"/>
      <c r="H70" s="64"/>
      <c r="I70" s="80"/>
      <c r="J70" s="83"/>
      <c r="K70" s="121"/>
    </row>
    <row r="71" spans="1:11" ht="52.5" customHeight="1" x14ac:dyDescent="0.25">
      <c r="A71" s="52"/>
      <c r="B71" s="55"/>
      <c r="C71" s="2" t="s">
        <v>30</v>
      </c>
      <c r="D71" s="19"/>
      <c r="E71" s="38"/>
      <c r="F71" s="41"/>
      <c r="G71" s="85"/>
      <c r="H71" s="65"/>
      <c r="I71" s="81"/>
      <c r="J71" s="84"/>
      <c r="K71" s="121"/>
    </row>
    <row r="72" spans="1:11" x14ac:dyDescent="0.25">
      <c r="A72" s="107" t="s">
        <v>45</v>
      </c>
      <c r="B72" s="78" t="s">
        <v>104</v>
      </c>
      <c r="C72" s="2" t="s">
        <v>8</v>
      </c>
      <c r="D72" s="19">
        <v>280716.90000000002</v>
      </c>
      <c r="E72" s="33">
        <v>96811.4</v>
      </c>
      <c r="F72" s="34">
        <f>E72/D72</f>
        <v>0.34487200449990713</v>
      </c>
      <c r="G72" s="60"/>
      <c r="H72" s="48"/>
      <c r="I72" s="48"/>
      <c r="J72" s="48" t="s">
        <v>55</v>
      </c>
      <c r="K72" s="48"/>
    </row>
    <row r="73" spans="1:11" x14ac:dyDescent="0.25">
      <c r="A73" s="107"/>
      <c r="B73" s="78"/>
      <c r="C73" s="2" t="s">
        <v>24</v>
      </c>
      <c r="D73" s="19">
        <v>280716.90000000002</v>
      </c>
      <c r="E73" s="33">
        <v>96811.4</v>
      </c>
      <c r="F73" s="34">
        <f t="shared" ref="F73" si="6">E73/D73</f>
        <v>0.34487200449990713</v>
      </c>
      <c r="G73" s="61"/>
      <c r="H73" s="49"/>
      <c r="I73" s="49"/>
      <c r="J73" s="49"/>
      <c r="K73" s="49"/>
    </row>
    <row r="74" spans="1:11" x14ac:dyDescent="0.25">
      <c r="A74" s="107"/>
      <c r="B74" s="78"/>
      <c r="C74" s="2" t="s">
        <v>26</v>
      </c>
      <c r="D74" s="19">
        <v>0</v>
      </c>
      <c r="E74" s="19">
        <v>0</v>
      </c>
      <c r="F74" s="34">
        <v>0</v>
      </c>
      <c r="G74" s="61"/>
      <c r="H74" s="49"/>
      <c r="I74" s="49"/>
      <c r="J74" s="49"/>
      <c r="K74" s="49"/>
    </row>
    <row r="75" spans="1:11" x14ac:dyDescent="0.25">
      <c r="A75" s="107"/>
      <c r="B75" s="78"/>
      <c r="C75" s="2" t="s">
        <v>28</v>
      </c>
      <c r="D75" s="19">
        <v>0</v>
      </c>
      <c r="E75" s="19">
        <v>0</v>
      </c>
      <c r="F75" s="34">
        <v>0</v>
      </c>
      <c r="G75" s="61"/>
      <c r="H75" s="49"/>
      <c r="I75" s="49"/>
      <c r="J75" s="49"/>
      <c r="K75" s="49"/>
    </row>
    <row r="76" spans="1:11" x14ac:dyDescent="0.25">
      <c r="A76" s="107"/>
      <c r="B76" s="78"/>
      <c r="C76" s="2" t="s">
        <v>30</v>
      </c>
      <c r="D76" s="19">
        <v>0</v>
      </c>
      <c r="E76" s="19">
        <v>0</v>
      </c>
      <c r="F76" s="34">
        <v>0</v>
      </c>
      <c r="G76" s="62"/>
      <c r="H76" s="50"/>
      <c r="I76" s="50"/>
      <c r="J76" s="50"/>
      <c r="K76" s="50"/>
    </row>
    <row r="77" spans="1:11" ht="31.5" x14ac:dyDescent="0.25">
      <c r="A77" s="104" t="s">
        <v>7</v>
      </c>
      <c r="B77" s="106" t="s">
        <v>46</v>
      </c>
      <c r="C77" s="29" t="s">
        <v>8</v>
      </c>
      <c r="D77" s="19">
        <v>280716.90000000002</v>
      </c>
      <c r="E77" s="33">
        <v>96811.4</v>
      </c>
      <c r="F77" s="34">
        <f>E77/D77</f>
        <v>0.34487200449990713</v>
      </c>
      <c r="G77" s="85" t="s">
        <v>54</v>
      </c>
      <c r="H77" s="3" t="s">
        <v>22</v>
      </c>
      <c r="I77" s="2">
        <v>2</v>
      </c>
      <c r="J77" s="48" t="s">
        <v>55</v>
      </c>
      <c r="K77" s="48"/>
    </row>
    <row r="78" spans="1:11" x14ac:dyDescent="0.25">
      <c r="A78" s="105"/>
      <c r="B78" s="106"/>
      <c r="C78" s="29" t="s">
        <v>24</v>
      </c>
      <c r="D78" s="19">
        <v>280716.90000000002</v>
      </c>
      <c r="E78" s="33">
        <v>96811.4</v>
      </c>
      <c r="F78" s="34">
        <f t="shared" ref="F78" si="7">E78/D78</f>
        <v>0.34487200449990713</v>
      </c>
      <c r="G78" s="85"/>
      <c r="H78" s="3" t="s">
        <v>23</v>
      </c>
      <c r="I78" s="2">
        <v>0</v>
      </c>
      <c r="J78" s="49"/>
      <c r="K78" s="49"/>
    </row>
    <row r="79" spans="1:11" x14ac:dyDescent="0.25">
      <c r="A79" s="105"/>
      <c r="B79" s="106"/>
      <c r="C79" s="29" t="s">
        <v>26</v>
      </c>
      <c r="D79" s="19">
        <f t="shared" ref="D79" si="8">D84</f>
        <v>0</v>
      </c>
      <c r="E79" s="19">
        <v>0</v>
      </c>
      <c r="F79" s="34">
        <v>0</v>
      </c>
      <c r="G79" s="85"/>
      <c r="H79" s="3" t="s">
        <v>25</v>
      </c>
      <c r="I79" s="2">
        <v>2</v>
      </c>
      <c r="J79" s="49"/>
      <c r="K79" s="49"/>
    </row>
    <row r="80" spans="1:11" x14ac:dyDescent="0.25">
      <c r="A80" s="105"/>
      <c r="B80" s="106"/>
      <c r="C80" s="29" t="s">
        <v>28</v>
      </c>
      <c r="D80" s="19">
        <f t="shared" ref="D80" si="9">D85</f>
        <v>0</v>
      </c>
      <c r="E80" s="19">
        <v>0</v>
      </c>
      <c r="F80" s="34">
        <v>0</v>
      </c>
      <c r="G80" s="85"/>
      <c r="H80" s="3" t="s">
        <v>27</v>
      </c>
      <c r="I80" s="2">
        <v>0</v>
      </c>
      <c r="J80" s="49"/>
      <c r="K80" s="49"/>
    </row>
    <row r="81" spans="1:11" ht="31.5" x14ac:dyDescent="0.25">
      <c r="A81" s="105"/>
      <c r="B81" s="106"/>
      <c r="C81" s="2" t="s">
        <v>30</v>
      </c>
      <c r="D81" s="19">
        <f t="shared" ref="D81" si="10">D86</f>
        <v>0</v>
      </c>
      <c r="E81" s="19">
        <v>0</v>
      </c>
      <c r="F81" s="34">
        <v>0</v>
      </c>
      <c r="G81" s="85"/>
      <c r="H81" s="3" t="s">
        <v>29</v>
      </c>
      <c r="I81" s="34">
        <f>SUM(I78/I77)</f>
        <v>0</v>
      </c>
      <c r="J81" s="50"/>
      <c r="K81" s="50"/>
    </row>
    <row r="82" spans="1:11" ht="55.5" customHeight="1" x14ac:dyDescent="0.25">
      <c r="A82" s="100" t="s">
        <v>47</v>
      </c>
      <c r="B82" s="93" t="s">
        <v>48</v>
      </c>
      <c r="C82" s="2" t="s">
        <v>8</v>
      </c>
      <c r="D82" s="33">
        <v>27865</v>
      </c>
      <c r="E82" s="19">
        <f t="shared" ref="E82" si="11">E83+E84+E85+E86</f>
        <v>0</v>
      </c>
      <c r="F82" s="34">
        <f t="shared" ref="F82" si="12">E82/D82</f>
        <v>0</v>
      </c>
      <c r="G82" s="54" t="s">
        <v>54</v>
      </c>
      <c r="H82" s="63" t="s">
        <v>90</v>
      </c>
      <c r="I82" s="94" t="s">
        <v>51</v>
      </c>
      <c r="J82" s="48" t="s">
        <v>55</v>
      </c>
      <c r="K82" s="101" t="s">
        <v>89</v>
      </c>
    </row>
    <row r="83" spans="1:11" ht="34.5" customHeight="1" x14ac:dyDescent="0.25">
      <c r="A83" s="92"/>
      <c r="B83" s="93"/>
      <c r="C83" s="2" t="s">
        <v>24</v>
      </c>
      <c r="D83" s="33">
        <v>27865</v>
      </c>
      <c r="E83" s="19">
        <v>0</v>
      </c>
      <c r="F83" s="34">
        <v>0</v>
      </c>
      <c r="G83" s="55"/>
      <c r="H83" s="64"/>
      <c r="I83" s="94"/>
      <c r="J83" s="49"/>
      <c r="K83" s="102"/>
    </row>
    <row r="84" spans="1:11" ht="44.25" customHeight="1" x14ac:dyDescent="0.25">
      <c r="A84" s="92"/>
      <c r="B84" s="93"/>
      <c r="C84" s="2" t="s">
        <v>26</v>
      </c>
      <c r="D84" s="19">
        <v>0</v>
      </c>
      <c r="E84" s="19">
        <v>0</v>
      </c>
      <c r="F84" s="34">
        <v>0</v>
      </c>
      <c r="G84" s="55"/>
      <c r="H84" s="64"/>
      <c r="I84" s="94"/>
      <c r="J84" s="49"/>
      <c r="K84" s="102"/>
    </row>
    <row r="85" spans="1:11" ht="70.5" customHeight="1" x14ac:dyDescent="0.25">
      <c r="A85" s="92"/>
      <c r="B85" s="93"/>
      <c r="C85" s="2" t="s">
        <v>28</v>
      </c>
      <c r="D85" s="19">
        <v>0</v>
      </c>
      <c r="E85" s="19">
        <v>0</v>
      </c>
      <c r="F85" s="34">
        <v>0</v>
      </c>
      <c r="G85" s="55"/>
      <c r="H85" s="64"/>
      <c r="I85" s="94"/>
      <c r="J85" s="49"/>
      <c r="K85" s="102"/>
    </row>
    <row r="86" spans="1:11" ht="81" customHeight="1" x14ac:dyDescent="0.25">
      <c r="A86" s="92"/>
      <c r="B86" s="93"/>
      <c r="C86" s="2" t="s">
        <v>30</v>
      </c>
      <c r="D86" s="19">
        <v>0</v>
      </c>
      <c r="E86" s="19">
        <v>0</v>
      </c>
      <c r="F86" s="34">
        <v>0</v>
      </c>
      <c r="G86" s="55"/>
      <c r="H86" s="64"/>
      <c r="I86" s="94"/>
      <c r="J86" s="50"/>
      <c r="K86" s="103"/>
    </row>
    <row r="87" spans="1:11" ht="79.5" customHeight="1" x14ac:dyDescent="0.25">
      <c r="A87" s="100" t="s">
        <v>49</v>
      </c>
      <c r="B87" s="93" t="s">
        <v>50</v>
      </c>
      <c r="C87" s="2" t="s">
        <v>8</v>
      </c>
      <c r="D87" s="33">
        <v>252851.9</v>
      </c>
      <c r="E87" s="33">
        <v>96811.4</v>
      </c>
      <c r="F87" s="34">
        <f t="shared" ref="F87:F88" si="13">SUM(E87/D87)</f>
        <v>0.3828778822702143</v>
      </c>
      <c r="G87" s="55"/>
      <c r="H87" s="64"/>
      <c r="I87" s="94" t="s">
        <v>51</v>
      </c>
      <c r="J87" s="48" t="s">
        <v>55</v>
      </c>
      <c r="K87" s="101" t="s">
        <v>91</v>
      </c>
    </row>
    <row r="88" spans="1:11" ht="84" customHeight="1" x14ac:dyDescent="0.25">
      <c r="A88" s="92"/>
      <c r="B88" s="93"/>
      <c r="C88" s="2" t="s">
        <v>24</v>
      </c>
      <c r="D88" s="33">
        <v>252851.9</v>
      </c>
      <c r="E88" s="33">
        <v>96811.4</v>
      </c>
      <c r="F88" s="34">
        <f t="shared" si="13"/>
        <v>0.3828778822702143</v>
      </c>
      <c r="G88" s="55"/>
      <c r="H88" s="64"/>
      <c r="I88" s="94"/>
      <c r="J88" s="49"/>
      <c r="K88" s="102"/>
    </row>
    <row r="89" spans="1:11" ht="114" customHeight="1" x14ac:dyDescent="0.25">
      <c r="A89" s="92"/>
      <c r="B89" s="93"/>
      <c r="C89" s="2" t="s">
        <v>26</v>
      </c>
      <c r="D89" s="33">
        <v>0</v>
      </c>
      <c r="E89" s="33">
        <v>0</v>
      </c>
      <c r="F89" s="34">
        <v>0</v>
      </c>
      <c r="G89" s="55"/>
      <c r="H89" s="64"/>
      <c r="I89" s="94"/>
      <c r="J89" s="49"/>
      <c r="K89" s="102"/>
    </row>
    <row r="90" spans="1:11" ht="106.5" customHeight="1" x14ac:dyDescent="0.25">
      <c r="A90" s="92"/>
      <c r="B90" s="93"/>
      <c r="C90" s="2" t="s">
        <v>28</v>
      </c>
      <c r="D90" s="33">
        <v>0</v>
      </c>
      <c r="E90" s="33">
        <v>0</v>
      </c>
      <c r="F90" s="34">
        <v>0</v>
      </c>
      <c r="G90" s="55"/>
      <c r="H90" s="64"/>
      <c r="I90" s="94"/>
      <c r="J90" s="49"/>
      <c r="K90" s="102"/>
    </row>
    <row r="91" spans="1:11" ht="109.5" customHeight="1" x14ac:dyDescent="0.25">
      <c r="A91" s="92"/>
      <c r="B91" s="93"/>
      <c r="C91" s="29" t="s">
        <v>30</v>
      </c>
      <c r="D91" s="45">
        <v>0</v>
      </c>
      <c r="E91" s="45">
        <v>0</v>
      </c>
      <c r="F91" s="46">
        <v>0</v>
      </c>
      <c r="G91" s="56"/>
      <c r="H91" s="65"/>
      <c r="I91" s="94"/>
      <c r="J91" s="50"/>
      <c r="K91" s="103"/>
    </row>
  </sheetData>
  <mergeCells count="104">
    <mergeCell ref="K62:K63"/>
    <mergeCell ref="K64:K66"/>
    <mergeCell ref="B72:B76"/>
    <mergeCell ref="A82:A86"/>
    <mergeCell ref="B82:B86"/>
    <mergeCell ref="K77:K81"/>
    <mergeCell ref="K82:K86"/>
    <mergeCell ref="K72:K76"/>
    <mergeCell ref="H72:H76"/>
    <mergeCell ref="I72:I76"/>
    <mergeCell ref="G77:G81"/>
    <mergeCell ref="G52:G56"/>
    <mergeCell ref="J52:J56"/>
    <mergeCell ref="K52:K56"/>
    <mergeCell ref="A57:A61"/>
    <mergeCell ref="B57:B61"/>
    <mergeCell ref="G57:G61"/>
    <mergeCell ref="J57:J61"/>
    <mergeCell ref="A87:A91"/>
    <mergeCell ref="B87:B91"/>
    <mergeCell ref="I87:I91"/>
    <mergeCell ref="J87:J91"/>
    <mergeCell ref="A52:A56"/>
    <mergeCell ref="B52:B56"/>
    <mergeCell ref="J77:J81"/>
    <mergeCell ref="G72:G76"/>
    <mergeCell ref="J72:J76"/>
    <mergeCell ref="I82:I86"/>
    <mergeCell ref="J82:J86"/>
    <mergeCell ref="G82:G91"/>
    <mergeCell ref="H82:H91"/>
    <mergeCell ref="K87:K91"/>
    <mergeCell ref="A77:A81"/>
    <mergeCell ref="B77:B81"/>
    <mergeCell ref="A72:A76"/>
    <mergeCell ref="A2:K2"/>
    <mergeCell ref="A4:A5"/>
    <mergeCell ref="B4:B5"/>
    <mergeCell ref="C4:E4"/>
    <mergeCell ref="F4:F5"/>
    <mergeCell ref="G4:I4"/>
    <mergeCell ref="J4:J5"/>
    <mergeCell ref="K4:K5"/>
    <mergeCell ref="A47:A51"/>
    <mergeCell ref="B47:B51"/>
    <mergeCell ref="G47:G51"/>
    <mergeCell ref="J47:J51"/>
    <mergeCell ref="K47:K51"/>
    <mergeCell ref="A12:A16"/>
    <mergeCell ref="A7:A11"/>
    <mergeCell ref="A17:A21"/>
    <mergeCell ref="J7:J11"/>
    <mergeCell ref="B12:B16"/>
    <mergeCell ref="G12:G16"/>
    <mergeCell ref="B17:B21"/>
    <mergeCell ref="G17:G21"/>
    <mergeCell ref="B7:B11"/>
    <mergeCell ref="J17:J21"/>
    <mergeCell ref="J12:J16"/>
    <mergeCell ref="K7:K11"/>
    <mergeCell ref="K12:K16"/>
    <mergeCell ref="K17:K21"/>
    <mergeCell ref="G7:G11"/>
    <mergeCell ref="A27:A31"/>
    <mergeCell ref="B27:B31"/>
    <mergeCell ref="J27:J31"/>
    <mergeCell ref="A22:A26"/>
    <mergeCell ref="B22:B26"/>
    <mergeCell ref="G22:G26"/>
    <mergeCell ref="J22:J26"/>
    <mergeCell ref="K22:K26"/>
    <mergeCell ref="K30:K31"/>
    <mergeCell ref="G27:G31"/>
    <mergeCell ref="I62:I66"/>
    <mergeCell ref="I67:I71"/>
    <mergeCell ref="J62:J66"/>
    <mergeCell ref="J67:J71"/>
    <mergeCell ref="A62:A66"/>
    <mergeCell ref="A67:A71"/>
    <mergeCell ref="B62:B66"/>
    <mergeCell ref="B67:B71"/>
    <mergeCell ref="G62:G66"/>
    <mergeCell ref="G67:G71"/>
    <mergeCell ref="H62:H66"/>
    <mergeCell ref="H67:H71"/>
    <mergeCell ref="J42:J46"/>
    <mergeCell ref="A32:A36"/>
    <mergeCell ref="B32:B36"/>
    <mergeCell ref="G32:G36"/>
    <mergeCell ref="H32:H36"/>
    <mergeCell ref="I32:I36"/>
    <mergeCell ref="J32:J36"/>
    <mergeCell ref="K32:K36"/>
    <mergeCell ref="B42:B46"/>
    <mergeCell ref="A42:A46"/>
    <mergeCell ref="G42:G46"/>
    <mergeCell ref="H42:H46"/>
    <mergeCell ref="I42:I46"/>
    <mergeCell ref="A37:A41"/>
    <mergeCell ref="B37:B41"/>
    <mergeCell ref="G37:G41"/>
    <mergeCell ref="J37:J41"/>
    <mergeCell ref="K37:K41"/>
    <mergeCell ref="K42:K45"/>
  </mergeCells>
  <pageMargins left="0.25" right="0.25" top="0.75" bottom="0.75" header="0.3" footer="0.3"/>
  <pageSetup paperSize="9" scale="40" fitToHeight="0" orientation="landscape" r:id="rId1"/>
  <rowBreaks count="2" manualBreakCount="2">
    <brk id="31" max="10" man="1"/>
    <brk id="6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0"/>
  <sheetViews>
    <sheetView zoomScale="70" zoomScaleNormal="70" workbookViewId="0">
      <selection activeCell="D6" sqref="D6:D20"/>
    </sheetView>
  </sheetViews>
  <sheetFormatPr defaultRowHeight="15" x14ac:dyDescent="0.25"/>
  <cols>
    <col min="2" max="2" width="6.140625" bestFit="1" customWidth="1"/>
    <col min="3" max="3" width="29.140625" customWidth="1"/>
    <col min="4" max="4" width="15.140625" customWidth="1"/>
    <col min="5" max="5" width="10.5703125" bestFit="1" customWidth="1"/>
    <col min="6" max="6" width="9.85546875" customWidth="1"/>
    <col min="7" max="7" width="12.140625" customWidth="1"/>
    <col min="8" max="8" width="11" bestFit="1" customWidth="1"/>
    <col min="9" max="9" width="14.42578125" bestFit="1" customWidth="1"/>
    <col min="10" max="10" width="11.7109375" bestFit="1" customWidth="1"/>
    <col min="11" max="11" width="13.85546875" bestFit="1" customWidth="1"/>
    <col min="12" max="12" width="12.42578125" bestFit="1" customWidth="1"/>
    <col min="13" max="13" width="105.28515625" customWidth="1"/>
  </cols>
  <sheetData>
    <row r="2" spans="2:13" x14ac:dyDescent="0.25">
      <c r="B2" s="108" t="s">
        <v>87</v>
      </c>
      <c r="C2" s="108"/>
      <c r="D2" s="108"/>
      <c r="E2" s="108"/>
      <c r="F2" s="108"/>
      <c r="G2" s="108"/>
      <c r="H2" s="108"/>
      <c r="I2" s="108"/>
      <c r="J2" s="108"/>
      <c r="K2" s="108"/>
      <c r="L2" s="108"/>
      <c r="M2" s="108"/>
    </row>
    <row r="4" spans="2:13" ht="60" x14ac:dyDescent="0.25">
      <c r="B4" s="109" t="s">
        <v>0</v>
      </c>
      <c r="C4" s="109" t="s">
        <v>60</v>
      </c>
      <c r="D4" s="109" t="s">
        <v>61</v>
      </c>
      <c r="E4" s="109" t="s">
        <v>62</v>
      </c>
      <c r="F4" s="109" t="s">
        <v>63</v>
      </c>
      <c r="G4" s="109" t="s">
        <v>64</v>
      </c>
      <c r="H4" s="110" t="s">
        <v>65</v>
      </c>
      <c r="I4" s="13" t="s">
        <v>66</v>
      </c>
      <c r="J4" s="13" t="s">
        <v>67</v>
      </c>
      <c r="K4" s="110" t="s">
        <v>68</v>
      </c>
      <c r="L4" s="110" t="s">
        <v>69</v>
      </c>
      <c r="M4" s="109" t="s">
        <v>70</v>
      </c>
    </row>
    <row r="5" spans="2:13" x14ac:dyDescent="0.25">
      <c r="B5" s="109"/>
      <c r="C5" s="109"/>
      <c r="D5" s="109"/>
      <c r="E5" s="109"/>
      <c r="F5" s="109"/>
      <c r="G5" s="109"/>
      <c r="H5" s="110"/>
      <c r="I5" s="13" t="s">
        <v>71</v>
      </c>
      <c r="J5" s="13" t="s">
        <v>71</v>
      </c>
      <c r="K5" s="111"/>
      <c r="L5" s="111"/>
      <c r="M5" s="109"/>
    </row>
    <row r="6" spans="2:13" x14ac:dyDescent="0.25">
      <c r="B6" s="109"/>
      <c r="C6" s="118" t="s">
        <v>88</v>
      </c>
      <c r="D6" s="120" t="s">
        <v>72</v>
      </c>
      <c r="E6" s="109"/>
      <c r="F6" s="109"/>
      <c r="G6" s="13" t="s">
        <v>8</v>
      </c>
      <c r="H6" s="1">
        <f>SUM(H11)</f>
        <v>8400.7999999999993</v>
      </c>
      <c r="I6" s="1">
        <f t="shared" ref="I6:J6" si="0">SUM(I11)</f>
        <v>10000</v>
      </c>
      <c r="J6" s="1">
        <f t="shared" si="0"/>
        <v>0</v>
      </c>
      <c r="K6" s="14">
        <f>SUM(J6/I6)</f>
        <v>0</v>
      </c>
      <c r="L6" s="112"/>
      <c r="M6" s="115" t="s">
        <v>89</v>
      </c>
    </row>
    <row r="7" spans="2:13" x14ac:dyDescent="0.25">
      <c r="B7" s="109"/>
      <c r="C7" s="118"/>
      <c r="D7" s="120"/>
      <c r="E7" s="109"/>
      <c r="F7" s="109"/>
      <c r="G7" s="13" t="s">
        <v>24</v>
      </c>
      <c r="H7" s="1">
        <f t="shared" ref="H7:J11" si="1">SUM(H12)</f>
        <v>8400.7999999999993</v>
      </c>
      <c r="I7" s="1">
        <f>SUM(I12)</f>
        <v>10000</v>
      </c>
      <c r="J7" s="1">
        <f t="shared" si="1"/>
        <v>0</v>
      </c>
      <c r="K7" s="14">
        <f t="shared" ref="K7" si="2">SUM(J7/I7)</f>
        <v>0</v>
      </c>
      <c r="L7" s="113"/>
      <c r="M7" s="116"/>
    </row>
    <row r="8" spans="2:13" x14ac:dyDescent="0.25">
      <c r="B8" s="109"/>
      <c r="C8" s="118"/>
      <c r="D8" s="120"/>
      <c r="E8" s="109"/>
      <c r="F8" s="109"/>
      <c r="G8" s="13" t="s">
        <v>26</v>
      </c>
      <c r="H8" s="1">
        <f t="shared" si="1"/>
        <v>0</v>
      </c>
      <c r="I8" s="1">
        <f t="shared" si="1"/>
        <v>0</v>
      </c>
      <c r="J8" s="1">
        <f t="shared" si="1"/>
        <v>0</v>
      </c>
      <c r="K8" s="14">
        <v>0</v>
      </c>
      <c r="L8" s="113"/>
      <c r="M8" s="116"/>
    </row>
    <row r="9" spans="2:13" x14ac:dyDescent="0.25">
      <c r="B9" s="109"/>
      <c r="C9" s="118"/>
      <c r="D9" s="120"/>
      <c r="E9" s="109"/>
      <c r="F9" s="109"/>
      <c r="G9" s="13" t="s">
        <v>28</v>
      </c>
      <c r="H9" s="1">
        <f t="shared" si="1"/>
        <v>0</v>
      </c>
      <c r="I9" s="1">
        <f t="shared" si="1"/>
        <v>0</v>
      </c>
      <c r="J9" s="1">
        <f t="shared" si="1"/>
        <v>0</v>
      </c>
      <c r="K9" s="14">
        <v>0</v>
      </c>
      <c r="L9" s="113"/>
      <c r="M9" s="116"/>
    </row>
    <row r="10" spans="2:13" x14ac:dyDescent="0.25">
      <c r="B10" s="109"/>
      <c r="C10" s="118"/>
      <c r="D10" s="120"/>
      <c r="E10" s="109"/>
      <c r="F10" s="109"/>
      <c r="G10" s="13" t="s">
        <v>30</v>
      </c>
      <c r="H10" s="1">
        <f t="shared" si="1"/>
        <v>0</v>
      </c>
      <c r="I10" s="1">
        <f t="shared" si="1"/>
        <v>0</v>
      </c>
      <c r="J10" s="1">
        <f t="shared" si="1"/>
        <v>0</v>
      </c>
      <c r="K10" s="14">
        <v>0</v>
      </c>
      <c r="L10" s="114"/>
      <c r="M10" s="116"/>
    </row>
    <row r="11" spans="2:13" x14ac:dyDescent="0.25">
      <c r="B11" s="118"/>
      <c r="C11" s="118" t="s">
        <v>73</v>
      </c>
      <c r="D11" s="120"/>
      <c r="E11" s="109"/>
      <c r="F11" s="109"/>
      <c r="G11" s="13" t="s">
        <v>8</v>
      </c>
      <c r="H11" s="1">
        <f>SUM(H16)</f>
        <v>8400.7999999999993</v>
      </c>
      <c r="I11" s="1">
        <f t="shared" si="1"/>
        <v>10000</v>
      </c>
      <c r="J11" s="1">
        <f t="shared" si="1"/>
        <v>0</v>
      </c>
      <c r="K11" s="14">
        <f>SUM(J11/I11)</f>
        <v>0</v>
      </c>
      <c r="L11" s="112"/>
      <c r="M11" s="116"/>
    </row>
    <row r="12" spans="2:13" x14ac:dyDescent="0.25">
      <c r="B12" s="118"/>
      <c r="C12" s="118"/>
      <c r="D12" s="120"/>
      <c r="E12" s="109"/>
      <c r="F12" s="109"/>
      <c r="G12" s="13" t="s">
        <v>24</v>
      </c>
      <c r="H12" s="1">
        <f t="shared" ref="H12:J15" si="3">SUM(H17)</f>
        <v>8400.7999999999993</v>
      </c>
      <c r="I12" s="1">
        <f t="shared" si="3"/>
        <v>10000</v>
      </c>
      <c r="J12" s="1">
        <f t="shared" si="3"/>
        <v>0</v>
      </c>
      <c r="K12" s="14">
        <f t="shared" ref="K12" si="4">SUM(J12/I12)</f>
        <v>0</v>
      </c>
      <c r="L12" s="113"/>
      <c r="M12" s="116"/>
    </row>
    <row r="13" spans="2:13" x14ac:dyDescent="0.25">
      <c r="B13" s="118"/>
      <c r="C13" s="118"/>
      <c r="D13" s="120"/>
      <c r="E13" s="109"/>
      <c r="F13" s="109"/>
      <c r="G13" s="13" t="s">
        <v>26</v>
      </c>
      <c r="H13" s="1">
        <f t="shared" si="3"/>
        <v>0</v>
      </c>
      <c r="I13" s="1">
        <f t="shared" si="3"/>
        <v>0</v>
      </c>
      <c r="J13" s="1">
        <f t="shared" si="3"/>
        <v>0</v>
      </c>
      <c r="K13" s="14">
        <v>0</v>
      </c>
      <c r="L13" s="113"/>
      <c r="M13" s="116"/>
    </row>
    <row r="14" spans="2:13" x14ac:dyDescent="0.25">
      <c r="B14" s="118"/>
      <c r="C14" s="118"/>
      <c r="D14" s="120"/>
      <c r="E14" s="109"/>
      <c r="F14" s="109"/>
      <c r="G14" s="13" t="s">
        <v>28</v>
      </c>
      <c r="H14" s="1">
        <f t="shared" si="3"/>
        <v>0</v>
      </c>
      <c r="I14" s="1">
        <f t="shared" si="3"/>
        <v>0</v>
      </c>
      <c r="J14" s="1">
        <f t="shared" si="3"/>
        <v>0</v>
      </c>
      <c r="K14" s="14">
        <v>0</v>
      </c>
      <c r="L14" s="113"/>
      <c r="M14" s="116"/>
    </row>
    <row r="15" spans="2:13" x14ac:dyDescent="0.25">
      <c r="B15" s="118"/>
      <c r="C15" s="118"/>
      <c r="D15" s="120"/>
      <c r="E15" s="109"/>
      <c r="F15" s="109"/>
      <c r="G15" s="13" t="s">
        <v>30</v>
      </c>
      <c r="H15" s="1">
        <f t="shared" si="3"/>
        <v>0</v>
      </c>
      <c r="I15" s="1">
        <f t="shared" si="3"/>
        <v>0</v>
      </c>
      <c r="J15" s="1">
        <f t="shared" si="3"/>
        <v>0</v>
      </c>
      <c r="K15" s="14">
        <v>0</v>
      </c>
      <c r="L15" s="114"/>
      <c r="M15" s="116"/>
    </row>
    <row r="16" spans="2:13" x14ac:dyDescent="0.25">
      <c r="B16" s="109">
        <v>1</v>
      </c>
      <c r="C16" s="118" t="s">
        <v>74</v>
      </c>
      <c r="D16" s="120"/>
      <c r="E16" s="109"/>
      <c r="F16" s="109">
        <v>2024</v>
      </c>
      <c r="G16" s="13" t="s">
        <v>8</v>
      </c>
      <c r="H16" s="1">
        <f>SUM(H17:H20)</f>
        <v>8400.7999999999993</v>
      </c>
      <c r="I16" s="1">
        <f t="shared" ref="I16" si="5">SUM(I17:I20)</f>
        <v>10000</v>
      </c>
      <c r="J16" s="1">
        <f>SUM(J17:J20)</f>
        <v>0</v>
      </c>
      <c r="K16" s="14">
        <f>SUM(J16/I16)</f>
        <v>0</v>
      </c>
      <c r="L16" s="119">
        <v>0.95</v>
      </c>
      <c r="M16" s="116"/>
    </row>
    <row r="17" spans="2:13" x14ac:dyDescent="0.25">
      <c r="B17" s="109"/>
      <c r="C17" s="118"/>
      <c r="D17" s="120"/>
      <c r="E17" s="109"/>
      <c r="F17" s="109"/>
      <c r="G17" s="13" t="s">
        <v>24</v>
      </c>
      <c r="H17" s="1">
        <v>8400.7999999999993</v>
      </c>
      <c r="I17" s="1">
        <v>10000</v>
      </c>
      <c r="J17" s="1">
        <v>0</v>
      </c>
      <c r="K17" s="14">
        <f>SUM(J17/I17)</f>
        <v>0</v>
      </c>
      <c r="L17" s="119"/>
      <c r="M17" s="116"/>
    </row>
    <row r="18" spans="2:13" x14ac:dyDescent="0.25">
      <c r="B18" s="109"/>
      <c r="C18" s="118"/>
      <c r="D18" s="120"/>
      <c r="E18" s="109"/>
      <c r="F18" s="109"/>
      <c r="G18" s="13" t="s">
        <v>26</v>
      </c>
      <c r="H18" s="1">
        <v>0</v>
      </c>
      <c r="I18" s="1">
        <v>0</v>
      </c>
      <c r="J18" s="1">
        <v>0</v>
      </c>
      <c r="K18" s="14">
        <v>0</v>
      </c>
      <c r="L18" s="119"/>
      <c r="M18" s="116"/>
    </row>
    <row r="19" spans="2:13" x14ac:dyDescent="0.25">
      <c r="B19" s="109"/>
      <c r="C19" s="118"/>
      <c r="D19" s="120"/>
      <c r="E19" s="109"/>
      <c r="F19" s="109"/>
      <c r="G19" s="13" t="s">
        <v>28</v>
      </c>
      <c r="H19" s="1">
        <v>0</v>
      </c>
      <c r="I19" s="1">
        <v>0</v>
      </c>
      <c r="J19" s="1">
        <v>0</v>
      </c>
      <c r="K19" s="14">
        <v>0</v>
      </c>
      <c r="L19" s="119"/>
      <c r="M19" s="116"/>
    </row>
    <row r="20" spans="2:13" x14ac:dyDescent="0.25">
      <c r="B20" s="109"/>
      <c r="C20" s="118"/>
      <c r="D20" s="120"/>
      <c r="E20" s="109"/>
      <c r="F20" s="109"/>
      <c r="G20" s="13" t="s">
        <v>30</v>
      </c>
      <c r="H20" s="1">
        <v>0</v>
      </c>
      <c r="I20" s="1">
        <v>0</v>
      </c>
      <c r="J20" s="1">
        <v>0</v>
      </c>
      <c r="K20" s="14">
        <v>0</v>
      </c>
      <c r="L20" s="119"/>
      <c r="M20" s="117"/>
    </row>
  </sheetData>
  <mergeCells count="26">
    <mergeCell ref="L6:L10"/>
    <mergeCell ref="M6:M20"/>
    <mergeCell ref="B11:B15"/>
    <mergeCell ref="C11:C15"/>
    <mergeCell ref="L11:L15"/>
    <mergeCell ref="B16:B20"/>
    <mergeCell ref="C16:C20"/>
    <mergeCell ref="E16:E20"/>
    <mergeCell ref="F16:F20"/>
    <mergeCell ref="L16:L20"/>
    <mergeCell ref="B6:B10"/>
    <mergeCell ref="C6:C10"/>
    <mergeCell ref="D6:D20"/>
    <mergeCell ref="E6:E15"/>
    <mergeCell ref="F6:F15"/>
    <mergeCell ref="B2:M2"/>
    <mergeCell ref="B4:B5"/>
    <mergeCell ref="C4:C5"/>
    <mergeCell ref="D4:D5"/>
    <mergeCell ref="E4:E5"/>
    <mergeCell ref="F4:F5"/>
    <mergeCell ref="G4:G5"/>
    <mergeCell ref="H4:H5"/>
    <mergeCell ref="K4:K5"/>
    <mergeCell ref="L4:L5"/>
    <mergeCell ref="M4:M5"/>
  </mergeCells>
  <pageMargins left="0.25" right="0.25" top="0.75" bottom="0.75" header="0.3" footer="0.3"/>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Отчет 9 мес 2024 10а</vt:lpstr>
      <vt:lpstr>10б</vt:lpstr>
      <vt:lpstr>'Отчет 9 мес 2024 10а'!_ftn1</vt:lpstr>
      <vt:lpstr>'Отчет 9 мес 2024 10а'!_ftnref1</vt:lpstr>
      <vt:lpstr>'Отчет 9 мес 2024 10а'!Область_печати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Надежда</dc:creator>
  <cp:lastModifiedBy>Баскова Н.О.</cp:lastModifiedBy>
  <cp:lastPrinted>2024-10-16T11:34:46Z</cp:lastPrinted>
  <dcterms:created xsi:type="dcterms:W3CDTF">2024-06-30T20:03:53Z</dcterms:created>
  <dcterms:modified xsi:type="dcterms:W3CDTF">2024-10-16T11:34:47Z</dcterms:modified>
</cp:coreProperties>
</file>