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ЭтаКнига" defaultThemeVersion="124226"/>
  <bookViews>
    <workbookView xWindow="-15" yWindow="-15" windowWidth="14520" windowHeight="12780"/>
  </bookViews>
  <sheets>
    <sheet name="Документ" sheetId="1" r:id="rId1"/>
  </sheets>
  <definedNames>
    <definedName name="_xlnm._FilterDatabase" localSheetId="0" hidden="1">Документ!$A$11:$G$412</definedName>
    <definedName name="_xlnm.Print_Titles" localSheetId="0">Документ!$12:$13</definedName>
    <definedName name="_xlnm.Print_Area" localSheetId="0">Документ!$A$1:$F$409</definedName>
  </definedNames>
  <calcPr calcId="125725"/>
</workbook>
</file>

<file path=xl/calcChain.xml><?xml version="1.0" encoding="utf-8"?>
<calcChain xmlns="http://schemas.openxmlformats.org/spreadsheetml/2006/main">
  <c r="F87" i="1"/>
  <c r="F212" l="1"/>
  <c r="F211" s="1"/>
  <c r="F210" s="1"/>
  <c r="F209" s="1"/>
  <c r="F109"/>
  <c r="F107"/>
  <c r="F106" s="1"/>
  <c r="F102"/>
  <c r="F101" s="1"/>
  <c r="F100" s="1"/>
  <c r="F99" s="1"/>
  <c r="F92"/>
  <c r="F91" s="1"/>
  <c r="F90" s="1"/>
  <c r="F89" s="1"/>
  <c r="F86"/>
  <c r="F85" s="1"/>
  <c r="F31"/>
  <c r="F30" s="1"/>
  <c r="F29" s="1"/>
  <c r="F28" s="1"/>
  <c r="F26"/>
  <c r="F25" s="1"/>
  <c r="F24" s="1"/>
  <c r="F23" s="1"/>
  <c r="F304"/>
  <c r="F303" s="1"/>
  <c r="F302" s="1"/>
  <c r="F287"/>
  <c r="F286" s="1"/>
  <c r="F284"/>
  <c r="F267"/>
  <c r="F264"/>
  <c r="F259"/>
  <c r="F258" s="1"/>
  <c r="F256"/>
  <c r="F255" s="1"/>
  <c r="F242"/>
  <c r="F241" s="1"/>
  <c r="F240" s="1"/>
  <c r="F238"/>
  <c r="F237" s="1"/>
  <c r="F236" s="1"/>
  <c r="F221"/>
  <c r="F220" s="1"/>
  <c r="F207"/>
  <c r="F206" s="1"/>
  <c r="F204"/>
  <c r="F178"/>
  <c r="F161"/>
  <c r="F154"/>
  <c r="F152"/>
  <c r="F150"/>
  <c r="F61"/>
  <c r="F59"/>
  <c r="F35"/>
  <c r="F105" l="1"/>
  <c r="F104" s="1"/>
  <c r="F263"/>
  <c r="F262" s="1"/>
  <c r="F261" s="1"/>
  <c r="F235"/>
  <c r="F404" l="1"/>
  <c r="F401" l="1"/>
  <c r="F400" l="1"/>
  <c r="F399" s="1"/>
  <c r="F398" l="1"/>
  <c r="F397" s="1"/>
  <c r="F392" l="1"/>
  <c r="F322"/>
  <c r="F342" l="1"/>
  <c r="F341" s="1"/>
  <c r="F335"/>
  <c r="F334" s="1"/>
  <c r="F321"/>
  <c r="F316"/>
  <c r="F315" s="1"/>
  <c r="F310"/>
  <c r="F309" s="1"/>
  <c r="F196" l="1"/>
  <c r="F300"/>
  <c r="F299" s="1"/>
  <c r="F298" s="1"/>
  <c r="F295"/>
  <c r="F294" s="1"/>
  <c r="F293" s="1"/>
  <c r="F292" s="1"/>
  <c r="F278"/>
  <c r="F277" s="1"/>
  <c r="F247"/>
  <c r="F246" s="1"/>
  <c r="F245" s="1"/>
  <c r="F244" s="1"/>
  <c r="F233"/>
  <c r="F232" s="1"/>
  <c r="F231" s="1"/>
  <c r="F230" s="1"/>
  <c r="F228"/>
  <c r="F227" s="1"/>
  <c r="F226" s="1"/>
  <c r="F225" s="1"/>
  <c r="F217"/>
  <c r="F216" s="1"/>
  <c r="F215" s="1"/>
  <c r="F185"/>
  <c r="F184" s="1"/>
  <c r="F183" s="1"/>
  <c r="F383"/>
  <c r="F382" s="1"/>
  <c r="F338" l="1"/>
  <c r="F319"/>
  <c r="F318" s="1"/>
  <c r="F290" l="1"/>
  <c r="F289" s="1"/>
  <c r="F191" l="1"/>
  <c r="F391" l="1"/>
  <c r="F386" l="1"/>
  <c r="F385" s="1"/>
  <c r="F337" l="1"/>
  <c r="F332"/>
  <c r="F181" l="1"/>
  <c r="F180" s="1"/>
  <c r="F282" l="1"/>
  <c r="F281" s="1"/>
  <c r="F156"/>
  <c r="F148"/>
  <c r="F146"/>
  <c r="F144"/>
  <c r="F143" l="1"/>
  <c r="F142" s="1"/>
  <c r="F141" s="1"/>
  <c r="F139"/>
  <c r="F138" s="1"/>
  <c r="F345" l="1"/>
  <c r="F271" l="1"/>
  <c r="F275"/>
  <c r="F254"/>
  <c r="F270" l="1"/>
  <c r="F274"/>
  <c r="F273" s="1"/>
  <c r="F252" l="1"/>
  <c r="F251" l="1"/>
  <c r="F250" l="1"/>
  <c r="F249" s="1"/>
  <c r="F355" l="1"/>
  <c r="F57" l="1"/>
  <c r="F122" l="1"/>
  <c r="F188" l="1"/>
  <c r="F313" l="1"/>
  <c r="F312" s="1"/>
  <c r="F389" l="1"/>
  <c r="F388" s="1"/>
  <c r="F381" s="1"/>
  <c r="F331"/>
  <c r="F329" l="1"/>
  <c r="F328" s="1"/>
  <c r="F326"/>
  <c r="F325" s="1"/>
  <c r="F165" l="1"/>
  <c r="F163"/>
  <c r="F160" l="1"/>
  <c r="F134"/>
  <c r="F132"/>
  <c r="F130"/>
  <c r="F128"/>
  <c r="F126"/>
  <c r="F124"/>
  <c r="F120"/>
  <c r="F118"/>
  <c r="F116"/>
  <c r="F114"/>
  <c r="F113" l="1"/>
  <c r="F159"/>
  <c r="F112" l="1"/>
  <c r="F111" s="1"/>
  <c r="F158"/>
  <c r="F354"/>
  <c r="F137" l="1"/>
  <c r="F297"/>
  <c r="F202"/>
  <c r="F200"/>
  <c r="F199" l="1"/>
  <c r="F198" s="1"/>
  <c r="F136"/>
  <c r="F379" l="1"/>
  <c r="F378" s="1"/>
  <c r="F373"/>
  <c r="F372" s="1"/>
  <c r="F20"/>
  <c r="F280" l="1"/>
  <c r="F269" s="1"/>
  <c r="F17"/>
  <c r="F367" l="1"/>
  <c r="F366" s="1"/>
  <c r="F376" l="1"/>
  <c r="F375" s="1"/>
  <c r="F68" l="1"/>
  <c r="F56" l="1"/>
  <c r="F55" s="1"/>
  <c r="F190" l="1"/>
  <c r="F344"/>
  <c r="F308" s="1"/>
  <c r="F370"/>
  <c r="F369" s="1"/>
  <c r="F364"/>
  <c r="F363" s="1"/>
  <c r="F353" l="1"/>
  <c r="F307" s="1"/>
  <c r="F306" s="1"/>
  <c r="F223" l="1"/>
  <c r="F219" s="1"/>
  <c r="F194"/>
  <c r="F193" s="1"/>
  <c r="F187" s="1"/>
  <c r="F176"/>
  <c r="F174"/>
  <c r="F172"/>
  <c r="F169"/>
  <c r="F171" l="1"/>
  <c r="F168" s="1"/>
  <c r="F167" s="1"/>
  <c r="F214"/>
  <c r="F83"/>
  <c r="F80"/>
  <c r="F78"/>
  <c r="F75"/>
  <c r="F72"/>
  <c r="F70"/>
  <c r="F66"/>
  <c r="F34"/>
  <c r="F16"/>
  <c r="F15" s="1"/>
  <c r="F82" l="1"/>
  <c r="F65"/>
  <c r="F77"/>
  <c r="F64" l="1"/>
  <c r="F74"/>
  <c r="F33" l="1"/>
  <c r="F14" s="1"/>
  <c r="F97"/>
  <c r="F96" s="1"/>
  <c r="F95" s="1"/>
  <c r="F94" s="1"/>
  <c r="F406" l="1"/>
</calcChain>
</file>

<file path=xl/sharedStrings.xml><?xml version="1.0" encoding="utf-8"?>
<sst xmlns="http://schemas.openxmlformats.org/spreadsheetml/2006/main" count="1907" uniqueCount="481">
  <si>
    <t>048</t>
  </si>
  <si>
    <t>0000</t>
  </si>
  <si>
    <t>000</t>
  </si>
  <si>
    <t>120</t>
  </si>
  <si>
    <t>140</t>
  </si>
  <si>
    <t>110</t>
  </si>
  <si>
    <t>182</t>
  </si>
  <si>
    <t>905</t>
  </si>
  <si>
    <t>130</t>
  </si>
  <si>
    <t>410</t>
  </si>
  <si>
    <t>430</t>
  </si>
  <si>
    <t>951</t>
  </si>
  <si>
    <t>953</t>
  </si>
  <si>
    <t>954</t>
  </si>
  <si>
    <t>956</t>
  </si>
  <si>
    <t>958</t>
  </si>
  <si>
    <t>180</t>
  </si>
  <si>
    <t>966</t>
  </si>
  <si>
    <t>968</t>
  </si>
  <si>
    <t>969</t>
  </si>
  <si>
    <t>Плата за сбросы загрязняющих веществ в водные объекты</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</si>
  <si>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</si>
  <si>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</si>
  <si>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Единый сельскохозяйственный налог</t>
  </si>
  <si>
    <t>Налог, взимаемый в связи с применением патентной системы налогообложения, зачисляемый в бюджеты городских округов</t>
  </si>
  <si>
    <t>Налог на имущество физических лиц, взимаемый по ставкам, применяемым к объектам налогообложения, расположенным в границах городских округов</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</si>
  <si>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</si>
  <si>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Комитет имущественных отношений города Мурманска</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</si>
  <si>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городским округам</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</si>
  <si>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</si>
  <si>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</si>
  <si>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Доходы от сдачи в аренду имущества, составляющего казну городских округов (за исключением земельных участков)</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</si>
  <si>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</si>
  <si>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</si>
  <si>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Прочие субсидии бюджетам городских округов</t>
  </si>
  <si>
    <t>Администрация города Мурманска</t>
  </si>
  <si>
    <t>Комитет по культуре администрации города Мурманска</t>
  </si>
  <si>
    <t>Комитет по образованию администрации города Мурманска</t>
  </si>
  <si>
    <t>Комитет по развитию городского хозяйства администрации города Мурманска</t>
  </si>
  <si>
    <t>Прочие неналоговые доходы бюджетов городских округов</t>
  </si>
  <si>
    <t>Государственная пошлина за выдачу разрешения на установку рекламной конструкции</t>
  </si>
  <si>
    <t>Комитет по жилищной политике администрации города Мурманска</t>
  </si>
  <si>
    <t>1 12 01030 01</t>
  </si>
  <si>
    <t>1 03 02230 01</t>
  </si>
  <si>
    <t>1 03 02240 01</t>
  </si>
  <si>
    <t>1 03 02250 01</t>
  </si>
  <si>
    <t>1 01 02010 01</t>
  </si>
  <si>
    <t>1 01 02020 01</t>
  </si>
  <si>
    <t>1 01 02030 01</t>
  </si>
  <si>
    <t>1 01 02040 01</t>
  </si>
  <si>
    <t>1 05 01011 01</t>
  </si>
  <si>
    <t>1 05 01021 01</t>
  </si>
  <si>
    <t>1 05 03010 01</t>
  </si>
  <si>
    <t>1 05 04010 02</t>
  </si>
  <si>
    <t>1 06 01020 04</t>
  </si>
  <si>
    <t>1 08 03010 01</t>
  </si>
  <si>
    <t>1 11 01040 04</t>
  </si>
  <si>
    <t>1 11 05012 04</t>
  </si>
  <si>
    <t>1 11 05024 04</t>
  </si>
  <si>
    <t>1 11 05074 04</t>
  </si>
  <si>
    <t>1 14 02043 04</t>
  </si>
  <si>
    <t>1 14 06012 04</t>
  </si>
  <si>
    <t>1 17 05040 04</t>
  </si>
  <si>
    <t>1 08 07150 01</t>
  </si>
  <si>
    <t>Налоговые и неналоговые доходы</t>
  </si>
  <si>
    <t>Наименование</t>
  </si>
  <si>
    <t>Код БК</t>
  </si>
  <si>
    <t>Сумма на год</t>
  </si>
  <si>
    <t>0 00 00000 00</t>
  </si>
  <si>
    <t>1 00 00000 00</t>
  </si>
  <si>
    <t>Плата за негативное воздействие на окружающую среду</t>
  </si>
  <si>
    <t>1 12 01000 01</t>
  </si>
  <si>
    <t>1 12 00000 00</t>
  </si>
  <si>
    <t>Платежи при пользовании природными ресурсами</t>
  </si>
  <si>
    <t>Штрафы, санкции, возмещение ущерба</t>
  </si>
  <si>
    <t>1 16 00000 00</t>
  </si>
  <si>
    <t>Акцизы по подакцизным товарам (продукции), производимым на территории Российской Федерации</t>
  </si>
  <si>
    <t>1 03 02000 01</t>
  </si>
  <si>
    <t>1 03 00000 00</t>
  </si>
  <si>
    <t>Налоги на товары (работы, услуги), реализуемые на территории Российской Федерации</t>
  </si>
  <si>
    <t>1 01 00000 00</t>
  </si>
  <si>
    <t>Налоги на прибыль, доходы</t>
  </si>
  <si>
    <t>Налог на доходы физических лиц</t>
  </si>
  <si>
    <t>1 01 02000 01</t>
  </si>
  <si>
    <t>1 05 00000 00</t>
  </si>
  <si>
    <t>Налоги на совокупный доход</t>
  </si>
  <si>
    <t>Налог, взимаемый в связи с применением упрощенной системы налогообложения</t>
  </si>
  <si>
    <t>1 05 01000 00</t>
  </si>
  <si>
    <t>1 05 01010 01</t>
  </si>
  <si>
    <t>1 05 01020 01</t>
  </si>
  <si>
    <t>1 05 03000 01</t>
  </si>
  <si>
    <t>Налог, взимаемый в связи с применением патентной системы налогообложения</t>
  </si>
  <si>
    <t>1 05 04000 02</t>
  </si>
  <si>
    <t>Налоги на имущество</t>
  </si>
  <si>
    <t>1 06 00000 00</t>
  </si>
  <si>
    <t>Налог на имущество физических лиц</t>
  </si>
  <si>
    <t>1 06 01000 00</t>
  </si>
  <si>
    <t>Земельный налог</t>
  </si>
  <si>
    <t>1 06 06000 00</t>
  </si>
  <si>
    <t>Государственная пошлина</t>
  </si>
  <si>
    <t>1 08 00000 00</t>
  </si>
  <si>
    <t>Государственная пошлина по делам, рассматриваемым в судах общей юрисдикции, мировыми судьями</t>
  </si>
  <si>
    <t>1 08 03000 01</t>
  </si>
  <si>
    <t>Доходы от использования имущества, находящегося в государственной и муниципальной собственности</t>
  </si>
  <si>
    <t>1 11 00000 00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</si>
  <si>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</si>
  <si>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</si>
  <si>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1 11 05000 00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</si>
  <si>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</si>
  <si>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1 11 05010 00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</si>
  <si>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</si>
  <si>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1 11 05020 00</t>
  </si>
  <si>
    <t>Доходы от сдачи в аренду имущества, составляющего государственную (муниципальную) казну (за исключением земельных участков)</t>
  </si>
  <si>
    <t>1 11 05070 00</t>
  </si>
  <si>
    <t>1 13 00000 00</t>
  </si>
  <si>
    <t>Доходы от продажи материальных и нематериальных активов</t>
  </si>
  <si>
    <t>1 14 00000 00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</si>
  <si>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</si>
  <si>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1 14 02000 00</t>
  </si>
  <si>
    <t>1 14 02040 04</t>
  </si>
  <si>
    <t>Доходы от продажи земельных участков, находящихся в государственной и муниципальной собственности</t>
  </si>
  <si>
    <t>Доходы от продажи земельных участков, государственная собственность на которые не разграничена</t>
  </si>
  <si>
    <t>1 14 06000 00</t>
  </si>
  <si>
    <t>1 14 06010 00</t>
  </si>
  <si>
    <t>Прочие неналоговые доходы</t>
  </si>
  <si>
    <t>1 17 00000 00</t>
  </si>
  <si>
    <t>1 17 05000 00</t>
  </si>
  <si>
    <t>Приложение № 1</t>
  </si>
  <si>
    <t>бюджета муниципального образования город Мурманск,</t>
  </si>
  <si>
    <t>(рублей)</t>
  </si>
  <si>
    <t>1 11 01000 00</t>
  </si>
  <si>
    <t>Безвозмездные поступления</t>
  </si>
  <si>
    <t>2 00 00000 00</t>
  </si>
  <si>
    <t>Безвозмездные поступления от других бюджетов бюджетной системы Российской Федерации</t>
  </si>
  <si>
    <t>2 02 00000 00</t>
  </si>
  <si>
    <t>Субсидии бюджетам бюджетной системы Российской Федерации (межбюджетные субсидии)</t>
  </si>
  <si>
    <t>Прочие субсидии</t>
  </si>
  <si>
    <t>Субвенции бюджетам на государственную регистрацию актов гражданского состояния</t>
  </si>
  <si>
    <t>ВСЕГО</t>
  </si>
  <si>
    <t>* указывается наименование главного администратора доходов городского бюджета, наименование кодов классификации доходов бюджетов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</si>
  <si>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</si>
  <si>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</si>
  <si>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Иные межбюджетные трансферты</t>
  </si>
  <si>
    <t>Земельный налог с организаций</t>
  </si>
  <si>
    <t>Земельный налог с организаций, обладающих земельным участком, расположенным в границах городских округов</t>
  </si>
  <si>
    <t>Земельный налог с физических лиц</t>
  </si>
  <si>
    <t>Земельный налог с физических лиц, обладающих земельным участком, расположенным в границах городских округов</t>
  </si>
  <si>
    <t xml:space="preserve">1 06 06030 00 </t>
  </si>
  <si>
    <t>1 06 06032 04</t>
  </si>
  <si>
    <t>1 06 06040 00</t>
  </si>
  <si>
    <t>1 06 06042 04</t>
  </si>
  <si>
    <t xml:space="preserve">Прочие межбюджетные трансферты, передаваемые бюджетам </t>
  </si>
  <si>
    <t>Прочие межбюджетные трансферты, передаваемые бюджетам городских округов</t>
  </si>
  <si>
    <t xml:space="preserve"> формирования предельных объемов финансирования</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</si>
  <si>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</si>
  <si>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1 08 07000 01</t>
  </si>
  <si>
    <t>к Порядку составления и ведения кассового плана</t>
  </si>
  <si>
    <t>Государственная пошлина за государственную регистрацию, а также за совершение прочих юридически значимых действий</t>
  </si>
  <si>
    <t xml:space="preserve">Доходы от продажи квартир
</t>
  </si>
  <si>
    <t>1 14 01000 00</t>
  </si>
  <si>
    <t>Доходы от продажи квартир, находящихся в собственности городских округов</t>
  </si>
  <si>
    <t>1 14 01040 04</t>
  </si>
  <si>
    <t>2 02 20000 00</t>
  </si>
  <si>
    <t>2 02 29999 00</t>
  </si>
  <si>
    <t>2 02 29999 04</t>
  </si>
  <si>
    <t>2 02 30000 00</t>
  </si>
  <si>
    <t>Субвенции бюджетам бюджетной системы Российской Федерации</t>
  </si>
  <si>
    <t>2 02 30027 00</t>
  </si>
  <si>
    <t>2 02 30027 04</t>
  </si>
  <si>
    <t>2 02 30029 00</t>
  </si>
  <si>
    <t>2 02 30029 04</t>
  </si>
  <si>
    <t>Субвенции бюджетам городских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</si>
  <si>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</si>
  <si>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2 02 35082 00</t>
  </si>
  <si>
    <t>2 02 35082 04</t>
  </si>
  <si>
    <t>2 02 35930 00</t>
  </si>
  <si>
    <t>2 02 35930 04</t>
  </si>
  <si>
    <t>2 02 40000 00</t>
  </si>
  <si>
    <t>2 02 49999 00</t>
  </si>
  <si>
    <t>2 02 49999 04</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</si>
  <si>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</si>
  <si>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Субвенции бюджетам городских округов на государственную регистрацию актов гражданского состояния</t>
  </si>
  <si>
    <t>Плата за выбросы загрязняющих веществ  в атмосферный воздух стационарными объектами</t>
  </si>
  <si>
    <t>1 12 01010 01</t>
  </si>
  <si>
    <t>Плата за размещение отходов производства и потребления</t>
  </si>
  <si>
    <t>1 12 01040 01</t>
  </si>
  <si>
    <t>Доходы от реализации имущества, находящегося в собственности городских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</si>
  <si>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1 12 01041 01</t>
  </si>
  <si>
    <t>1 12 01042 01</t>
  </si>
  <si>
    <t>Плата за размещение отходов производства</t>
  </si>
  <si>
    <t>Плата за размещение твердых коммунальных отходов</t>
  </si>
  <si>
    <t>2 02 25497 04</t>
  </si>
  <si>
    <t>2 02 25497 00</t>
  </si>
  <si>
    <t>2 02 35120 04</t>
  </si>
  <si>
    <t>2 02 35120 00</t>
  </si>
  <si>
    <t>2 02 39998 04</t>
  </si>
  <si>
    <t>Доходы от оказания платных услуг и компенсации затрат государства</t>
  </si>
  <si>
    <t>Субсидии бюджетам на реализацию мероприятий по обеспечению жильем молодых семей</t>
  </si>
  <si>
    <t>Субсидии бюджетам городских округов на реализацию мероприятий по обеспечению жильем молодых семей</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</si>
  <si>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</si>
  <si>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городских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</si>
  <si>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2 02 39998 00</t>
  </si>
  <si>
    <t>Единая субвенция местным бюджетам</t>
  </si>
  <si>
    <t>Единая субвенция бюджетам городских округов</t>
  </si>
  <si>
    <t>1 03 02231 01</t>
  </si>
  <si>
    <t>1 03 02241 01</t>
  </si>
  <si>
    <t>1 03 02251 01</t>
  </si>
  <si>
    <t>Административные штрафы, установленные Кодексом Российской Федерации об административных правонарушениях</t>
  </si>
  <si>
    <t>1 16 01000 01</t>
  </si>
  <si>
    <t>1 16 01203 01</t>
  </si>
  <si>
    <t>1 16 01200 01</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</si>
  <si>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</si>
  <si>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 xml:space="preserve">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 </t>
  </si>
  <si>
    <t>1 16 07010 00</t>
  </si>
  <si>
    <t>1 16 07010 04</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</si>
  <si>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округа</t>
  </si>
  <si>
    <t>1 16 07090 04</t>
  </si>
  <si>
    <t>1 16 07090 00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</si>
  <si>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</si>
  <si>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1 16 02000 02</t>
  </si>
  <si>
    <t>1 16 02020 02</t>
  </si>
  <si>
    <t>1 16 10000 00</t>
  </si>
  <si>
    <t>Платежи в целях возмещения причиненного ущерба (убытков)</t>
  </si>
  <si>
    <t>Субвенции местным бюджетам на выполнение передаваемых полномочий субъектов Российской Федерации</t>
  </si>
  <si>
    <t>2 02 30024 00</t>
  </si>
  <si>
    <t>2 02 30024 04</t>
  </si>
  <si>
    <t>Субвенции бюджетам городских округов на выполнение передаваемых полномочий субъектов Российской Федерации</t>
  </si>
  <si>
    <t>1 16 01190 01</t>
  </si>
  <si>
    <t>1 16 01193 01</t>
  </si>
  <si>
    <t>Балтийско-Арктическое межрегиональное управление Федеральной службы по надзору в сфере природопользования</t>
  </si>
  <si>
    <t>860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</si>
  <si>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</si>
  <si>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1 16 10120 00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</si>
  <si>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</si>
  <si>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1 16 10123 01</t>
  </si>
  <si>
    <t>150</t>
  </si>
  <si>
    <t>Министерство юстиции Мурманской области</t>
  </si>
  <si>
    <t>821</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</si>
  <si>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</si>
  <si>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1 16 01050 01</t>
  </si>
  <si>
    <t>1 16 01053 01</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</si>
  <si>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</si>
  <si>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1 16 01060 01</t>
  </si>
  <si>
    <t>1 16 01063 01</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</si>
  <si>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</si>
  <si>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1 16 01070 01</t>
  </si>
  <si>
    <t>1 16 01073 01</t>
  </si>
  <si>
    <t>1 16 01080 01</t>
  </si>
  <si>
    <t>1 16 01083 01</t>
  </si>
  <si>
    <t>1 16 01130 01</t>
  </si>
  <si>
    <t>1 16 01133 01</t>
  </si>
  <si>
    <t>1 16 01140 01</t>
  </si>
  <si>
    <t>1 16 01143 01</t>
  </si>
  <si>
    <t>1 16 01150 01</t>
  </si>
  <si>
    <t>1 16 01153 01</t>
  </si>
  <si>
    <t>1 16 01170 01</t>
  </si>
  <si>
    <t>1 16 01173 01</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</si>
  <si>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выявленные должностными лицами органов муниципального контроля</t>
  </si>
  <si>
    <t>1 16 01194 01</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</si>
  <si>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</si>
  <si>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2 02 25304 00</t>
  </si>
  <si>
    <t>Субсидии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</si>
  <si>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2 02 25304 04</t>
  </si>
  <si>
    <t>Субсидии бюджетам на поддержку отрасли культуры</t>
  </si>
  <si>
    <t>2 02 25519 00</t>
  </si>
  <si>
    <t>Субсидии бюджетам городских округов на поддержку отрасли культуры</t>
  </si>
  <si>
    <t>2 02 25519 04</t>
  </si>
  <si>
    <t>2 02 45303 00</t>
  </si>
  <si>
    <t>2 02 45303 04</t>
  </si>
  <si>
    <t>955</t>
  </si>
  <si>
    <t>1 16 07000 00</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</si>
  <si>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</si>
  <si>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2 02 20302 00</t>
  </si>
  <si>
    <t>Субсидии бюджетам городских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</si>
  <si>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2 02 20302 04</t>
  </si>
  <si>
    <t>1 01 02080 01</t>
  </si>
  <si>
    <t>1 16 01090 01</t>
  </si>
  <si>
    <t>1 16 01093 01</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</si>
  <si>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</si>
  <si>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</si>
  <si>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1 13 01994 04</t>
  </si>
  <si>
    <t>1 13 01990 00</t>
  </si>
  <si>
    <t>1 13 01000 00</t>
  </si>
  <si>
    <t>Доходы от оказания платных услуг (работ)</t>
  </si>
  <si>
    <t>Прочие доходы от оказания платных услуг (работ)</t>
  </si>
  <si>
    <t>Прочие доходы от оказания платных услуг (работ) получателями средств бюджетов городских округов</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</si>
  <si>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</si>
  <si>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1 13 02000 00</t>
  </si>
  <si>
    <t>1 13 02990 00</t>
  </si>
  <si>
    <t>1 13 02994 04</t>
  </si>
  <si>
    <t>Доходы от компенсации затрат государства</t>
  </si>
  <si>
    <t>Прочие доходы от компенсации затрат государства</t>
  </si>
  <si>
    <t>Прочие доходы от компенсации затрат бюджетов городских округов</t>
  </si>
  <si>
    <t>Субвенции бюджетам на содержание ребенка, находящегося под опекой, попечительством, а также вознаграждение, причитающееся опекуну (попечителю), приемному родителю</t>
  </si>
  <si>
    <t>Субвенции бюджетам городских округов на содержание ребенка, находящегося под опекой, попечительством, а также вознаграждение, причитающееся опекуну (попечителю), приемному родителю</t>
  </si>
  <si>
    <t>Управление Федеральной налоговой службы по Мурманской области</t>
  </si>
  <si>
    <t xml:space="preserve">Министерство государственного жилищного и строительного надзора Мурманской области </t>
  </si>
  <si>
    <t>830</t>
  </si>
  <si>
    <t>Комитет государственного и финансового контроля Мурманской области</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</si>
  <si>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</si>
  <si>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1 16 01074 01</t>
  </si>
  <si>
    <t xml:space="preserve">Министерство региональной безопасности Мурманской области </t>
  </si>
  <si>
    <t>832</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</si>
  <si>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</si>
  <si>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</si>
  <si>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1 11 09000 00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</si>
  <si>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</si>
  <si>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1 11 09040 00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</si>
  <si>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</si>
  <si>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</si>
  <si>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</si>
  <si>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</si>
  <si>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</si>
  <si>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</si>
  <si>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</si>
  <si>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</si>
  <si>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Комитет территориального развития и строительства администрации города Мурманска</t>
  </si>
  <si>
    <t>2 02 25750 00</t>
  </si>
  <si>
    <t>2 02 25750 04</t>
  </si>
  <si>
    <t>Субсидии бюджетам городских округов на реализацию мероприятий по модернизации школьных систем образования</t>
  </si>
  <si>
    <t>2 02 45179 00</t>
  </si>
  <si>
    <t>2 02 45179 04</t>
  </si>
  <si>
    <t>Межбюджетные трансферты,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</si>
  <si>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Административные штрафы, установленные законами субъектов Российской Федерации об административных правонарушениях</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</si>
  <si>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</si>
  <si>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</si>
  <si>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</si>
  <si>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</si>
  <si>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</si>
  <si>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</si>
  <si>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</si>
  <si>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</si>
  <si>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Субсидии бюджетам на реализацию мероприятий по модернизации школьных систем образования</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</si>
  <si>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</si>
  <si>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1 11 09044 04</t>
  </si>
  <si>
    <t>1 01 02140 01</t>
  </si>
  <si>
    <t>1 01 02130 01</t>
  </si>
  <si>
    <t>Кассовый план поступлений в бюджет города Мурманска на 2025 год</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</si>
  <si>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</si>
  <si>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</si>
  <si>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</si>
  <si>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</si>
  <si>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</si>
  <si>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</si>
  <si>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</si>
  <si>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2 02 25454 00</t>
  </si>
  <si>
    <t>2 02 25454 04</t>
  </si>
  <si>
    <t>Субсидии бюджетам на создание модельных муниципальных библиотек</t>
  </si>
  <si>
    <t>Субсидии бюджетам городских округов на создание модельных муниципальных библиотек</t>
  </si>
  <si>
    <t>2 02 45050 00</t>
  </si>
  <si>
    <t>2 02 45050 04</t>
  </si>
  <si>
    <t>Межбюджетные трансферты,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</si>
  <si>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</si>
  <si>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</si>
  <si>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Межбюджетные трансферты,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</si>
  <si>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</si>
  <si>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</si>
  <si>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</si>
  <si>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</si>
  <si>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</si>
  <si>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</si>
  <si>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Субвенции бюджетам городских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</si>
  <si>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</si>
  <si>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1 01 02021 01</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</si>
  <si>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</si>
  <si>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1 01 02022 01</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</si>
  <si>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t>
  </si>
  <si>
    <t>1 01 02023 01</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</si>
  <si>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</si>
  <si>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1 01 02150 01</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</si>
  <si>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</si>
  <si>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1 01 02160 01</t>
  </si>
  <si>
    <t>1 01 02170 01</t>
  </si>
  <si>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</si>
  <si>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</si>
  <si>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Налог на доходы физических лиц в части суммы налога, превышающей 650 тыс. рублей, относящейся к налоговой базе, указанной в пункте 6.2 статьи 210 Налогового кодекса Российской Федерации, превышающей 5 миллионов рублей</t>
  </si>
  <si>
    <t>1 01 02210 01</t>
  </si>
  <si>
    <t>1 01 02230 01</t>
  </si>
  <si>
    <t>Туристический налог</t>
  </si>
  <si>
    <t>1 03 03000 01</t>
  </si>
  <si>
    <t>957</t>
  </si>
  <si>
    <t>Комитет по экономическому развитию и туризму администрации города Мурманска</t>
  </si>
  <si>
    <t>Управление финансов адинистрации города Мурманска</t>
  </si>
  <si>
    <t>Комитет по физической культуре и спорту администрации города Муманска</t>
  </si>
  <si>
    <t xml:space="preserve">Комитет по социальной поддержке и охране здоровья администрации города Мурманска </t>
  </si>
  <si>
    <t>1 14 0602000</t>
  </si>
  <si>
    <t>1 14 06024 04</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</si>
  <si>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</si>
  <si>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Доходы от продажи земельных участков, находящихся в собственности городских округов (за исключением земельных участков муниципальных бюджетных и автономных учреждений)</t>
  </si>
  <si>
    <t>Субсидии бюджетам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</si>
  <si>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Субсидии бюджетам городских округов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</si>
  <si>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2 02 20041 00</t>
  </si>
  <si>
    <t>2 02 20041 04</t>
  </si>
  <si>
    <t>Субсидии бюджетам в целях софинансирования расходных обязательств субъектов Российской Федерации и города Байконура, возникающих при реализации мероприятий по закупке и монтажу оборудования для создания модульных спортивных сооружений</t>
  </si>
  <si>
    <t>Субсидии бюджетам городских округов в целях софинансирования расходных обязательств, возникающих при реализации мероприятий по закупке и монтажу оборудования для создания модульных спортивных сооружений</t>
  </si>
  <si>
    <t>2 02 25144 04</t>
  </si>
  <si>
    <t>2 02 25144 00</t>
  </si>
  <si>
    <t>Субсидии бюджетам на осуществление капитального ремонта и оснащение образовательных организаций, осуществляющих образовательную деятельность по образовательным программам дошкольного образования</t>
  </si>
  <si>
    <t>Субсидии бюджетам городских округов на осуществление капитального ремонта и оснащение образовательных организаций, осуществляющих образовательную деятельность по образовательным программам дошкольного образования</t>
  </si>
  <si>
    <t>2 02 25315 04</t>
  </si>
  <si>
    <t>2 02 25315 00</t>
  </si>
  <si>
    <t>Субсидии бюджетам на реализацию программ формирования современной городской среды</t>
  </si>
  <si>
    <t>Субсидии бюджетам городских округов на реализацию
программ формирования современной городской среды</t>
  </si>
  <si>
    <t>2 02 25555 00</t>
  </si>
  <si>
    <t>2 02 25555 04</t>
  </si>
  <si>
    <t>2 02 25753 04</t>
  </si>
  <si>
    <t>2 02 25753 00</t>
  </si>
  <si>
    <t>Субсидии бюджетам на софинансирование закупки и монтажа оборудования для создания "умных" спортивных площадок</t>
  </si>
  <si>
    <t>Субсидии бюджетам городских округов на софинансирование закупки и монтажа оборудования для создания "умных" спортивных площадок</t>
  </si>
  <si>
    <t>Комитет по физической культуре и спорту администрации города Мурманска</t>
  </si>
  <si>
    <t>Комитет по социальной поддержке и охране зддоровья администрации города Мурманска</t>
  </si>
  <si>
    <t>Управление финансов администрации города Мурмаснка</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</si>
  <si>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</si>
  <si>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2 18 00000 00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</si>
  <si>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</si>
  <si>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Доходы бюджетов городских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</si>
  <si>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2 18 00000 04</t>
  </si>
  <si>
    <t>Доходы бюджетов городских округов от возврата организациями остатков субсидий прошлых лет</t>
  </si>
  <si>
    <t>2 18 04000 04</t>
  </si>
  <si>
    <t>Доходы бюджетов городских округов от возврата бюджетными учреждениями остатков субсидий прошлых лет</t>
  </si>
  <si>
    <t xml:space="preserve">2 18 04010 04 </t>
  </si>
  <si>
    <t>Доходы бюджетов городских округов от возврата автономными учреждениями остатков субсидий прошлых лет</t>
  </si>
  <si>
    <t xml:space="preserve">2 18 04020 04 </t>
  </si>
  <si>
    <t>2 18 04020 04</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</si>
  <si>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t>
  </si>
  <si>
    <t>1 01 02024 01</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</si>
  <si>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тысяч рублей за налоговые периоды до 1 января 2025 года, а также в части суммы налога, превышающей 312 тысяч рублей, но не более 702 тысяч рублей за налоговые периоды после 1 января 2025 года)</t>
  </si>
  <si>
    <t>1 01 02100 01</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</si>
  <si>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t>
  </si>
  <si>
    <t>1 01 02180 01</t>
  </si>
  <si>
    <t>Налог на доходы физических лиц в части суммы налога, относящейся к сумме налоговых баз, указанных в пункте 6.1 статьи 210 Налогового кодекса Российской Федерации, не превышающей 5 миллионов рублей, за налоговые периоды после 1 января 2025 года</t>
  </si>
  <si>
    <t>1 01 02200 01</t>
  </si>
  <si>
    <t xml:space="preserve">1 16 01113 01 </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</si>
  <si>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</si>
  <si>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</si>
  <si>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 xml:space="preserve">1 16 01110 01 </t>
  </si>
  <si>
    <t xml:space="preserve">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</si>
  <si>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</si>
  <si>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1 16 01180 01</t>
  </si>
  <si>
    <t>1 16 01183 01</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</si>
  <si>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</si>
  <si>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городских округов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</si>
  <si>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1 11 05410 00</t>
  </si>
  <si>
    <t>1 11 05410 04</t>
  </si>
  <si>
    <t>Платежи в целях возмещения убытков, причиненных уклонением от заключения муниципального контракта</t>
  </si>
  <si>
    <t>Платежи в целях возмещения убытков, причиненных уклонением от заключения с муниципальным органом городского округа (муниципальным казенным учреждением) муниципального контракта, а также иные денежные средства, подлежащие зачислению в бюджет городского округа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</si>
  <si>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1 16 10060 00</t>
  </si>
  <si>
    <t>1 16 10061 04</t>
  </si>
  <si>
    <t xml:space="preserve"> </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</si>
  <si>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</si>
  <si>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1 16 10030 04</t>
  </si>
  <si>
    <t>Прочее возмещение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</si>
  <si>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1 16 10032 04</t>
  </si>
  <si>
    <t>Платежи в целях возмещения убытков, причиненных уклонением от заключения с муниципальным органом городского округа (муниципальным казенным учреждением) муниципального контракта, финансируемого за счет средств муниципального дорожного фонда, а также иные денежные средства, подлежащие зачислению в бюджет городского округа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</si>
  <si>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1 16 10062 04</t>
  </si>
  <si>
    <t>Контрольно-счетная палата города Мурманска</t>
  </si>
  <si>
    <t>965</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</si>
  <si>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t>
  </si>
  <si>
    <t>1 16 01154 01</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</si>
  <si>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связанные с нецелевым использованием бюджетных средств, невозвратом либо несвоевременным возвратом бюджетного кредита, неперечислением либо несвоевременным перечислением платы за пользование бюджетным кредитом, нарушением условий предоставления бюджетного кредита, нарушением порядка и (или) условий предоставления (расходования) межбюджетных трансфертов, нарушением условий предоставления бюджетных инвестиций, субсидий юридическим лицам, индивидуальным предпринимателям и физическим лицам, подлежащие зачислению в бюджет муниципального образования</t>
  </si>
  <si>
    <t>1 16 01157 01</t>
  </si>
  <si>
    <t>Мурманская таможня</t>
  </si>
  <si>
    <t>153</t>
  </si>
  <si>
    <t>157</t>
  </si>
  <si>
    <t xml:space="preserve">Управление Министерства внутренних дел Российской Федерации по Мурманской области </t>
  </si>
  <si>
    <t>188</t>
  </si>
  <si>
    <t>Мурманский линейный отдел Министерства внутренних дел Российской Федерации на транспорте</t>
  </si>
  <si>
    <t>Министерство образования и науки Мурманской области</t>
  </si>
  <si>
    <t>804</t>
  </si>
  <si>
    <t>Министерство природных ресурсов, экологии и рыбного хозяйства Мурманской области</t>
  </si>
  <si>
    <t>811</t>
  </si>
  <si>
    <t>Платежи, уплачиваемые в целях возмещения вреда</t>
  </si>
  <si>
    <t>1 16 11000 01</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</si>
  <si>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</si>
  <si>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1 16 11050 01</t>
  </si>
  <si>
    <t>Совет депутатов города Мурманска</t>
  </si>
  <si>
    <t>950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</si>
  <si>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</si>
  <si>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Федеральная служба государственной статистики</t>
  </si>
  <si>
    <t>(по решению Совета депутатов города Мурманска от 31.10.2025 № 15-263)</t>
  </si>
  <si>
    <t>по состоянию на "02" ноября 2025 года</t>
  </si>
</sst>
</file>

<file path=xl/styles.xml><?xml version="1.0" encoding="utf-8"?>
<styleSheet xmlns="http://schemas.openxmlformats.org/spreadsheetml/2006/main">
  <fonts count="43">
    <font>
      <sz val="10"/>
      <name val="Arial Cyr"/>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18"/>
      <color theme="3"/>
      <name val="Cambria"/>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b/>
      <sz val="12"/>
      <color rgb="FF000000"/>
      <name val="Times New Roman"/>
      <family val="1"/>
      <charset val="204"/>
    </font>
    <font>
      <sz val="10"/>
      <name val="Times New Roman"/>
      <family val="1"/>
      <charset val="204"/>
    </font>
    <font>
      <sz val="10"/>
      <color rgb="FF000000"/>
      <name val="Times New Roman"/>
      <family val="1"/>
      <charset val="204"/>
    </font>
    <font>
      <b/>
      <sz val="10"/>
      <color rgb="FF000000"/>
      <name val="Times New Roman"/>
      <family val="1"/>
      <charset val="204"/>
    </font>
    <font>
      <i/>
      <sz val="10"/>
      <color rgb="FF000000"/>
      <name val="Times New Roman"/>
      <family val="1"/>
      <charset val="204"/>
    </font>
    <font>
      <b/>
      <sz val="11"/>
      <color rgb="FF000000"/>
      <name val="Times New Roman"/>
      <family val="1"/>
      <charset val="204"/>
    </font>
    <font>
      <b/>
      <sz val="10"/>
      <name val="Times New Roman"/>
      <family val="1"/>
      <charset val="204"/>
    </font>
    <font>
      <sz val="12"/>
      <color theme="1"/>
      <name val="Times New Roman"/>
      <family val="1"/>
      <charset val="204"/>
    </font>
    <font>
      <sz val="10"/>
      <color theme="1"/>
      <name val="Times New Roman"/>
      <family val="1"/>
      <charset val="204"/>
    </font>
    <font>
      <b/>
      <sz val="13"/>
      <name val="Times New Roman"/>
      <family val="1"/>
      <charset val="204"/>
    </font>
    <font>
      <b/>
      <sz val="12"/>
      <name val="Times New Roman"/>
      <family val="1"/>
      <charset val="204"/>
    </font>
    <font>
      <sz val="10"/>
      <name val="Arial Cyr"/>
      <charset val="204"/>
    </font>
    <font>
      <sz val="11"/>
      <name val="Calibri"/>
      <family val="2"/>
      <scheme val="minor"/>
    </font>
    <font>
      <b/>
      <sz val="12"/>
      <color rgb="FF000000"/>
      <name val="Arial Cyr"/>
    </font>
    <font>
      <sz val="10"/>
      <color rgb="FF000000"/>
      <name val="Arial Cyr"/>
    </font>
    <font>
      <b/>
      <sz val="10"/>
      <color rgb="FF000000"/>
      <name val="Arial Cyr"/>
    </font>
    <font>
      <sz val="10"/>
      <color rgb="FF000000"/>
      <name val="Arial"/>
      <family val="2"/>
      <charset val="204"/>
    </font>
    <font>
      <i/>
      <sz val="10"/>
      <color theme="1"/>
      <name val="Times New Roman"/>
      <family val="1"/>
      <charset val="204"/>
    </font>
    <font>
      <i/>
      <sz val="10"/>
      <name val="Times New Roman"/>
      <family val="1"/>
      <charset val="204"/>
    </font>
    <font>
      <b/>
      <sz val="9"/>
      <color rgb="FF000000"/>
      <name val="Times New Roman"/>
      <family val="1"/>
      <charset val="204"/>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5"/>
        <bgColor indexed="64"/>
      </patternFill>
    </fill>
    <fill>
      <patternFill patternType="solid">
        <fgColor theme="8" tint="0.79998168889431442"/>
        <bgColor indexed="64"/>
      </patternFill>
    </fill>
    <fill>
      <patternFill patternType="solid">
        <fgColor theme="0"/>
        <bgColor indexed="64"/>
      </patternFill>
    </fill>
    <fill>
      <patternFill patternType="solid">
        <fgColor rgb="FFFFFF99"/>
      </patternFill>
    </fill>
    <fill>
      <patternFill patternType="solid">
        <fgColor rgb="FFCCFFFF"/>
      </patternFill>
    </fill>
    <fill>
      <patternFill patternType="solid">
        <fgColor rgb="FFCCCCCC"/>
      </patternFill>
    </fill>
    <fill>
      <patternFill patternType="solid">
        <fgColor rgb="FFFFFF00"/>
        <bgColor indexed="64"/>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s>
  <cellStyleXfs count="441">
    <xf numFmtId="0" fontId="0" fillId="33" borderId="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4" applyNumberFormat="0" applyAlignment="0" applyProtection="0"/>
    <xf numFmtId="0" fontId="15" fillId="6" borderId="5" applyNumberFormat="0" applyAlignment="0" applyProtection="0"/>
    <xf numFmtId="0" fontId="16" fillId="6" borderId="4" applyNumberFormat="0" applyAlignment="0" applyProtection="0"/>
    <xf numFmtId="0" fontId="17" fillId="0" borderId="6" applyNumberFormat="0" applyFill="0" applyAlignment="0" applyProtection="0"/>
    <xf numFmtId="0" fontId="18" fillId="7" borderId="7" applyNumberFormat="0" applyAlignment="0" applyProtection="0"/>
    <xf numFmtId="0" fontId="19" fillId="0" borderId="0" applyNumberFormat="0" applyFill="0" applyBorder="0" applyAlignment="0" applyProtection="0"/>
    <xf numFmtId="0" fontId="6" fillId="8" borderId="8" applyNumberFormat="0" applyFont="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22" fillId="32" borderId="0" applyNumberFormat="0" applyBorder="0" applyAlignment="0" applyProtection="0"/>
    <xf numFmtId="0" fontId="5" fillId="8" borderId="8" applyNumberFormat="0" applyFont="0" applyAlignment="0" applyProtection="0"/>
    <xf numFmtId="0" fontId="5" fillId="8" borderId="8" applyNumberFormat="0" applyFont="0" applyAlignment="0" applyProtection="0"/>
    <xf numFmtId="0" fontId="5" fillId="8" borderId="8" applyNumberFormat="0" applyFont="0" applyAlignment="0" applyProtection="0"/>
    <xf numFmtId="0" fontId="5" fillId="8" borderId="8" applyNumberFormat="0" applyFont="0" applyAlignment="0" applyProtection="0"/>
    <xf numFmtId="0" fontId="5" fillId="8" borderId="8" applyNumberFormat="0" applyFont="0" applyAlignment="0" applyProtection="0"/>
    <xf numFmtId="0" fontId="5" fillId="1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9" borderId="0" applyNumberFormat="0" applyBorder="0" applyAlignment="0" applyProtection="0"/>
    <xf numFmtId="0" fontId="5" fillId="18"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10"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15" borderId="0" applyNumberFormat="0" applyBorder="0" applyAlignment="0" applyProtection="0"/>
    <xf numFmtId="0" fontId="5" fillId="10"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15"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8" borderId="8" applyNumberFormat="0" applyFont="0" applyAlignment="0" applyProtection="0"/>
    <xf numFmtId="0" fontId="5" fillId="26" borderId="0" applyNumberFormat="0" applyBorder="0" applyAlignment="0" applyProtection="0"/>
    <xf numFmtId="0" fontId="5" fillId="27" borderId="0" applyNumberFormat="0" applyBorder="0" applyAlignment="0" applyProtection="0"/>
    <xf numFmtId="0" fontId="5" fillId="1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18"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15"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18"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15"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15"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14"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8" borderId="8" applyNumberFormat="0" applyFont="0" applyAlignment="0" applyProtection="0"/>
    <xf numFmtId="0" fontId="5" fillId="26"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8" borderId="8" applyNumberFormat="0" applyFont="0" applyAlignment="0" applyProtection="0"/>
    <xf numFmtId="0" fontId="5" fillId="10" borderId="0" applyNumberFormat="0" applyBorder="0" applyAlignment="0" applyProtection="0"/>
    <xf numFmtId="0" fontId="5" fillId="11" borderId="0" applyNumberFormat="0" applyBorder="0" applyAlignment="0" applyProtection="0"/>
    <xf numFmtId="0" fontId="5" fillId="19"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10"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15"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14"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4" fillId="8" borderId="8" applyNumberFormat="0" applyFont="0" applyAlignment="0" applyProtection="0"/>
    <xf numFmtId="0" fontId="4" fillId="8" borderId="8" applyNumberFormat="0" applyFont="0" applyAlignment="0" applyProtection="0"/>
    <xf numFmtId="0" fontId="4" fillId="8" borderId="8" applyNumberFormat="0" applyFont="0" applyAlignment="0" applyProtection="0"/>
    <xf numFmtId="0" fontId="4" fillId="11"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9" borderId="0" applyNumberFormat="0" applyBorder="0" applyAlignment="0" applyProtection="0"/>
    <xf numFmtId="0" fontId="4" fillId="18"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15"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14"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1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14"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3" fillId="8" borderId="8"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35" fillId="0" borderId="0"/>
    <xf numFmtId="0" fontId="36" fillId="0" borderId="0">
      <alignment horizontal="center"/>
    </xf>
    <xf numFmtId="0" fontId="37" fillId="0" borderId="0">
      <alignment horizontal="right" wrapText="1"/>
    </xf>
    <xf numFmtId="0" fontId="37" fillId="0" borderId="0">
      <alignment horizontal="left" wrapText="1"/>
    </xf>
    <xf numFmtId="0" fontId="37" fillId="0" borderId="25">
      <alignment horizontal="center" vertical="center" wrapText="1"/>
    </xf>
    <xf numFmtId="0" fontId="37" fillId="0" borderId="25">
      <alignment horizontal="center" vertical="center" wrapText="1"/>
    </xf>
    <xf numFmtId="0" fontId="38" fillId="0" borderId="25">
      <alignment vertical="top" wrapText="1"/>
    </xf>
    <xf numFmtId="49" fontId="37" fillId="0" borderId="27">
      <alignment horizontal="center" vertical="top" shrinkToFit="1"/>
    </xf>
    <xf numFmtId="49" fontId="37" fillId="0" borderId="28">
      <alignment horizontal="center" vertical="top" shrinkToFit="1"/>
    </xf>
    <xf numFmtId="49" fontId="37" fillId="0" borderId="29">
      <alignment horizontal="center" vertical="top" shrinkToFit="1"/>
    </xf>
    <xf numFmtId="49" fontId="37" fillId="0" borderId="25">
      <alignment horizontal="center" vertical="top" shrinkToFit="1"/>
    </xf>
    <xf numFmtId="4" fontId="38" fillId="36" borderId="25">
      <alignment horizontal="right" vertical="top" shrinkToFit="1"/>
    </xf>
    <xf numFmtId="4" fontId="38" fillId="37" borderId="25">
      <alignment horizontal="right" vertical="top" shrinkToFit="1"/>
    </xf>
    <xf numFmtId="0" fontId="38" fillId="0" borderId="26">
      <alignment horizontal="right"/>
    </xf>
    <xf numFmtId="4" fontId="38" fillId="36" borderId="26">
      <alignment horizontal="right" vertical="top" shrinkToFit="1"/>
    </xf>
    <xf numFmtId="4" fontId="38" fillId="37" borderId="26">
      <alignment horizontal="right" vertical="top" shrinkToFit="1"/>
    </xf>
    <xf numFmtId="0" fontId="37" fillId="0" borderId="0"/>
    <xf numFmtId="0" fontId="35" fillId="0" borderId="0"/>
    <xf numFmtId="0" fontId="35" fillId="0" borderId="0"/>
    <xf numFmtId="0" fontId="35" fillId="0" borderId="0"/>
    <xf numFmtId="0" fontId="39" fillId="0" borderId="0"/>
    <xf numFmtId="0" fontId="39" fillId="0" borderId="0"/>
    <xf numFmtId="0" fontId="37" fillId="38" borderId="0"/>
    <xf numFmtId="0" fontId="37" fillId="38" borderId="30"/>
    <xf numFmtId="0" fontId="37" fillId="38" borderId="28"/>
    <xf numFmtId="49" fontId="37" fillId="0" borderId="25">
      <alignment vertical="top" wrapText="1"/>
    </xf>
    <xf numFmtId="0" fontId="37" fillId="38" borderId="26"/>
    <xf numFmtId="4" fontId="37" fillId="0" borderId="25">
      <alignment horizontal="right" vertical="top" shrinkToFit="1"/>
    </xf>
    <xf numFmtId="0" fontId="34" fillId="33" borderId="0"/>
    <xf numFmtId="0" fontId="7" fillId="0" borderId="0" applyNumberFormat="0" applyFill="0" applyBorder="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4" borderId="0" applyNumberFormat="0" applyBorder="0" applyAlignment="0" applyProtection="0"/>
    <xf numFmtId="0" fontId="19" fillId="0" borderId="0" applyNumberFormat="0" applyFill="0" applyBorder="0" applyAlignment="0" applyProtection="0"/>
    <xf numFmtId="0" fontId="1" fillId="8" borderId="8" applyNumberFormat="0" applyFont="0" applyAlignment="0" applyProtection="0"/>
    <xf numFmtId="0" fontId="20" fillId="0" borderId="0" applyNumberFormat="0" applyFill="0" applyBorder="0" applyAlignment="0" applyProtection="0"/>
    <xf numFmtId="0" fontId="22"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2" fillId="32" borderId="0" applyNumberFormat="0" applyBorder="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1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9" borderId="0" applyNumberFormat="0" applyBorder="0" applyAlignment="0" applyProtection="0"/>
    <xf numFmtId="0" fontId="1" fillId="18"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1"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1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15" borderId="0" applyNumberFormat="0" applyBorder="0" applyAlignment="0" applyProtection="0"/>
    <xf numFmtId="0" fontId="1" fillId="10"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15"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19" borderId="0" applyNumberFormat="0" applyBorder="0" applyAlignment="0" applyProtection="0"/>
    <xf numFmtId="0" fontId="1" fillId="8" borderId="8" applyNumberFormat="0" applyFont="0" applyAlignment="0" applyProtection="0"/>
    <xf numFmtId="0" fontId="1" fillId="26" borderId="0" applyNumberFormat="0" applyBorder="0" applyAlignment="0" applyProtection="0"/>
    <xf numFmtId="0" fontId="1" fillId="27" borderId="0" applyNumberFormat="0" applyBorder="0" applyAlignment="0" applyProtection="0"/>
    <xf numFmtId="0" fontId="1" fillId="1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18"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15"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4"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18"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15"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4" borderId="0" applyNumberFormat="0" applyBorder="0" applyAlignment="0" applyProtection="0"/>
    <xf numFmtId="0" fontId="1" fillId="1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15"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4"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8" borderId="8" applyNumberFormat="0" applyFont="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9"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1"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1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15"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4"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1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9" borderId="0" applyNumberFormat="0" applyBorder="0" applyAlignment="0" applyProtection="0"/>
    <xf numFmtId="0" fontId="1" fillId="18"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1"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15"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4"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1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14"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cellStyleXfs>
  <cellXfs count="129">
    <xf numFmtId="0" fontId="0" fillId="33" borderId="0" xfId="0" applyFont="1" applyFill="1"/>
    <xf numFmtId="0" fontId="24" fillId="33" borderId="0" xfId="0" applyFont="1" applyFill="1"/>
    <xf numFmtId="0" fontId="25" fillId="33" borderId="10" xfId="0" applyFont="1" applyFill="1" applyBorder="1" applyAlignment="1">
      <alignment horizontal="center" vertical="center" wrapText="1"/>
    </xf>
    <xf numFmtId="0" fontId="24" fillId="0" borderId="0" xfId="0" applyFont="1" applyFill="1"/>
    <xf numFmtId="0" fontId="24" fillId="33" borderId="0" xfId="0" applyFont="1" applyFill="1" applyAlignment="1">
      <alignment vertical="center"/>
    </xf>
    <xf numFmtId="49" fontId="23" fillId="33" borderId="11" xfId="0" applyNumberFormat="1" applyFont="1" applyFill="1" applyBorder="1" applyAlignment="1">
      <alignment horizontal="center" wrapText="1"/>
    </xf>
    <xf numFmtId="49" fontId="23" fillId="33" borderId="12" xfId="0" applyNumberFormat="1" applyFont="1" applyFill="1" applyBorder="1" applyAlignment="1">
      <alignment horizontal="center" wrapText="1"/>
    </xf>
    <xf numFmtId="49" fontId="23" fillId="33" borderId="13" xfId="0" applyNumberFormat="1" applyFont="1" applyFill="1" applyBorder="1" applyAlignment="1">
      <alignment horizontal="center" wrapText="1"/>
    </xf>
    <xf numFmtId="0" fontId="24" fillId="33" borderId="14" xfId="0" applyFont="1" applyFill="1" applyBorder="1"/>
    <xf numFmtId="0" fontId="24" fillId="33" borderId="0" xfId="0" applyFont="1" applyFill="1" applyBorder="1"/>
    <xf numFmtId="0" fontId="29" fillId="33" borderId="19" xfId="0" applyFont="1" applyFill="1" applyBorder="1" applyAlignment="1">
      <alignment vertical="center"/>
    </xf>
    <xf numFmtId="0" fontId="26" fillId="33" borderId="20" xfId="0" applyFont="1" applyFill="1" applyBorder="1" applyAlignment="1">
      <alignment vertical="center" wrapText="1"/>
    </xf>
    <xf numFmtId="0" fontId="25" fillId="33" borderId="20" xfId="0" applyFont="1" applyFill="1" applyBorder="1" applyAlignment="1">
      <alignment vertical="center" wrapText="1"/>
    </xf>
    <xf numFmtId="0" fontId="27" fillId="33" borderId="20" xfId="0" applyFont="1" applyFill="1" applyBorder="1" applyAlignment="1">
      <alignment vertical="center" wrapText="1"/>
    </xf>
    <xf numFmtId="0" fontId="25" fillId="33" borderId="22" xfId="0" applyFont="1" applyFill="1" applyBorder="1" applyAlignment="1">
      <alignment vertical="center" wrapText="1"/>
    </xf>
    <xf numFmtId="0" fontId="28" fillId="34" borderId="10" xfId="0" applyFont="1" applyFill="1" applyBorder="1" applyAlignment="1">
      <alignment vertical="center" wrapText="1"/>
    </xf>
    <xf numFmtId="49" fontId="28" fillId="34" borderId="11" xfId="0" applyNumberFormat="1" applyFont="1" applyFill="1" applyBorder="1" applyAlignment="1">
      <alignment horizontal="center" shrinkToFit="1"/>
    </xf>
    <xf numFmtId="49" fontId="28" fillId="34" borderId="12" xfId="0" applyNumberFormat="1" applyFont="1" applyFill="1" applyBorder="1" applyAlignment="1">
      <alignment horizontal="center" shrinkToFit="1"/>
    </xf>
    <xf numFmtId="49" fontId="28" fillId="34" borderId="13" xfId="0" applyNumberFormat="1" applyFont="1" applyFill="1" applyBorder="1" applyAlignment="1">
      <alignment horizontal="center" shrinkToFit="1"/>
    </xf>
    <xf numFmtId="49" fontId="26" fillId="33" borderId="19" xfId="0" applyNumberFormat="1" applyFont="1" applyFill="1" applyBorder="1" applyAlignment="1">
      <alignment horizontal="center" shrinkToFit="1"/>
    </xf>
    <xf numFmtId="49" fontId="26" fillId="33" borderId="0" xfId="0" applyNumberFormat="1" applyFont="1" applyFill="1" applyBorder="1" applyAlignment="1">
      <alignment horizontal="center" shrinkToFit="1"/>
    </xf>
    <xf numFmtId="49" fontId="26" fillId="33" borderId="21" xfId="0" applyNumberFormat="1" applyFont="1" applyFill="1" applyBorder="1" applyAlignment="1">
      <alignment horizontal="center" shrinkToFit="1"/>
    </xf>
    <xf numFmtId="49" fontId="25" fillId="33" borderId="19" xfId="0" applyNumberFormat="1" applyFont="1" applyFill="1" applyBorder="1" applyAlignment="1">
      <alignment horizontal="center" shrinkToFit="1"/>
    </xf>
    <xf numFmtId="49" fontId="25" fillId="33" borderId="0" xfId="0" applyNumberFormat="1" applyFont="1" applyFill="1" applyBorder="1" applyAlignment="1">
      <alignment horizontal="center" shrinkToFit="1"/>
    </xf>
    <xf numFmtId="49" fontId="25" fillId="33" borderId="21" xfId="0" applyNumberFormat="1" applyFont="1" applyFill="1" applyBorder="1" applyAlignment="1">
      <alignment horizontal="center" shrinkToFit="1"/>
    </xf>
    <xf numFmtId="49" fontId="25" fillId="33" borderId="23" xfId="0" applyNumberFormat="1" applyFont="1" applyFill="1" applyBorder="1" applyAlignment="1">
      <alignment horizontal="center" shrinkToFit="1"/>
    </xf>
    <xf numFmtId="49" fontId="25" fillId="33" borderId="15" xfId="0" applyNumberFormat="1" applyFont="1" applyFill="1" applyBorder="1" applyAlignment="1">
      <alignment horizontal="center" shrinkToFit="1"/>
    </xf>
    <xf numFmtId="49" fontId="25" fillId="33" borderId="24" xfId="0" applyNumberFormat="1" applyFont="1" applyFill="1" applyBorder="1" applyAlignment="1">
      <alignment horizontal="center" shrinkToFit="1"/>
    </xf>
    <xf numFmtId="49" fontId="27" fillId="33" borderId="19" xfId="0" applyNumberFormat="1" applyFont="1" applyFill="1" applyBorder="1" applyAlignment="1">
      <alignment horizontal="center" shrinkToFit="1"/>
    </xf>
    <xf numFmtId="49" fontId="27" fillId="33" borderId="0" xfId="0" applyNumberFormat="1" applyFont="1" applyFill="1" applyBorder="1" applyAlignment="1">
      <alignment horizontal="center" shrinkToFit="1"/>
    </xf>
    <xf numFmtId="49" fontId="27" fillId="33" borderId="21" xfId="0" applyNumberFormat="1" applyFont="1" applyFill="1" applyBorder="1" applyAlignment="1">
      <alignment horizontal="center" shrinkToFit="1"/>
    </xf>
    <xf numFmtId="0" fontId="24" fillId="33" borderId="0" xfId="0" applyFont="1" applyFill="1" applyAlignment="1"/>
    <xf numFmtId="0" fontId="24" fillId="0" borderId="0" xfId="0" applyFont="1" applyFill="1" applyAlignment="1"/>
    <xf numFmtId="0" fontId="23" fillId="0" borderId="10" xfId="0" applyFont="1" applyFill="1" applyBorder="1" applyAlignment="1">
      <alignment horizontal="center" vertical="center" wrapText="1"/>
    </xf>
    <xf numFmtId="0" fontId="26" fillId="0" borderId="20" xfId="0" applyFont="1" applyFill="1" applyBorder="1" applyAlignment="1">
      <alignment vertical="center" wrapText="1"/>
    </xf>
    <xf numFmtId="49" fontId="26" fillId="0" borderId="19" xfId="0" applyNumberFormat="1" applyFont="1" applyFill="1" applyBorder="1" applyAlignment="1">
      <alignment horizontal="center" shrinkToFit="1"/>
    </xf>
    <xf numFmtId="49" fontId="26" fillId="0" borderId="0" xfId="0" applyNumberFormat="1" applyFont="1" applyFill="1" applyBorder="1" applyAlignment="1">
      <alignment horizontal="center" shrinkToFit="1"/>
    </xf>
    <xf numFmtId="49" fontId="26" fillId="0" borderId="21" xfId="0" applyNumberFormat="1" applyFont="1" applyFill="1" applyBorder="1" applyAlignment="1">
      <alignment horizontal="center" shrinkToFit="1"/>
    </xf>
    <xf numFmtId="0" fontId="29" fillId="33" borderId="0" xfId="0" applyFont="1" applyFill="1" applyBorder="1"/>
    <xf numFmtId="0" fontId="26" fillId="33" borderId="0" xfId="0" applyFont="1" applyFill="1" applyAlignment="1"/>
    <xf numFmtId="0" fontId="25" fillId="33" borderId="0" xfId="0" applyFont="1" applyFill="1" applyAlignment="1">
      <alignment wrapText="1"/>
    </xf>
    <xf numFmtId="0" fontId="25" fillId="33" borderId="0" xfId="0" applyFont="1" applyFill="1" applyBorder="1" applyAlignment="1">
      <alignment wrapText="1"/>
    </xf>
    <xf numFmtId="0" fontId="31" fillId="33" borderId="0" xfId="0" applyFont="1" applyAlignment="1">
      <alignment horizontal="right"/>
    </xf>
    <xf numFmtId="0" fontId="25" fillId="33" borderId="0" xfId="0" applyFont="1" applyFill="1" applyBorder="1" applyAlignment="1">
      <alignment horizontal="right" wrapText="1"/>
    </xf>
    <xf numFmtId="0" fontId="25" fillId="33" borderId="0" xfId="0" applyFont="1" applyFill="1" applyBorder="1" applyAlignment="1">
      <alignment vertical="center" wrapText="1"/>
    </xf>
    <xf numFmtId="0" fontId="23" fillId="33" borderId="10" xfId="0" applyFont="1" applyFill="1" applyBorder="1" applyAlignment="1">
      <alignment horizontal="center" vertical="center" wrapText="1"/>
    </xf>
    <xf numFmtId="49" fontId="23" fillId="0" borderId="11" xfId="0" applyNumberFormat="1" applyFont="1" applyFill="1" applyBorder="1" applyAlignment="1">
      <alignment horizontal="center" shrinkToFit="1"/>
    </xf>
    <xf numFmtId="49" fontId="23" fillId="0" borderId="12" xfId="0" applyNumberFormat="1" applyFont="1" applyFill="1" applyBorder="1" applyAlignment="1">
      <alignment horizontal="center" shrinkToFit="1"/>
    </xf>
    <xf numFmtId="49" fontId="23" fillId="0" borderId="13" xfId="0" applyNumberFormat="1" applyFont="1" applyFill="1" applyBorder="1" applyAlignment="1">
      <alignment horizontal="center" shrinkToFit="1"/>
    </xf>
    <xf numFmtId="49" fontId="25" fillId="0" borderId="19" xfId="0" applyNumberFormat="1" applyFont="1" applyFill="1" applyBorder="1" applyAlignment="1">
      <alignment horizontal="center" shrinkToFit="1"/>
    </xf>
    <xf numFmtId="49" fontId="25" fillId="0" borderId="0" xfId="0" applyNumberFormat="1" applyFont="1" applyFill="1" applyBorder="1" applyAlignment="1">
      <alignment horizontal="center" shrinkToFit="1"/>
    </xf>
    <xf numFmtId="49" fontId="25" fillId="0" borderId="21" xfId="0" applyNumberFormat="1" applyFont="1" applyFill="1" applyBorder="1" applyAlignment="1">
      <alignment horizontal="center" shrinkToFit="1"/>
    </xf>
    <xf numFmtId="0" fontId="26" fillId="33" borderId="20" xfId="0" applyFont="1" applyFill="1" applyBorder="1" applyAlignment="1">
      <alignment horizontal="left" vertical="center" wrapText="1"/>
    </xf>
    <xf numFmtId="0" fontId="25" fillId="33" borderId="20" xfId="0" applyFont="1" applyFill="1" applyBorder="1" applyAlignment="1">
      <alignment horizontal="left" vertical="center" wrapText="1"/>
    </xf>
    <xf numFmtId="0" fontId="28" fillId="34" borderId="10" xfId="0" applyFont="1" applyFill="1" applyBorder="1" applyAlignment="1">
      <alignment horizontal="left" vertical="center" wrapText="1"/>
    </xf>
    <xf numFmtId="0" fontId="26" fillId="0" borderId="20" xfId="0" applyFont="1" applyFill="1" applyBorder="1" applyAlignment="1">
      <alignment horizontal="left" vertical="center" wrapText="1"/>
    </xf>
    <xf numFmtId="0" fontId="25" fillId="0" borderId="20" xfId="0" applyFont="1" applyFill="1" applyBorder="1" applyAlignment="1">
      <alignment horizontal="left" vertical="center" wrapText="1"/>
    </xf>
    <xf numFmtId="49" fontId="29" fillId="33" borderId="19" xfId="0" applyNumberFormat="1" applyFont="1" applyFill="1" applyBorder="1" applyAlignment="1">
      <alignment horizontal="center"/>
    </xf>
    <xf numFmtId="0" fontId="33" fillId="34" borderId="11" xfId="0" applyFont="1" applyFill="1" applyBorder="1" applyAlignment="1"/>
    <xf numFmtId="0" fontId="33" fillId="34" borderId="12" xfId="0" applyFont="1" applyFill="1" applyBorder="1" applyAlignment="1"/>
    <xf numFmtId="4" fontId="33" fillId="34" borderId="10" xfId="0" applyNumberFormat="1" applyFont="1" applyFill="1" applyBorder="1" applyAlignment="1"/>
    <xf numFmtId="49" fontId="29" fillId="33" borderId="0" xfId="0" applyNumberFormat="1" applyFont="1" applyFill="1" applyBorder="1" applyAlignment="1">
      <alignment horizontal="center"/>
    </xf>
    <xf numFmtId="0" fontId="33" fillId="34" borderId="11" xfId="0" applyFont="1" applyFill="1" applyBorder="1" applyAlignment="1">
      <alignment horizontal="center" vertical="center"/>
    </xf>
    <xf numFmtId="0" fontId="25" fillId="33" borderId="11" xfId="0" applyFont="1" applyFill="1" applyBorder="1" applyAlignment="1">
      <alignment wrapText="1"/>
    </xf>
    <xf numFmtId="0" fontId="25" fillId="33" borderId="12" xfId="0" applyFont="1" applyFill="1" applyBorder="1" applyAlignment="1">
      <alignment wrapText="1"/>
    </xf>
    <xf numFmtId="0" fontId="25" fillId="33" borderId="13" xfId="0" applyFont="1" applyFill="1" applyBorder="1" applyAlignment="1">
      <alignment wrapText="1"/>
    </xf>
    <xf numFmtId="0" fontId="25" fillId="33" borderId="12" xfId="0" applyFont="1" applyFill="1" applyBorder="1" applyAlignment="1">
      <alignment horizontal="left" wrapText="1" indent="5"/>
    </xf>
    <xf numFmtId="0" fontId="25" fillId="33" borderId="19" xfId="0" applyFont="1" applyFill="1" applyBorder="1" applyAlignment="1">
      <alignment vertical="center" wrapText="1"/>
    </xf>
    <xf numFmtId="0" fontId="26" fillId="33" borderId="19" xfId="0" applyFont="1" applyFill="1" applyBorder="1" applyAlignment="1">
      <alignment vertical="center" wrapText="1"/>
    </xf>
    <xf numFmtId="0" fontId="26" fillId="33" borderId="16" xfId="0" applyFont="1" applyFill="1" applyBorder="1" applyAlignment="1">
      <alignment vertical="center" wrapText="1"/>
    </xf>
    <xf numFmtId="49" fontId="26" fillId="33" borderId="17" xfId="0" applyNumberFormat="1" applyFont="1" applyFill="1" applyBorder="1" applyAlignment="1">
      <alignment horizontal="center" shrinkToFit="1"/>
    </xf>
    <xf numFmtId="49" fontId="26" fillId="33" borderId="14" xfId="0" applyNumberFormat="1" applyFont="1" applyFill="1" applyBorder="1" applyAlignment="1">
      <alignment horizontal="center" shrinkToFit="1"/>
    </xf>
    <xf numFmtId="49" fontId="26" fillId="33" borderId="18" xfId="0" applyNumberFormat="1" applyFont="1" applyFill="1" applyBorder="1" applyAlignment="1">
      <alignment horizontal="center" shrinkToFit="1"/>
    </xf>
    <xf numFmtId="0" fontId="26" fillId="0" borderId="16" xfId="0" applyFont="1" applyFill="1" applyBorder="1" applyAlignment="1">
      <alignment vertical="center" wrapText="1"/>
    </xf>
    <xf numFmtId="49" fontId="26" fillId="0" borderId="17" xfId="0" applyNumberFormat="1" applyFont="1" applyFill="1" applyBorder="1" applyAlignment="1">
      <alignment horizontal="center" shrinkToFit="1"/>
    </xf>
    <xf numFmtId="49" fontId="26" fillId="0" borderId="14" xfId="0" applyNumberFormat="1" applyFont="1" applyFill="1" applyBorder="1" applyAlignment="1">
      <alignment horizontal="center" shrinkToFit="1"/>
    </xf>
    <xf numFmtId="49" fontId="26" fillId="0" borderId="18" xfId="0" applyNumberFormat="1" applyFont="1" applyFill="1" applyBorder="1" applyAlignment="1">
      <alignment horizontal="center" shrinkToFit="1"/>
    </xf>
    <xf numFmtId="0" fontId="26" fillId="33" borderId="0" xfId="0" applyFont="1" applyFill="1" applyAlignment="1">
      <alignment vertical="center"/>
    </xf>
    <xf numFmtId="0" fontId="25" fillId="33" borderId="0" xfId="0" applyFont="1" applyFill="1" applyAlignment="1">
      <alignment vertical="center" wrapText="1"/>
    </xf>
    <xf numFmtId="0" fontId="25" fillId="33" borderId="0" xfId="0" applyFont="1" applyFill="1" applyBorder="1" applyAlignment="1">
      <alignment horizontal="right" vertical="center" wrapText="1"/>
    </xf>
    <xf numFmtId="0" fontId="30" fillId="33" borderId="0" xfId="0" applyFont="1" applyBorder="1" applyAlignment="1"/>
    <xf numFmtId="4" fontId="23" fillId="0" borderId="10" xfId="0" applyNumberFormat="1" applyFont="1" applyFill="1" applyBorder="1" applyAlignment="1">
      <alignment wrapText="1"/>
    </xf>
    <xf numFmtId="4" fontId="28" fillId="34" borderId="10" xfId="0" applyNumberFormat="1" applyFont="1" applyFill="1" applyBorder="1" applyAlignment="1">
      <alignment shrinkToFit="1"/>
    </xf>
    <xf numFmtId="4" fontId="26" fillId="0" borderId="20" xfId="0" applyNumberFormat="1" applyFont="1" applyFill="1" applyBorder="1" applyAlignment="1">
      <alignment shrinkToFit="1"/>
    </xf>
    <xf numFmtId="4" fontId="25" fillId="0" borderId="20" xfId="0" applyNumberFormat="1" applyFont="1" applyFill="1" applyBorder="1" applyAlignment="1">
      <alignment shrinkToFit="1"/>
    </xf>
    <xf numFmtId="4" fontId="25" fillId="0" borderId="22" xfId="0" applyNumberFormat="1" applyFont="1" applyFill="1" applyBorder="1" applyAlignment="1">
      <alignment shrinkToFit="1"/>
    </xf>
    <xf numFmtId="4" fontId="26" fillId="0" borderId="16" xfId="0" applyNumberFormat="1" applyFont="1" applyFill="1" applyBorder="1" applyAlignment="1">
      <alignment shrinkToFit="1"/>
    </xf>
    <xf numFmtId="4" fontId="23" fillId="0" borderId="10" xfId="0" applyNumberFormat="1" applyFont="1" applyFill="1" applyBorder="1" applyAlignment="1">
      <alignment shrinkToFit="1"/>
    </xf>
    <xf numFmtId="4" fontId="27" fillId="0" borderId="20" xfId="0" applyNumberFormat="1" applyFont="1" applyFill="1" applyBorder="1" applyAlignment="1">
      <alignment shrinkToFit="1"/>
    </xf>
    <xf numFmtId="4" fontId="29" fillId="0" borderId="20" xfId="0" applyNumberFormat="1" applyFont="1" applyFill="1" applyBorder="1" applyAlignment="1"/>
    <xf numFmtId="4" fontId="24" fillId="0" borderId="20" xfId="0" applyNumberFormat="1" applyFont="1" applyFill="1" applyBorder="1" applyAlignment="1"/>
    <xf numFmtId="0" fontId="25" fillId="0" borderId="10" xfId="0" applyFont="1" applyFill="1" applyBorder="1" applyAlignment="1">
      <alignment horizontal="center" vertical="center" wrapText="1"/>
    </xf>
    <xf numFmtId="0" fontId="25" fillId="0" borderId="10" xfId="0" applyFont="1" applyFill="1" applyBorder="1" applyAlignment="1">
      <alignment horizontal="center" wrapText="1"/>
    </xf>
    <xf numFmtId="4" fontId="26" fillId="0" borderId="20" xfId="0" applyNumberFormat="1" applyFont="1" applyFill="1" applyBorder="1" applyAlignment="1">
      <alignment horizontal="right" shrinkToFit="1"/>
    </xf>
    <xf numFmtId="0" fontId="27" fillId="33" borderId="19" xfId="0" applyFont="1" applyFill="1" applyBorder="1" applyAlignment="1">
      <alignment vertical="center" wrapText="1"/>
    </xf>
    <xf numFmtId="0" fontId="40" fillId="33" borderId="0" xfId="0" applyFont="1" applyBorder="1" applyAlignment="1">
      <alignment horizontal="right" vertical="center"/>
    </xf>
    <xf numFmtId="0" fontId="29" fillId="33" borderId="19" xfId="0" applyFont="1" applyFill="1" applyBorder="1" applyAlignment="1">
      <alignment vertical="center" wrapText="1"/>
    </xf>
    <xf numFmtId="0" fontId="24" fillId="33" borderId="19" xfId="0" applyFont="1" applyFill="1" applyBorder="1" applyAlignment="1">
      <alignment vertical="center" wrapText="1"/>
    </xf>
    <xf numFmtId="0" fontId="25" fillId="0" borderId="20" xfId="0" applyFont="1" applyFill="1" applyBorder="1" applyAlignment="1">
      <alignment vertical="center" wrapText="1"/>
    </xf>
    <xf numFmtId="0" fontId="41" fillId="33" borderId="0" xfId="0" applyFont="1" applyFill="1" applyBorder="1"/>
    <xf numFmtId="4" fontId="42" fillId="0" borderId="0" xfId="0" applyNumberFormat="1" applyFont="1" applyFill="1" applyAlignment="1">
      <alignment horizontal="right" vertical="top" wrapText="1"/>
    </xf>
    <xf numFmtId="4" fontId="24" fillId="0" borderId="0" xfId="0" applyNumberFormat="1" applyFont="1" applyFill="1" applyAlignment="1"/>
    <xf numFmtId="0" fontId="25" fillId="0" borderId="22" xfId="0" applyFont="1" applyFill="1" applyBorder="1" applyAlignment="1">
      <alignment vertical="center" wrapText="1"/>
    </xf>
    <xf numFmtId="0" fontId="24" fillId="0" borderId="20" xfId="0" applyFont="1" applyFill="1" applyBorder="1" applyAlignment="1">
      <alignment vertical="center" wrapText="1"/>
    </xf>
    <xf numFmtId="0" fontId="29" fillId="39" borderId="0" xfId="0" applyFont="1" applyFill="1" applyBorder="1"/>
    <xf numFmtId="0" fontId="41" fillId="33" borderId="0" xfId="0" applyFont="1" applyFill="1"/>
    <xf numFmtId="0" fontId="26" fillId="0" borderId="19" xfId="0" applyFont="1" applyFill="1" applyBorder="1" applyAlignment="1">
      <alignment vertical="center" wrapText="1"/>
    </xf>
    <xf numFmtId="0" fontId="29" fillId="0" borderId="0" xfId="0" applyFont="1" applyFill="1"/>
    <xf numFmtId="0" fontId="25" fillId="0" borderId="19" xfId="0" applyFont="1" applyFill="1" applyBorder="1" applyAlignment="1">
      <alignment vertical="center" wrapText="1"/>
    </xf>
    <xf numFmtId="0" fontId="29" fillId="33" borderId="0" xfId="0" applyFont="1" applyFill="1"/>
    <xf numFmtId="4" fontId="25" fillId="0" borderId="16" xfId="0" applyNumberFormat="1" applyFont="1" applyFill="1" applyBorder="1" applyAlignment="1">
      <alignment shrinkToFit="1"/>
    </xf>
    <xf numFmtId="4" fontId="28" fillId="34" borderId="16" xfId="0" applyNumberFormat="1" applyFont="1" applyFill="1" applyBorder="1" applyAlignment="1">
      <alignment shrinkToFit="1"/>
    </xf>
    <xf numFmtId="4" fontId="28" fillId="34" borderId="22" xfId="0" applyNumberFormat="1" applyFont="1" applyFill="1" applyBorder="1" applyAlignment="1">
      <alignment shrinkToFit="1"/>
    </xf>
    <xf numFmtId="0" fontId="28" fillId="34" borderId="22" xfId="0" applyFont="1" applyFill="1" applyBorder="1" applyAlignment="1">
      <alignment vertical="center" wrapText="1"/>
    </xf>
    <xf numFmtId="4" fontId="25" fillId="0" borderId="21" xfId="0" applyNumberFormat="1" applyFont="1" applyFill="1" applyBorder="1" applyAlignment="1">
      <alignment shrinkToFit="1"/>
    </xf>
    <xf numFmtId="4" fontId="26" fillId="0" borderId="21" xfId="0" applyNumberFormat="1" applyFont="1" applyFill="1" applyBorder="1" applyAlignment="1">
      <alignment shrinkToFit="1"/>
    </xf>
    <xf numFmtId="0" fontId="25" fillId="0" borderId="24" xfId="0" applyFont="1" applyFill="1" applyBorder="1" applyAlignment="1">
      <alignment vertical="center" wrapText="1"/>
    </xf>
    <xf numFmtId="49" fontId="25" fillId="0" borderId="23" xfId="0" applyNumberFormat="1" applyFont="1" applyFill="1" applyBorder="1" applyAlignment="1">
      <alignment horizontal="center" shrinkToFit="1"/>
    </xf>
    <xf numFmtId="49" fontId="25" fillId="0" borderId="15" xfId="0" applyNumberFormat="1" applyFont="1" applyFill="1" applyBorder="1" applyAlignment="1">
      <alignment horizontal="center" shrinkToFit="1"/>
    </xf>
    <xf numFmtId="49" fontId="25" fillId="0" borderId="24" xfId="0" applyNumberFormat="1" applyFont="1" applyFill="1" applyBorder="1" applyAlignment="1">
      <alignment horizontal="center" shrinkToFit="1"/>
    </xf>
    <xf numFmtId="0" fontId="26" fillId="0" borderId="0" xfId="0" applyFont="1" applyFill="1" applyBorder="1" applyAlignment="1">
      <alignment vertical="center" wrapText="1"/>
    </xf>
    <xf numFmtId="4" fontId="25" fillId="0" borderId="19" xfId="0" applyNumberFormat="1" applyFont="1" applyFill="1" applyBorder="1" applyAlignment="1">
      <alignment shrinkToFit="1"/>
    </xf>
    <xf numFmtId="4" fontId="26" fillId="0" borderId="19" xfId="0" applyNumberFormat="1" applyFont="1" applyFill="1" applyBorder="1" applyAlignment="1">
      <alignment shrinkToFit="1"/>
    </xf>
    <xf numFmtId="0" fontId="24" fillId="33" borderId="0" xfId="0" applyFont="1" applyFill="1" applyAlignment="1">
      <alignment horizontal="left" vertical="center" wrapText="1"/>
    </xf>
    <xf numFmtId="0" fontId="25" fillId="33" borderId="0" xfId="0" applyFont="1" applyFill="1" applyBorder="1" applyAlignment="1">
      <alignment horizontal="right" wrapText="1"/>
    </xf>
    <xf numFmtId="0" fontId="24" fillId="0" borderId="0" xfId="0" applyFont="1" applyFill="1" applyBorder="1" applyAlignment="1">
      <alignment horizontal="center" vertical="center"/>
    </xf>
    <xf numFmtId="0" fontId="32" fillId="35" borderId="0" xfId="0" applyFont="1" applyFill="1" applyBorder="1" applyAlignment="1">
      <alignment horizontal="center" vertical="center"/>
    </xf>
    <xf numFmtId="0" fontId="32" fillId="0" borderId="0" xfId="0" applyFont="1" applyFill="1" applyBorder="1" applyAlignment="1">
      <alignment horizontal="center"/>
    </xf>
    <xf numFmtId="0" fontId="25" fillId="33" borderId="10" xfId="0" applyFont="1" applyFill="1" applyBorder="1" applyAlignment="1">
      <alignment horizontal="center" wrapText="1"/>
    </xf>
  </cellXfs>
  <cellStyles count="441">
    <cellStyle name="20% - Акцент1" xfId="19" builtinId="30" customBuiltin="1"/>
    <cellStyle name="20% - Акцент1 10" xfId="150"/>
    <cellStyle name="20% - Акцент1 10 2" xfId="380"/>
    <cellStyle name="20% - Акцент1 11" xfId="161"/>
    <cellStyle name="20% - Акцент1 11 2" xfId="391"/>
    <cellStyle name="20% - Акцент1 12" xfId="160"/>
    <cellStyle name="20% - Акцент1 12 2" xfId="390"/>
    <cellStyle name="20% - Акцент1 13" xfId="186"/>
    <cellStyle name="20% - Акцент1 13 2" xfId="416"/>
    <cellStyle name="20% - Акцент1 14" xfId="199"/>
    <cellStyle name="20% - Акцент1 14 2" xfId="429"/>
    <cellStyle name="20% - Акцент1 15" xfId="249"/>
    <cellStyle name="20% - Акцент1 2" xfId="48"/>
    <cellStyle name="20% - Акцент1 2 2" xfId="278"/>
    <cellStyle name="20% - Акцент1 3" xfId="58"/>
    <cellStyle name="20% - Акцент1 3 2" xfId="288"/>
    <cellStyle name="20% - Акцент1 4" xfId="62"/>
    <cellStyle name="20% - Акцент1 4 2" xfId="292"/>
    <cellStyle name="20% - Акцент1 5" xfId="84"/>
    <cellStyle name="20% - Акцент1 5 2" xfId="314"/>
    <cellStyle name="20% - Акцент1 6" xfId="95"/>
    <cellStyle name="20% - Акцент1 6 2" xfId="325"/>
    <cellStyle name="20% - Акцент1 7" xfId="105"/>
    <cellStyle name="20% - Акцент1 7 2" xfId="335"/>
    <cellStyle name="20% - Акцент1 8" xfId="122"/>
    <cellStyle name="20% - Акцент1 8 2" xfId="352"/>
    <cellStyle name="20% - Акцент1 9" xfId="131"/>
    <cellStyle name="20% - Акцент1 9 2" xfId="361"/>
    <cellStyle name="20% - Акцент2" xfId="23" builtinId="34" customBuiltin="1"/>
    <cellStyle name="20% - Акцент2 10" xfId="154"/>
    <cellStyle name="20% - Акцент2 10 2" xfId="384"/>
    <cellStyle name="20% - Акцент2 11" xfId="169"/>
    <cellStyle name="20% - Акцент2 11 2" xfId="399"/>
    <cellStyle name="20% - Акцент2 12" xfId="175"/>
    <cellStyle name="20% - Акцент2 12 2" xfId="405"/>
    <cellStyle name="20% - Акцент2 13" xfId="188"/>
    <cellStyle name="20% - Акцент2 13 2" xfId="418"/>
    <cellStyle name="20% - Акцент2 14" xfId="201"/>
    <cellStyle name="20% - Акцент2 14 2" xfId="431"/>
    <cellStyle name="20% - Акцент2 15" xfId="253"/>
    <cellStyle name="20% - Акцент2 2" xfId="52"/>
    <cellStyle name="20% - Акцент2 2 2" xfId="282"/>
    <cellStyle name="20% - Акцент2 3" xfId="68"/>
    <cellStyle name="20% - Акцент2 3 2" xfId="298"/>
    <cellStyle name="20% - Акцент2 4" xfId="69"/>
    <cellStyle name="20% - Акцент2 4 2" xfId="299"/>
    <cellStyle name="20% - Акцент2 5" xfId="93"/>
    <cellStyle name="20% - Акцент2 5 2" xfId="323"/>
    <cellStyle name="20% - Акцент2 6" xfId="104"/>
    <cellStyle name="20% - Акцент2 6 2" xfId="334"/>
    <cellStyle name="20% - Акцент2 7" xfId="113"/>
    <cellStyle name="20% - Акцент2 7 2" xfId="343"/>
    <cellStyle name="20% - Акцент2 8" xfId="125"/>
    <cellStyle name="20% - Акцент2 8 2" xfId="355"/>
    <cellStyle name="20% - Акцент2 9" xfId="139"/>
    <cellStyle name="20% - Акцент2 9 2" xfId="369"/>
    <cellStyle name="20% - Акцент3" xfId="27" builtinId="38" customBuiltin="1"/>
    <cellStyle name="20% - Акцент3 10" xfId="158"/>
    <cellStyle name="20% - Акцент3 10 2" xfId="388"/>
    <cellStyle name="20% - Акцент3 11" xfId="156"/>
    <cellStyle name="20% - Акцент3 11 2" xfId="386"/>
    <cellStyle name="20% - Акцент3 12" xfId="153"/>
    <cellStyle name="20% - Акцент3 12 2" xfId="383"/>
    <cellStyle name="20% - Акцент3 13" xfId="190"/>
    <cellStyle name="20% - Акцент3 13 2" xfId="420"/>
    <cellStyle name="20% - Акцент3 14" xfId="203"/>
    <cellStyle name="20% - Акцент3 14 2" xfId="433"/>
    <cellStyle name="20% - Акцент3 15" xfId="257"/>
    <cellStyle name="20% - Акцент3 2" xfId="56"/>
    <cellStyle name="20% - Акцент3 2 2" xfId="286"/>
    <cellStyle name="20% - Акцент3 3" xfId="54"/>
    <cellStyle name="20% - Акцент3 3 2" xfId="284"/>
    <cellStyle name="20% - Акцент3 4" xfId="81"/>
    <cellStyle name="20% - Акцент3 4 2" xfId="311"/>
    <cellStyle name="20% - Акцент3 5" xfId="51"/>
    <cellStyle name="20% - Акцент3 5 2" xfId="281"/>
    <cellStyle name="20% - Акцент3 6" xfId="87"/>
    <cellStyle name="20% - Акцент3 6 2" xfId="317"/>
    <cellStyle name="20% - Акцент3 7" xfId="98"/>
    <cellStyle name="20% - Акцент3 7 2" xfId="328"/>
    <cellStyle name="20% - Акцент3 8" xfId="129"/>
    <cellStyle name="20% - Акцент3 8 2" xfId="359"/>
    <cellStyle name="20% - Акцент3 9" xfId="127"/>
    <cellStyle name="20% - Акцент3 9 2" xfId="357"/>
    <cellStyle name="20% - Акцент4" xfId="31" builtinId="42" customBuiltin="1"/>
    <cellStyle name="20% - Акцент4 10" xfId="162"/>
    <cellStyle name="20% - Акцент4 10 2" xfId="392"/>
    <cellStyle name="20% - Акцент4 11" xfId="170"/>
    <cellStyle name="20% - Акцент4 11 2" xfId="400"/>
    <cellStyle name="20% - Акцент4 12" xfId="179"/>
    <cellStyle name="20% - Акцент4 12 2" xfId="409"/>
    <cellStyle name="20% - Акцент4 13" xfId="192"/>
    <cellStyle name="20% - Акцент4 13 2" xfId="422"/>
    <cellStyle name="20% - Акцент4 14" xfId="205"/>
    <cellStyle name="20% - Акцент4 14 2" xfId="435"/>
    <cellStyle name="20% - Акцент4 15" xfId="261"/>
    <cellStyle name="20% - Акцент4 2" xfId="59"/>
    <cellStyle name="20% - Акцент4 2 2" xfId="289"/>
    <cellStyle name="20% - Акцент4 3" xfId="70"/>
    <cellStyle name="20% - Акцент4 3 2" xfId="300"/>
    <cellStyle name="20% - Акцент4 4" xfId="85"/>
    <cellStyle name="20% - Акцент4 4 2" xfId="315"/>
    <cellStyle name="20% - Акцент4 5" xfId="96"/>
    <cellStyle name="20% - Акцент4 5 2" xfId="326"/>
    <cellStyle name="20% - Акцент4 6" xfId="106"/>
    <cellStyle name="20% - Акцент4 6 2" xfId="336"/>
    <cellStyle name="20% - Акцент4 7" xfId="114"/>
    <cellStyle name="20% - Акцент4 7 2" xfId="344"/>
    <cellStyle name="20% - Акцент4 8" xfId="132"/>
    <cellStyle name="20% - Акцент4 8 2" xfId="362"/>
    <cellStyle name="20% - Акцент4 9" xfId="140"/>
    <cellStyle name="20% - Акцент4 9 2" xfId="370"/>
    <cellStyle name="20% - Акцент5" xfId="35" builtinId="46" customBuiltin="1"/>
    <cellStyle name="20% - Акцент5 10" xfId="164"/>
    <cellStyle name="20% - Акцент5 10 2" xfId="394"/>
    <cellStyle name="20% - Акцент5 11" xfId="173"/>
    <cellStyle name="20% - Акцент5 11 2" xfId="403"/>
    <cellStyle name="20% - Акцент5 12" xfId="181"/>
    <cellStyle name="20% - Акцент5 12 2" xfId="411"/>
    <cellStyle name="20% - Акцент5 13" xfId="194"/>
    <cellStyle name="20% - Акцент5 13 2" xfId="424"/>
    <cellStyle name="20% - Акцент5 14" xfId="207"/>
    <cellStyle name="20% - Акцент5 14 2" xfId="437"/>
    <cellStyle name="20% - Акцент5 15" xfId="265"/>
    <cellStyle name="20% - Акцент5 2" xfId="63"/>
    <cellStyle name="20% - Акцент5 2 2" xfId="293"/>
    <cellStyle name="20% - Акцент5 3" xfId="74"/>
    <cellStyle name="20% - Акцент5 3 2" xfId="304"/>
    <cellStyle name="20% - Акцент5 4" xfId="88"/>
    <cellStyle name="20% - Акцент5 4 2" xfId="318"/>
    <cellStyle name="20% - Акцент5 5" xfId="99"/>
    <cellStyle name="20% - Акцент5 5 2" xfId="329"/>
    <cellStyle name="20% - Акцент5 6" xfId="108"/>
    <cellStyle name="20% - Акцент5 6 2" xfId="338"/>
    <cellStyle name="20% - Акцент5 7" xfId="117"/>
    <cellStyle name="20% - Акцент5 7 2" xfId="347"/>
    <cellStyle name="20% - Акцент5 8" xfId="134"/>
    <cellStyle name="20% - Акцент5 8 2" xfId="364"/>
    <cellStyle name="20% - Акцент5 9" xfId="142"/>
    <cellStyle name="20% - Акцент5 9 2" xfId="372"/>
    <cellStyle name="20% - Акцент6" xfId="39" builtinId="50" customBuiltin="1"/>
    <cellStyle name="20% - Акцент6 10" xfId="167"/>
    <cellStyle name="20% - Акцент6 10 2" xfId="397"/>
    <cellStyle name="20% - Акцент6 11" xfId="176"/>
    <cellStyle name="20% - Акцент6 11 2" xfId="406"/>
    <cellStyle name="20% - Акцент6 12" xfId="183"/>
    <cellStyle name="20% - Акцент6 12 2" xfId="413"/>
    <cellStyle name="20% - Акцент6 13" xfId="196"/>
    <cellStyle name="20% - Акцент6 13 2" xfId="426"/>
    <cellStyle name="20% - Акцент6 14" xfId="209"/>
    <cellStyle name="20% - Акцент6 14 2" xfId="439"/>
    <cellStyle name="20% - Акцент6 15" xfId="269"/>
    <cellStyle name="20% - Акцент6 2" xfId="66"/>
    <cellStyle name="20% - Акцент6 2 2" xfId="296"/>
    <cellStyle name="20% - Акцент6 3" xfId="77"/>
    <cellStyle name="20% - Акцент6 3 2" xfId="307"/>
    <cellStyle name="20% - Акцент6 4" xfId="91"/>
    <cellStyle name="20% - Акцент6 4 2" xfId="321"/>
    <cellStyle name="20% - Акцент6 5" xfId="102"/>
    <cellStyle name="20% - Акцент6 5 2" xfId="332"/>
    <cellStyle name="20% - Акцент6 6" xfId="111"/>
    <cellStyle name="20% - Акцент6 6 2" xfId="341"/>
    <cellStyle name="20% - Акцент6 7" xfId="119"/>
    <cellStyle name="20% - Акцент6 7 2" xfId="349"/>
    <cellStyle name="20% - Акцент6 8" xfId="137"/>
    <cellStyle name="20% - Акцент6 8 2" xfId="367"/>
    <cellStyle name="20% - Акцент6 9" xfId="144"/>
    <cellStyle name="20% - Акцент6 9 2" xfId="374"/>
    <cellStyle name="40% - Акцент1" xfId="20" builtinId="31" customBuiltin="1"/>
    <cellStyle name="40% - Акцент1 10" xfId="151"/>
    <cellStyle name="40% - Акцент1 10 2" xfId="381"/>
    <cellStyle name="40% - Акцент1 11" xfId="157"/>
    <cellStyle name="40% - Акцент1 11 2" xfId="387"/>
    <cellStyle name="40% - Акцент1 12" xfId="149"/>
    <cellStyle name="40% - Акцент1 12 2" xfId="379"/>
    <cellStyle name="40% - Акцент1 13" xfId="187"/>
    <cellStyle name="40% - Акцент1 13 2" xfId="417"/>
    <cellStyle name="40% - Акцент1 14" xfId="200"/>
    <cellStyle name="40% - Акцент1 14 2" xfId="430"/>
    <cellStyle name="40% - Акцент1 15" xfId="250"/>
    <cellStyle name="40% - Акцент1 2" xfId="49"/>
    <cellStyle name="40% - Акцент1 2 2" xfId="279"/>
    <cellStyle name="40% - Акцент1 3" xfId="55"/>
    <cellStyle name="40% - Акцент1 3 2" xfId="285"/>
    <cellStyle name="40% - Акцент1 4" xfId="79"/>
    <cellStyle name="40% - Акцент1 4 2" xfId="309"/>
    <cellStyle name="40% - Акцент1 5" xfId="80"/>
    <cellStyle name="40% - Акцент1 5 2" xfId="310"/>
    <cellStyle name="40% - Акцент1 6" xfId="83"/>
    <cellStyle name="40% - Акцент1 6 2" xfId="313"/>
    <cellStyle name="40% - Акцент1 7" xfId="94"/>
    <cellStyle name="40% - Акцент1 7 2" xfId="324"/>
    <cellStyle name="40% - Акцент1 8" xfId="123"/>
    <cellStyle name="40% - Акцент1 8 2" xfId="353"/>
    <cellStyle name="40% - Акцент1 9" xfId="128"/>
    <cellStyle name="40% - Акцент1 9 2" xfId="358"/>
    <cellStyle name="40% - Акцент2" xfId="24" builtinId="35" customBuiltin="1"/>
    <cellStyle name="40% - Акцент2 10" xfId="155"/>
    <cellStyle name="40% - Акцент2 10 2" xfId="385"/>
    <cellStyle name="40% - Акцент2 11" xfId="166"/>
    <cellStyle name="40% - Акцент2 11 2" xfId="396"/>
    <cellStyle name="40% - Акцент2 12" xfId="172"/>
    <cellStyle name="40% - Акцент2 12 2" xfId="402"/>
    <cellStyle name="40% - Акцент2 13" xfId="189"/>
    <cellStyle name="40% - Акцент2 13 2" xfId="419"/>
    <cellStyle name="40% - Акцент2 14" xfId="202"/>
    <cellStyle name="40% - Акцент2 14 2" xfId="432"/>
    <cellStyle name="40% - Акцент2 15" xfId="254"/>
    <cellStyle name="40% - Акцент2 2" xfId="53"/>
    <cellStyle name="40% - Акцент2 2 2" xfId="283"/>
    <cellStyle name="40% - Акцент2 3" xfId="65"/>
    <cellStyle name="40% - Акцент2 3 2" xfId="295"/>
    <cellStyle name="40% - Акцент2 4" xfId="61"/>
    <cellStyle name="40% - Акцент2 4 2" xfId="291"/>
    <cellStyle name="40% - Акцент2 5" xfId="90"/>
    <cellStyle name="40% - Акцент2 5 2" xfId="320"/>
    <cellStyle name="40% - Акцент2 6" xfId="101"/>
    <cellStyle name="40% - Акцент2 6 2" xfId="331"/>
    <cellStyle name="40% - Акцент2 7" xfId="110"/>
    <cellStyle name="40% - Акцент2 7 2" xfId="340"/>
    <cellStyle name="40% - Акцент2 8" xfId="126"/>
    <cellStyle name="40% - Акцент2 8 2" xfId="356"/>
    <cellStyle name="40% - Акцент2 9" xfId="136"/>
    <cellStyle name="40% - Акцент2 9 2" xfId="366"/>
    <cellStyle name="40% - Акцент3" xfId="28" builtinId="39" customBuiltin="1"/>
    <cellStyle name="40% - Акцент3 10" xfId="159"/>
    <cellStyle name="40% - Акцент3 10 2" xfId="389"/>
    <cellStyle name="40% - Акцент3 11" xfId="152"/>
    <cellStyle name="40% - Акцент3 11 2" xfId="382"/>
    <cellStyle name="40% - Акцент3 12" xfId="178"/>
    <cellStyle name="40% - Акцент3 12 2" xfId="408"/>
    <cellStyle name="40% - Акцент3 13" xfId="191"/>
    <cellStyle name="40% - Акцент3 13 2" xfId="421"/>
    <cellStyle name="40% - Акцент3 14" xfId="204"/>
    <cellStyle name="40% - Акцент3 14 2" xfId="434"/>
    <cellStyle name="40% - Акцент3 15" xfId="258"/>
    <cellStyle name="40% - Акцент3 2" xfId="57"/>
    <cellStyle name="40% - Акцент3 2 2" xfId="287"/>
    <cellStyle name="40% - Акцент3 3" xfId="50"/>
    <cellStyle name="40% - Акцент3 3 2" xfId="280"/>
    <cellStyle name="40% - Акцент3 4" xfId="82"/>
    <cellStyle name="40% - Акцент3 4 2" xfId="312"/>
    <cellStyle name="40% - Акцент3 5" xfId="76"/>
    <cellStyle name="40% - Акцент3 5 2" xfId="306"/>
    <cellStyle name="40% - Акцент3 6" xfId="72"/>
    <cellStyle name="40% - Акцент3 6 2" xfId="302"/>
    <cellStyle name="40% - Акцент3 7" xfId="47"/>
    <cellStyle name="40% - Акцент3 7 2" xfId="277"/>
    <cellStyle name="40% - Акцент3 8" xfId="130"/>
    <cellStyle name="40% - Акцент3 8 2" xfId="360"/>
    <cellStyle name="40% - Акцент3 9" xfId="124"/>
    <cellStyle name="40% - Акцент3 9 2" xfId="354"/>
    <cellStyle name="40% - Акцент4" xfId="32" builtinId="43" customBuiltin="1"/>
    <cellStyle name="40% - Акцент4 10" xfId="163"/>
    <cellStyle name="40% - Акцент4 10 2" xfId="393"/>
    <cellStyle name="40% - Акцент4 11" xfId="171"/>
    <cellStyle name="40% - Акцент4 11 2" xfId="401"/>
    <cellStyle name="40% - Акцент4 12" xfId="180"/>
    <cellStyle name="40% - Акцент4 12 2" xfId="410"/>
    <cellStyle name="40% - Акцент4 13" xfId="193"/>
    <cellStyle name="40% - Акцент4 13 2" xfId="423"/>
    <cellStyle name="40% - Акцент4 14" xfId="206"/>
    <cellStyle name="40% - Акцент4 14 2" xfId="436"/>
    <cellStyle name="40% - Акцент4 15" xfId="262"/>
    <cellStyle name="40% - Акцент4 2" xfId="60"/>
    <cellStyle name="40% - Акцент4 2 2" xfId="290"/>
    <cellStyle name="40% - Акцент4 3" xfId="71"/>
    <cellStyle name="40% - Акцент4 3 2" xfId="301"/>
    <cellStyle name="40% - Акцент4 4" xfId="86"/>
    <cellStyle name="40% - Акцент4 4 2" xfId="316"/>
    <cellStyle name="40% - Акцент4 5" xfId="97"/>
    <cellStyle name="40% - Акцент4 5 2" xfId="327"/>
    <cellStyle name="40% - Акцент4 6" xfId="107"/>
    <cellStyle name="40% - Акцент4 6 2" xfId="337"/>
    <cellStyle name="40% - Акцент4 7" xfId="115"/>
    <cellStyle name="40% - Акцент4 7 2" xfId="345"/>
    <cellStyle name="40% - Акцент4 8" xfId="133"/>
    <cellStyle name="40% - Акцент4 8 2" xfId="363"/>
    <cellStyle name="40% - Акцент4 9" xfId="141"/>
    <cellStyle name="40% - Акцент4 9 2" xfId="371"/>
    <cellStyle name="40% - Акцент5" xfId="36" builtinId="47" customBuiltin="1"/>
    <cellStyle name="40% - Акцент5 10" xfId="165"/>
    <cellStyle name="40% - Акцент5 10 2" xfId="395"/>
    <cellStyle name="40% - Акцент5 11" xfId="174"/>
    <cellStyle name="40% - Акцент5 11 2" xfId="404"/>
    <cellStyle name="40% - Акцент5 12" xfId="182"/>
    <cellStyle name="40% - Акцент5 12 2" xfId="412"/>
    <cellStyle name="40% - Акцент5 13" xfId="195"/>
    <cellStyle name="40% - Акцент5 13 2" xfId="425"/>
    <cellStyle name="40% - Акцент5 14" xfId="208"/>
    <cellStyle name="40% - Акцент5 14 2" xfId="438"/>
    <cellStyle name="40% - Акцент5 15" xfId="266"/>
    <cellStyle name="40% - Акцент5 2" xfId="64"/>
    <cellStyle name="40% - Акцент5 2 2" xfId="294"/>
    <cellStyle name="40% - Акцент5 3" xfId="75"/>
    <cellStyle name="40% - Акцент5 3 2" xfId="305"/>
    <cellStyle name="40% - Акцент5 4" xfId="89"/>
    <cellStyle name="40% - Акцент5 4 2" xfId="319"/>
    <cellStyle name="40% - Акцент5 5" xfId="100"/>
    <cellStyle name="40% - Акцент5 5 2" xfId="330"/>
    <cellStyle name="40% - Акцент5 6" xfId="109"/>
    <cellStyle name="40% - Акцент5 6 2" xfId="339"/>
    <cellStyle name="40% - Акцент5 7" xfId="118"/>
    <cellStyle name="40% - Акцент5 7 2" xfId="348"/>
    <cellStyle name="40% - Акцент5 8" xfId="135"/>
    <cellStyle name="40% - Акцент5 8 2" xfId="365"/>
    <cellStyle name="40% - Акцент5 9" xfId="143"/>
    <cellStyle name="40% - Акцент5 9 2" xfId="373"/>
    <cellStyle name="40% - Акцент6" xfId="40" builtinId="51" customBuiltin="1"/>
    <cellStyle name="40% - Акцент6 10" xfId="168"/>
    <cellStyle name="40% - Акцент6 10 2" xfId="398"/>
    <cellStyle name="40% - Акцент6 11" xfId="177"/>
    <cellStyle name="40% - Акцент6 11 2" xfId="407"/>
    <cellStyle name="40% - Акцент6 12" xfId="184"/>
    <cellStyle name="40% - Акцент6 12 2" xfId="414"/>
    <cellStyle name="40% - Акцент6 13" xfId="197"/>
    <cellStyle name="40% - Акцент6 13 2" xfId="427"/>
    <cellStyle name="40% - Акцент6 14" xfId="210"/>
    <cellStyle name="40% - Акцент6 14 2" xfId="440"/>
    <cellStyle name="40% - Акцент6 15" xfId="270"/>
    <cellStyle name="40% - Акцент6 2" xfId="67"/>
    <cellStyle name="40% - Акцент6 2 2" xfId="297"/>
    <cellStyle name="40% - Акцент6 3" xfId="78"/>
    <cellStyle name="40% - Акцент6 3 2" xfId="308"/>
    <cellStyle name="40% - Акцент6 4" xfId="92"/>
    <cellStyle name="40% - Акцент6 4 2" xfId="322"/>
    <cellStyle name="40% - Акцент6 5" xfId="103"/>
    <cellStyle name="40% - Акцент6 5 2" xfId="333"/>
    <cellStyle name="40% - Акцент6 6" xfId="112"/>
    <cellStyle name="40% - Акцент6 6 2" xfId="342"/>
    <cellStyle name="40% - Акцент6 7" xfId="120"/>
    <cellStyle name="40% - Акцент6 7 2" xfId="350"/>
    <cellStyle name="40% - Акцент6 8" xfId="138"/>
    <cellStyle name="40% - Акцент6 8 2" xfId="368"/>
    <cellStyle name="40% - Акцент6 9" xfId="145"/>
    <cellStyle name="40% - Акцент6 9 2" xfId="375"/>
    <cellStyle name="60% - Акцент1" xfId="21" builtinId="32" customBuiltin="1"/>
    <cellStyle name="60% - Акцент1 2" xfId="251"/>
    <cellStyle name="60% - Акцент2" xfId="25" builtinId="36" customBuiltin="1"/>
    <cellStyle name="60% - Акцент2 2" xfId="255"/>
    <cellStyle name="60% - Акцент3" xfId="29" builtinId="40" customBuiltin="1"/>
    <cellStyle name="60% - Акцент3 2" xfId="259"/>
    <cellStyle name="60% - Акцент4" xfId="33" builtinId="44" customBuiltin="1"/>
    <cellStyle name="60% - Акцент4 2" xfId="263"/>
    <cellStyle name="60% - Акцент5" xfId="37" builtinId="48" customBuiltin="1"/>
    <cellStyle name="60% - Акцент5 2" xfId="267"/>
    <cellStyle name="60% - Акцент6" xfId="41" builtinId="52" customBuiltin="1"/>
    <cellStyle name="60% - Акцент6 2" xfId="271"/>
    <cellStyle name="br" xfId="230"/>
    <cellStyle name="col" xfId="229"/>
    <cellStyle name="style0" xfId="231"/>
    <cellStyle name="td" xfId="232"/>
    <cellStyle name="tr" xfId="228"/>
    <cellStyle name="xl21" xfId="233"/>
    <cellStyle name="xl22" xfId="212"/>
    <cellStyle name="xl23" xfId="213"/>
    <cellStyle name="xl24" xfId="214"/>
    <cellStyle name="xl25" xfId="234"/>
    <cellStyle name="xl26" xfId="215"/>
    <cellStyle name="xl27" xfId="235"/>
    <cellStyle name="xl28" xfId="236"/>
    <cellStyle name="xl29" xfId="237"/>
    <cellStyle name="xl30" xfId="224"/>
    <cellStyle name="xl31" xfId="227"/>
    <cellStyle name="xl32" xfId="216"/>
    <cellStyle name="xl33" xfId="218"/>
    <cellStyle name="xl34" xfId="219"/>
    <cellStyle name="xl35" xfId="220"/>
    <cellStyle name="xl36" xfId="221"/>
    <cellStyle name="xl37" xfId="238"/>
    <cellStyle name="xl38" xfId="225"/>
    <cellStyle name="xl39" xfId="226"/>
    <cellStyle name="xl40" xfId="217"/>
    <cellStyle name="xl41" xfId="222"/>
    <cellStyle name="xl42" xfId="223"/>
    <cellStyle name="Акцент1" xfId="18" builtinId="29" customBuiltin="1"/>
    <cellStyle name="Акцент1 2" xfId="248"/>
    <cellStyle name="Акцент2" xfId="22" builtinId="33" customBuiltin="1"/>
    <cellStyle name="Акцент2 2" xfId="252"/>
    <cellStyle name="Акцент3" xfId="26" builtinId="37" customBuiltin="1"/>
    <cellStyle name="Акцент3 2" xfId="256"/>
    <cellStyle name="Акцент4" xfId="30" builtinId="41" customBuiltin="1"/>
    <cellStyle name="Акцент4 2" xfId="260"/>
    <cellStyle name="Акцент5" xfId="34" builtinId="45" customBuiltin="1"/>
    <cellStyle name="Акцент5 2" xfId="264"/>
    <cellStyle name="Акцент6" xfId="38" builtinId="49" customBuiltin="1"/>
    <cellStyle name="Акцент6 2" xfId="268"/>
    <cellStyle name="Ввод " xfId="9" builtinId="20" customBuiltin="1"/>
    <cellStyle name="Вывод" xfId="10" builtinId="21" customBuiltin="1"/>
    <cellStyle name="Вычисление" xfId="11" builtinId="22" customBuiltin="1"/>
    <cellStyle name="Заголовок 1" xfId="2" builtinId="16" customBuiltin="1"/>
    <cellStyle name="Заголовок 2" xfId="3" builtinId="17" customBuiltin="1"/>
    <cellStyle name="Заголовок 3" xfId="4" builtinId="18" customBuiltin="1"/>
    <cellStyle name="Заголовок 4" xfId="5" builtinId="19" customBuiltin="1"/>
    <cellStyle name="Заголовок 4 2" xfId="241"/>
    <cellStyle name="Итог" xfId="17" builtinId="25" customBuiltin="1"/>
    <cellStyle name="Контрольная ячейка" xfId="13" builtinId="23" customBuiltin="1"/>
    <cellStyle name="Название" xfId="1" builtinId="15" customBuiltin="1"/>
    <cellStyle name="Название 2" xfId="240"/>
    <cellStyle name="Нейтральный" xfId="8" builtinId="28" customBuiltin="1"/>
    <cellStyle name="Нейтральный 2" xfId="244"/>
    <cellStyle name="Обычный" xfId="0" builtinId="0"/>
    <cellStyle name="Обычный 2" xfId="239"/>
    <cellStyle name="Обычный 3" xfId="211"/>
    <cellStyle name="Плохой" xfId="7" builtinId="27" customBuiltin="1"/>
    <cellStyle name="Плохой 2" xfId="243"/>
    <cellStyle name="Пояснение" xfId="16" builtinId="53" customBuiltin="1"/>
    <cellStyle name="Пояснение 2" xfId="247"/>
    <cellStyle name="Примечание" xfId="15" builtinId="10" customBuiltin="1"/>
    <cellStyle name="Примечание 10" xfId="147"/>
    <cellStyle name="Примечание 10 2" xfId="377"/>
    <cellStyle name="Примечание 11" xfId="146"/>
    <cellStyle name="Примечание 11 2" xfId="376"/>
    <cellStyle name="Примечание 12" xfId="148"/>
    <cellStyle name="Примечание 12 2" xfId="378"/>
    <cellStyle name="Примечание 13" xfId="185"/>
    <cellStyle name="Примечание 13 2" xfId="415"/>
    <cellStyle name="Примечание 14" xfId="198"/>
    <cellStyle name="Примечание 14 2" xfId="428"/>
    <cellStyle name="Примечание 15" xfId="246"/>
    <cellStyle name="Примечание 2" xfId="46"/>
    <cellStyle name="Примечание 2 2" xfId="276"/>
    <cellStyle name="Примечание 3" xfId="44"/>
    <cellStyle name="Примечание 3 2" xfId="274"/>
    <cellStyle name="Примечание 4" xfId="73"/>
    <cellStyle name="Примечание 4 2" xfId="303"/>
    <cellStyle name="Примечание 5" xfId="45"/>
    <cellStyle name="Примечание 5 2" xfId="275"/>
    <cellStyle name="Примечание 6" xfId="42"/>
    <cellStyle name="Примечание 6 2" xfId="272"/>
    <cellStyle name="Примечание 7" xfId="43"/>
    <cellStyle name="Примечание 7 2" xfId="273"/>
    <cellStyle name="Примечание 8" xfId="121"/>
    <cellStyle name="Примечание 8 2" xfId="351"/>
    <cellStyle name="Примечание 9" xfId="116"/>
    <cellStyle name="Примечание 9 2" xfId="346"/>
    <cellStyle name="Связанная ячейка" xfId="12" builtinId="24" customBuiltin="1"/>
    <cellStyle name="Текст предупреждения" xfId="14" builtinId="11" customBuiltin="1"/>
    <cellStyle name="Текст предупреждения 2" xfId="245"/>
    <cellStyle name="Хороший" xfId="6" builtinId="26" customBuiltin="1"/>
    <cellStyle name="Хороший 2" xfId="24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Лист1"/>
  <dimension ref="A1:L421"/>
  <sheetViews>
    <sheetView showGridLines="0" tabSelected="1" view="pageBreakPreview" zoomScale="115" zoomScaleNormal="100" zoomScaleSheetLayoutView="115" workbookViewId="0">
      <selection activeCell="G413" sqref="G413"/>
    </sheetView>
  </sheetViews>
  <sheetFormatPr defaultRowHeight="12.75" outlineLevelRow="1"/>
  <cols>
    <col min="1" max="1" width="65" style="4" customWidth="1"/>
    <col min="2" max="2" width="4.7109375" style="31" customWidth="1"/>
    <col min="3" max="3" width="14" style="31" customWidth="1"/>
    <col min="4" max="4" width="5.85546875" style="31" customWidth="1"/>
    <col min="5" max="5" width="4.85546875" style="31" customWidth="1"/>
    <col min="6" max="6" width="17.85546875" style="32" customWidth="1"/>
    <col min="7" max="7" width="9.5703125" style="1" bestFit="1" customWidth="1"/>
    <col min="8" max="16384" width="9.140625" style="1"/>
  </cols>
  <sheetData>
    <row r="1" spans="1:6">
      <c r="A1" s="77"/>
      <c r="B1" s="39"/>
      <c r="C1" s="39"/>
      <c r="D1" s="39"/>
      <c r="E1" s="39"/>
      <c r="F1" s="42" t="s">
        <v>127</v>
      </c>
    </row>
    <row r="2" spans="1:6">
      <c r="A2" s="77"/>
      <c r="B2" s="39"/>
      <c r="C2" s="39"/>
      <c r="D2" s="39"/>
      <c r="E2" s="39"/>
      <c r="F2" s="42" t="s">
        <v>156</v>
      </c>
    </row>
    <row r="3" spans="1:6">
      <c r="A3" s="78"/>
      <c r="B3" s="40"/>
      <c r="C3" s="40"/>
      <c r="D3" s="40"/>
      <c r="E3" s="40"/>
      <c r="F3" s="42" t="s">
        <v>128</v>
      </c>
    </row>
    <row r="4" spans="1:6">
      <c r="A4" s="124" t="s">
        <v>153</v>
      </c>
      <c r="B4" s="124"/>
      <c r="C4" s="124"/>
      <c r="D4" s="124"/>
      <c r="E4" s="124"/>
      <c r="F4" s="124"/>
    </row>
    <row r="5" spans="1:6">
      <c r="A5" s="79"/>
      <c r="B5" s="43"/>
      <c r="C5" s="43"/>
      <c r="D5" s="43"/>
      <c r="E5" s="43"/>
      <c r="F5" s="41"/>
    </row>
    <row r="6" spans="1:6">
      <c r="A6" s="79"/>
      <c r="B6" s="43"/>
      <c r="C6" s="43"/>
      <c r="D6" s="43"/>
      <c r="E6" s="43"/>
      <c r="F6" s="41"/>
    </row>
    <row r="7" spans="1:6" ht="16.5">
      <c r="A7" s="126" t="s">
        <v>337</v>
      </c>
      <c r="B7" s="126"/>
      <c r="C7" s="126"/>
      <c r="D7" s="126"/>
      <c r="E7" s="126"/>
      <c r="F7" s="126"/>
    </row>
    <row r="8" spans="1:6" s="3" customFormat="1" ht="16.5">
      <c r="A8" s="127" t="s">
        <v>480</v>
      </c>
      <c r="B8" s="127"/>
      <c r="C8" s="127"/>
      <c r="D8" s="127"/>
      <c r="E8" s="127"/>
      <c r="F8" s="127"/>
    </row>
    <row r="9" spans="1:6" s="3" customFormat="1">
      <c r="A9" s="125" t="s">
        <v>479</v>
      </c>
      <c r="B9" s="125"/>
      <c r="C9" s="125"/>
      <c r="D9" s="125"/>
      <c r="E9" s="125"/>
      <c r="F9" s="125"/>
    </row>
    <row r="10" spans="1:6" ht="15.75">
      <c r="A10" s="44"/>
      <c r="B10" s="41"/>
      <c r="C10" s="41"/>
      <c r="D10" s="41"/>
      <c r="E10" s="41"/>
      <c r="F10" s="80"/>
    </row>
    <row r="11" spans="1:6">
      <c r="A11" s="44"/>
      <c r="B11" s="41"/>
      <c r="C11" s="41"/>
      <c r="D11" s="41"/>
      <c r="E11" s="41"/>
      <c r="F11" s="95" t="s">
        <v>129</v>
      </c>
    </row>
    <row r="12" spans="1:6">
      <c r="A12" s="2" t="s">
        <v>65</v>
      </c>
      <c r="B12" s="128" t="s">
        <v>66</v>
      </c>
      <c r="C12" s="128"/>
      <c r="D12" s="128"/>
      <c r="E12" s="128"/>
      <c r="F12" s="91" t="s">
        <v>67</v>
      </c>
    </row>
    <row r="13" spans="1:6">
      <c r="A13" s="2">
        <v>1</v>
      </c>
      <c r="B13" s="63"/>
      <c r="C13" s="66">
        <v>2</v>
      </c>
      <c r="D13" s="64"/>
      <c r="E13" s="65"/>
      <c r="F13" s="92">
        <v>3</v>
      </c>
    </row>
    <row r="14" spans="1:6" s="8" customFormat="1" ht="31.5">
      <c r="A14" s="45" t="s">
        <v>64</v>
      </c>
      <c r="B14" s="5" t="s">
        <v>2</v>
      </c>
      <c r="C14" s="6" t="s">
        <v>69</v>
      </c>
      <c r="D14" s="6" t="s">
        <v>1</v>
      </c>
      <c r="E14" s="7" t="s">
        <v>2</v>
      </c>
      <c r="F14" s="81">
        <f>F15+F23+F28+F33+F89+F94+F99+F104+F111+F136+F141+F158+F167+F214+F225+F230+F235+F244+F249+F261+F269+F292+F297+F209</f>
        <v>13880403000.000004</v>
      </c>
    </row>
    <row r="15" spans="1:6" s="9" customFormat="1" ht="42.75">
      <c r="A15" s="15" t="s">
        <v>229</v>
      </c>
      <c r="B15" s="16" t="s">
        <v>0</v>
      </c>
      <c r="C15" s="17" t="s">
        <v>68</v>
      </c>
      <c r="D15" s="17" t="s">
        <v>1</v>
      </c>
      <c r="E15" s="18" t="s">
        <v>2</v>
      </c>
      <c r="F15" s="82">
        <f>F16</f>
        <v>9192900</v>
      </c>
    </row>
    <row r="16" spans="1:6" s="9" customFormat="1">
      <c r="A16" s="10" t="s">
        <v>73</v>
      </c>
      <c r="B16" s="19" t="s">
        <v>0</v>
      </c>
      <c r="C16" s="20" t="s">
        <v>72</v>
      </c>
      <c r="D16" s="20" t="s">
        <v>1</v>
      </c>
      <c r="E16" s="21" t="s">
        <v>2</v>
      </c>
      <c r="F16" s="83">
        <f>F17</f>
        <v>9192900</v>
      </c>
    </row>
    <row r="17" spans="1:6" s="9" customFormat="1">
      <c r="A17" s="11" t="s">
        <v>70</v>
      </c>
      <c r="B17" s="19" t="s">
        <v>0</v>
      </c>
      <c r="C17" s="20" t="s">
        <v>71</v>
      </c>
      <c r="D17" s="20" t="s">
        <v>1</v>
      </c>
      <c r="E17" s="21" t="s">
        <v>3</v>
      </c>
      <c r="F17" s="83">
        <f>F18+F19+F20</f>
        <v>9192900</v>
      </c>
    </row>
    <row r="18" spans="1:6" s="9" customFormat="1" ht="25.5">
      <c r="A18" s="12" t="s">
        <v>182</v>
      </c>
      <c r="B18" s="22" t="s">
        <v>0</v>
      </c>
      <c r="C18" s="23" t="s">
        <v>183</v>
      </c>
      <c r="D18" s="23" t="s">
        <v>1</v>
      </c>
      <c r="E18" s="24" t="s">
        <v>3</v>
      </c>
      <c r="F18" s="84">
        <v>2638300</v>
      </c>
    </row>
    <row r="19" spans="1:6" s="9" customFormat="1" outlineLevel="1">
      <c r="A19" s="12" t="s">
        <v>20</v>
      </c>
      <c r="B19" s="22" t="s">
        <v>0</v>
      </c>
      <c r="C19" s="23" t="s">
        <v>42</v>
      </c>
      <c r="D19" s="23" t="s">
        <v>1</v>
      </c>
      <c r="E19" s="24" t="s">
        <v>3</v>
      </c>
      <c r="F19" s="84">
        <v>1866200</v>
      </c>
    </row>
    <row r="20" spans="1:6" s="9" customFormat="1" outlineLevel="1">
      <c r="A20" s="12" t="s">
        <v>184</v>
      </c>
      <c r="B20" s="22" t="s">
        <v>0</v>
      </c>
      <c r="C20" s="23" t="s">
        <v>185</v>
      </c>
      <c r="D20" s="23" t="s">
        <v>1</v>
      </c>
      <c r="E20" s="24" t="s">
        <v>3</v>
      </c>
      <c r="F20" s="84">
        <f>F21+F22</f>
        <v>4688400</v>
      </c>
    </row>
    <row r="21" spans="1:6" s="9" customFormat="1" outlineLevel="1">
      <c r="A21" s="12" t="s">
        <v>189</v>
      </c>
      <c r="B21" s="22" t="s">
        <v>0</v>
      </c>
      <c r="C21" s="23" t="s">
        <v>187</v>
      </c>
      <c r="D21" s="23" t="s">
        <v>1</v>
      </c>
      <c r="E21" s="24" t="s">
        <v>3</v>
      </c>
      <c r="F21" s="84">
        <v>4311500</v>
      </c>
    </row>
    <row r="22" spans="1:6" s="9" customFormat="1" outlineLevel="1">
      <c r="A22" s="12" t="s">
        <v>190</v>
      </c>
      <c r="B22" s="22" t="s">
        <v>0</v>
      </c>
      <c r="C22" s="23" t="s">
        <v>188</v>
      </c>
      <c r="D22" s="23" t="s">
        <v>1</v>
      </c>
      <c r="E22" s="24" t="s">
        <v>3</v>
      </c>
      <c r="F22" s="84">
        <v>376900</v>
      </c>
    </row>
    <row r="23" spans="1:6" s="9" customFormat="1" ht="14.25">
      <c r="A23" s="15" t="s">
        <v>461</v>
      </c>
      <c r="B23" s="16" t="s">
        <v>462</v>
      </c>
      <c r="C23" s="17" t="s">
        <v>68</v>
      </c>
      <c r="D23" s="17" t="s">
        <v>1</v>
      </c>
      <c r="E23" s="18" t="s">
        <v>2</v>
      </c>
      <c r="F23" s="82">
        <f>F24</f>
        <v>9022.6200000000008</v>
      </c>
    </row>
    <row r="24" spans="1:6" s="9" customFormat="1" outlineLevel="1">
      <c r="A24" s="73" t="s">
        <v>74</v>
      </c>
      <c r="B24" s="74" t="s">
        <v>462</v>
      </c>
      <c r="C24" s="75" t="s">
        <v>75</v>
      </c>
      <c r="D24" s="75" t="s">
        <v>1</v>
      </c>
      <c r="E24" s="76" t="s">
        <v>2</v>
      </c>
      <c r="F24" s="86">
        <f>F25</f>
        <v>9022.6200000000008</v>
      </c>
    </row>
    <row r="25" spans="1:6" s="9" customFormat="1" outlineLevel="1">
      <c r="A25" s="34" t="s">
        <v>222</v>
      </c>
      <c r="B25" s="35" t="s">
        <v>462</v>
      </c>
      <c r="C25" s="36" t="s">
        <v>221</v>
      </c>
      <c r="D25" s="36" t="s">
        <v>1</v>
      </c>
      <c r="E25" s="37" t="s">
        <v>4</v>
      </c>
      <c r="F25" s="83">
        <f>F26</f>
        <v>9022.6200000000008</v>
      </c>
    </row>
    <row r="26" spans="1:6" s="9" customFormat="1" ht="51" outlineLevel="1">
      <c r="A26" s="98" t="s">
        <v>231</v>
      </c>
      <c r="B26" s="49" t="s">
        <v>462</v>
      </c>
      <c r="C26" s="50" t="s">
        <v>232</v>
      </c>
      <c r="D26" s="50" t="s">
        <v>1</v>
      </c>
      <c r="E26" s="51" t="s">
        <v>4</v>
      </c>
      <c r="F26" s="84">
        <f>F27</f>
        <v>9022.6200000000008</v>
      </c>
    </row>
    <row r="27" spans="1:6" s="9" customFormat="1" ht="42.75" customHeight="1" outlineLevel="1">
      <c r="A27" s="98" t="s">
        <v>233</v>
      </c>
      <c r="B27" s="49" t="s">
        <v>462</v>
      </c>
      <c r="C27" s="50" t="s">
        <v>234</v>
      </c>
      <c r="D27" s="50" t="s">
        <v>1</v>
      </c>
      <c r="E27" s="51" t="s">
        <v>4</v>
      </c>
      <c r="F27" s="84">
        <v>9022.6200000000008</v>
      </c>
    </row>
    <row r="28" spans="1:6" s="9" customFormat="1" ht="14.25" outlineLevel="1">
      <c r="A28" s="15" t="s">
        <v>478</v>
      </c>
      <c r="B28" s="16" t="s">
        <v>463</v>
      </c>
      <c r="C28" s="17" t="s">
        <v>68</v>
      </c>
      <c r="D28" s="17" t="s">
        <v>1</v>
      </c>
      <c r="E28" s="18" t="s">
        <v>2</v>
      </c>
      <c r="F28" s="82">
        <f>F29</f>
        <v>4212.2299999999996</v>
      </c>
    </row>
    <row r="29" spans="1:6" s="9" customFormat="1" outlineLevel="1">
      <c r="A29" s="73" t="s">
        <v>74</v>
      </c>
      <c r="B29" s="74" t="s">
        <v>463</v>
      </c>
      <c r="C29" s="75" t="s">
        <v>75</v>
      </c>
      <c r="D29" s="75" t="s">
        <v>1</v>
      </c>
      <c r="E29" s="76" t="s">
        <v>2</v>
      </c>
      <c r="F29" s="86">
        <f>F30</f>
        <v>4212.2299999999996</v>
      </c>
    </row>
    <row r="30" spans="1:6" s="9" customFormat="1" outlineLevel="1">
      <c r="A30" s="34" t="s">
        <v>222</v>
      </c>
      <c r="B30" s="35" t="s">
        <v>463</v>
      </c>
      <c r="C30" s="36" t="s">
        <v>221</v>
      </c>
      <c r="D30" s="36" t="s">
        <v>1</v>
      </c>
      <c r="E30" s="37" t="s">
        <v>4</v>
      </c>
      <c r="F30" s="83">
        <f>F31</f>
        <v>4212.2299999999996</v>
      </c>
    </row>
    <row r="31" spans="1:6" s="9" customFormat="1" ht="51" outlineLevel="1">
      <c r="A31" s="98" t="s">
        <v>231</v>
      </c>
      <c r="B31" s="49" t="s">
        <v>463</v>
      </c>
      <c r="C31" s="50" t="s">
        <v>232</v>
      </c>
      <c r="D31" s="50" t="s">
        <v>1</v>
      </c>
      <c r="E31" s="51" t="s">
        <v>4</v>
      </c>
      <c r="F31" s="84">
        <f>F32</f>
        <v>4212.2299999999996</v>
      </c>
    </row>
    <row r="32" spans="1:6" s="9" customFormat="1" ht="44.25" customHeight="1" outlineLevel="1">
      <c r="A32" s="98" t="s">
        <v>233</v>
      </c>
      <c r="B32" s="49" t="s">
        <v>463</v>
      </c>
      <c r="C32" s="50" t="s">
        <v>234</v>
      </c>
      <c r="D32" s="50" t="s">
        <v>1</v>
      </c>
      <c r="E32" s="51" t="s">
        <v>4</v>
      </c>
      <c r="F32" s="84">
        <v>4212.2299999999996</v>
      </c>
    </row>
    <row r="33" spans="1:6" s="9" customFormat="1" ht="28.5" outlineLevel="1">
      <c r="A33" s="15" t="s">
        <v>295</v>
      </c>
      <c r="B33" s="16" t="s">
        <v>6</v>
      </c>
      <c r="C33" s="17" t="s">
        <v>68</v>
      </c>
      <c r="D33" s="17" t="s">
        <v>1</v>
      </c>
      <c r="E33" s="18" t="s">
        <v>2</v>
      </c>
      <c r="F33" s="82">
        <f>F34+F55+F64+F74+F82+F85</f>
        <v>13296479261.220001</v>
      </c>
    </row>
    <row r="34" spans="1:6" s="9" customFormat="1" outlineLevel="1">
      <c r="A34" s="11" t="s">
        <v>81</v>
      </c>
      <c r="B34" s="19" t="s">
        <v>6</v>
      </c>
      <c r="C34" s="20" t="s">
        <v>80</v>
      </c>
      <c r="D34" s="20" t="s">
        <v>1</v>
      </c>
      <c r="E34" s="21" t="s">
        <v>2</v>
      </c>
      <c r="F34" s="83">
        <f>F35</f>
        <v>8863251508.6000004</v>
      </c>
    </row>
    <row r="35" spans="1:6" s="9" customFormat="1" outlineLevel="1">
      <c r="A35" s="34" t="s">
        <v>82</v>
      </c>
      <c r="B35" s="35" t="s">
        <v>6</v>
      </c>
      <c r="C35" s="36" t="s">
        <v>83</v>
      </c>
      <c r="D35" s="36" t="s">
        <v>1</v>
      </c>
      <c r="E35" s="37" t="s">
        <v>5</v>
      </c>
      <c r="F35" s="83">
        <f>SUM(F36:F54)</f>
        <v>8863251508.6000004</v>
      </c>
    </row>
    <row r="36" spans="1:6" s="9" customFormat="1" ht="156" customHeight="1" outlineLevel="1">
      <c r="A36" s="98" t="s">
        <v>338</v>
      </c>
      <c r="B36" s="49" t="s">
        <v>6</v>
      </c>
      <c r="C36" s="50" t="s">
        <v>46</v>
      </c>
      <c r="D36" s="50" t="s">
        <v>1</v>
      </c>
      <c r="E36" s="51" t="s">
        <v>5</v>
      </c>
      <c r="F36" s="84">
        <v>4301957098.1000004</v>
      </c>
    </row>
    <row r="37" spans="1:6" s="9" customFormat="1" ht="121.5" customHeight="1" outlineLevel="1">
      <c r="A37" s="98" t="s">
        <v>339</v>
      </c>
      <c r="B37" s="49" t="s">
        <v>6</v>
      </c>
      <c r="C37" s="50" t="s">
        <v>47</v>
      </c>
      <c r="D37" s="50" t="s">
        <v>1</v>
      </c>
      <c r="E37" s="51" t="s">
        <v>5</v>
      </c>
      <c r="F37" s="84">
        <v>11301073.4</v>
      </c>
    </row>
    <row r="38" spans="1:6" s="9" customFormat="1" ht="111.75" customHeight="1">
      <c r="A38" s="98" t="s">
        <v>362</v>
      </c>
      <c r="B38" s="49" t="s">
        <v>6</v>
      </c>
      <c r="C38" s="50" t="s">
        <v>363</v>
      </c>
      <c r="D38" s="50" t="s">
        <v>1</v>
      </c>
      <c r="E38" s="51" t="s">
        <v>5</v>
      </c>
      <c r="F38" s="84">
        <v>2472484.2999999998</v>
      </c>
    </row>
    <row r="39" spans="1:6" s="9" customFormat="1" ht="111" customHeight="1">
      <c r="A39" s="98" t="s">
        <v>364</v>
      </c>
      <c r="B39" s="49" t="s">
        <v>6</v>
      </c>
      <c r="C39" s="50" t="s">
        <v>365</v>
      </c>
      <c r="D39" s="50" t="s">
        <v>1</v>
      </c>
      <c r="E39" s="51" t="s">
        <v>5</v>
      </c>
      <c r="F39" s="84">
        <v>5663030.5999999996</v>
      </c>
    </row>
    <row r="40" spans="1:6" s="9" customFormat="1" ht="111.75" customHeight="1">
      <c r="A40" s="98" t="s">
        <v>366</v>
      </c>
      <c r="B40" s="49" t="s">
        <v>6</v>
      </c>
      <c r="C40" s="50" t="s">
        <v>367</v>
      </c>
      <c r="D40" s="50" t="s">
        <v>1</v>
      </c>
      <c r="E40" s="51" t="s">
        <v>5</v>
      </c>
      <c r="F40" s="84">
        <v>3490093.6</v>
      </c>
    </row>
    <row r="41" spans="1:6" s="9" customFormat="1" ht="104.25" customHeight="1" outlineLevel="1">
      <c r="A41" s="98" t="s">
        <v>424</v>
      </c>
      <c r="B41" s="49" t="s">
        <v>6</v>
      </c>
      <c r="C41" s="50" t="s">
        <v>425</v>
      </c>
      <c r="D41" s="50" t="s">
        <v>1</v>
      </c>
      <c r="E41" s="51" t="s">
        <v>5</v>
      </c>
      <c r="F41" s="84">
        <v>2149016.4</v>
      </c>
    </row>
    <row r="42" spans="1:6" s="9" customFormat="1" ht="102" outlineLevel="1">
      <c r="A42" s="98" t="s">
        <v>340</v>
      </c>
      <c r="B42" s="49" t="s">
        <v>6</v>
      </c>
      <c r="C42" s="50" t="s">
        <v>48</v>
      </c>
      <c r="D42" s="50" t="s">
        <v>1</v>
      </c>
      <c r="E42" s="51" t="s">
        <v>5</v>
      </c>
      <c r="F42" s="84">
        <v>68997866.900000006</v>
      </c>
    </row>
    <row r="43" spans="1:6" s="9" customFormat="1" ht="102" outlineLevel="1">
      <c r="A43" s="98" t="s">
        <v>341</v>
      </c>
      <c r="B43" s="49" t="s">
        <v>6</v>
      </c>
      <c r="C43" s="50" t="s">
        <v>49</v>
      </c>
      <c r="D43" s="50" t="s">
        <v>1</v>
      </c>
      <c r="E43" s="51" t="s">
        <v>5</v>
      </c>
      <c r="F43" s="84">
        <v>57426435.200000003</v>
      </c>
    </row>
    <row r="44" spans="1:6" s="9" customFormat="1" ht="313.5" customHeight="1" outlineLevel="1">
      <c r="A44" s="103" t="s">
        <v>342</v>
      </c>
      <c r="B44" s="49" t="s">
        <v>6</v>
      </c>
      <c r="C44" s="50" t="s">
        <v>275</v>
      </c>
      <c r="D44" s="50" t="s">
        <v>1</v>
      </c>
      <c r="E44" s="51" t="s">
        <v>5</v>
      </c>
      <c r="F44" s="84">
        <v>207545152.69999999</v>
      </c>
    </row>
    <row r="45" spans="1:6" s="9" customFormat="1" ht="105" customHeight="1" outlineLevel="1">
      <c r="A45" s="103" t="s">
        <v>426</v>
      </c>
      <c r="B45" s="49" t="s">
        <v>6</v>
      </c>
      <c r="C45" s="50" t="s">
        <v>427</v>
      </c>
      <c r="D45" s="50" t="s">
        <v>1</v>
      </c>
      <c r="E45" s="51" t="s">
        <v>5</v>
      </c>
      <c r="F45" s="84">
        <v>594236.9</v>
      </c>
    </row>
    <row r="46" spans="1:6" s="9" customFormat="1" ht="77.25" customHeight="1" outlineLevel="1">
      <c r="A46" s="103" t="s">
        <v>343</v>
      </c>
      <c r="B46" s="49" t="s">
        <v>6</v>
      </c>
      <c r="C46" s="50" t="s">
        <v>336</v>
      </c>
      <c r="D46" s="50" t="s">
        <v>1</v>
      </c>
      <c r="E46" s="51" t="s">
        <v>5</v>
      </c>
      <c r="F46" s="84">
        <v>95149400</v>
      </c>
    </row>
    <row r="47" spans="1:6" s="9" customFormat="1" ht="78.75" customHeight="1" outlineLevel="1">
      <c r="A47" s="103" t="s">
        <v>344</v>
      </c>
      <c r="B47" s="49" t="s">
        <v>6</v>
      </c>
      <c r="C47" s="50" t="s">
        <v>335</v>
      </c>
      <c r="D47" s="50" t="s">
        <v>1</v>
      </c>
      <c r="E47" s="51" t="s">
        <v>5</v>
      </c>
      <c r="F47" s="84">
        <v>1376274437.0999999</v>
      </c>
    </row>
    <row r="48" spans="1:6" s="9" customFormat="1" ht="201.75" customHeight="1" outlineLevel="1">
      <c r="A48" s="103" t="s">
        <v>368</v>
      </c>
      <c r="B48" s="49" t="s">
        <v>6</v>
      </c>
      <c r="C48" s="50" t="s">
        <v>369</v>
      </c>
      <c r="D48" s="50" t="s">
        <v>1</v>
      </c>
      <c r="E48" s="51" t="s">
        <v>5</v>
      </c>
      <c r="F48" s="84">
        <v>30508046.399999999</v>
      </c>
    </row>
    <row r="49" spans="1:6" s="9" customFormat="1" ht="213.75" customHeight="1" outlineLevel="1">
      <c r="A49" s="103" t="s">
        <v>370</v>
      </c>
      <c r="B49" s="49" t="s">
        <v>6</v>
      </c>
      <c r="C49" s="50" t="s">
        <v>371</v>
      </c>
      <c r="D49" s="50" t="s">
        <v>1</v>
      </c>
      <c r="E49" s="51" t="s">
        <v>5</v>
      </c>
      <c r="F49" s="84">
        <v>16900811.800000001</v>
      </c>
    </row>
    <row r="50" spans="1:6" s="9" customFormat="1" ht="197.25" customHeight="1" outlineLevel="1">
      <c r="A50" s="103" t="s">
        <v>373</v>
      </c>
      <c r="B50" s="49" t="s">
        <v>6</v>
      </c>
      <c r="C50" s="50" t="s">
        <v>372</v>
      </c>
      <c r="D50" s="50" t="s">
        <v>1</v>
      </c>
      <c r="E50" s="51" t="s">
        <v>5</v>
      </c>
      <c r="F50" s="84">
        <v>57010660.899999999</v>
      </c>
    </row>
    <row r="51" spans="1:6" s="9" customFormat="1" ht="120" customHeight="1" outlineLevel="1">
      <c r="A51" s="103" t="s">
        <v>428</v>
      </c>
      <c r="B51" s="49" t="s">
        <v>6</v>
      </c>
      <c r="C51" s="50" t="s">
        <v>429</v>
      </c>
      <c r="D51" s="50" t="s">
        <v>1</v>
      </c>
      <c r="E51" s="51" t="s">
        <v>5</v>
      </c>
      <c r="F51" s="84">
        <v>34274.800000000003</v>
      </c>
    </row>
    <row r="52" spans="1:6" s="9" customFormat="1" ht="51" outlineLevel="1">
      <c r="A52" s="103" t="s">
        <v>430</v>
      </c>
      <c r="B52" s="49" t="s">
        <v>6</v>
      </c>
      <c r="C52" s="50" t="s">
        <v>431</v>
      </c>
      <c r="D52" s="50" t="s">
        <v>1</v>
      </c>
      <c r="E52" s="51" t="s">
        <v>5</v>
      </c>
      <c r="F52" s="84">
        <v>237102.6</v>
      </c>
    </row>
    <row r="53" spans="1:6" s="9" customFormat="1" ht="38.25" outlineLevel="1">
      <c r="A53" s="103" t="s">
        <v>374</v>
      </c>
      <c r="B53" s="22" t="s">
        <v>6</v>
      </c>
      <c r="C53" s="50" t="s">
        <v>376</v>
      </c>
      <c r="D53" s="50" t="s">
        <v>1</v>
      </c>
      <c r="E53" s="51" t="s">
        <v>5</v>
      </c>
      <c r="F53" s="84">
        <v>2617009537.8000002</v>
      </c>
    </row>
    <row r="54" spans="1:6" s="9" customFormat="1" ht="39.75" customHeight="1" outlineLevel="1">
      <c r="A54" s="103" t="s">
        <v>375</v>
      </c>
      <c r="B54" s="22" t="s">
        <v>6</v>
      </c>
      <c r="C54" s="23" t="s">
        <v>377</v>
      </c>
      <c r="D54" s="23" t="s">
        <v>1</v>
      </c>
      <c r="E54" s="24" t="s">
        <v>5</v>
      </c>
      <c r="F54" s="84">
        <v>8530749.0999999996</v>
      </c>
    </row>
    <row r="55" spans="1:6" s="9" customFormat="1" ht="25.5" outlineLevel="1">
      <c r="A55" s="11" t="s">
        <v>79</v>
      </c>
      <c r="B55" s="19" t="s">
        <v>6</v>
      </c>
      <c r="C55" s="20" t="s">
        <v>78</v>
      </c>
      <c r="D55" s="20" t="s">
        <v>1</v>
      </c>
      <c r="E55" s="21" t="s">
        <v>2</v>
      </c>
      <c r="F55" s="83">
        <f>F56+F63</f>
        <v>70128697.590000004</v>
      </c>
    </row>
    <row r="56" spans="1:6" s="9" customFormat="1" ht="25.5" outlineLevel="1">
      <c r="A56" s="11" t="s">
        <v>76</v>
      </c>
      <c r="B56" s="19" t="s">
        <v>6</v>
      </c>
      <c r="C56" s="20" t="s">
        <v>77</v>
      </c>
      <c r="D56" s="20" t="s">
        <v>1</v>
      </c>
      <c r="E56" s="21" t="s">
        <v>5</v>
      </c>
      <c r="F56" s="83">
        <f>F57+F59+F61</f>
        <v>50543697.590000004</v>
      </c>
    </row>
    <row r="57" spans="1:6" s="9" customFormat="1" ht="51" outlineLevel="1">
      <c r="A57" s="12" t="s">
        <v>154</v>
      </c>
      <c r="B57" s="22" t="s">
        <v>6</v>
      </c>
      <c r="C57" s="23" t="s">
        <v>43</v>
      </c>
      <c r="D57" s="23" t="s">
        <v>1</v>
      </c>
      <c r="E57" s="24" t="s">
        <v>5</v>
      </c>
      <c r="F57" s="84">
        <f>F58</f>
        <v>26285118.140000001</v>
      </c>
    </row>
    <row r="58" spans="1:6" s="9" customFormat="1" ht="78" customHeight="1" outlineLevel="1">
      <c r="A58" s="12" t="s">
        <v>330</v>
      </c>
      <c r="B58" s="22" t="s">
        <v>6</v>
      </c>
      <c r="C58" s="23" t="s">
        <v>204</v>
      </c>
      <c r="D58" s="23" t="s">
        <v>1</v>
      </c>
      <c r="E58" s="24" t="s">
        <v>5</v>
      </c>
      <c r="F58" s="84">
        <v>26285118.140000001</v>
      </c>
    </row>
    <row r="59" spans="1:6" s="9" customFormat="1" ht="63.75" outlineLevel="1">
      <c r="A59" s="12" t="s">
        <v>140</v>
      </c>
      <c r="B59" s="22" t="s">
        <v>6</v>
      </c>
      <c r="C59" s="23" t="s">
        <v>44</v>
      </c>
      <c r="D59" s="23" t="s">
        <v>1</v>
      </c>
      <c r="E59" s="24" t="s">
        <v>5</v>
      </c>
      <c r="F59" s="84">
        <f>F60</f>
        <v>120798.81</v>
      </c>
    </row>
    <row r="60" spans="1:6" s="9" customFormat="1" ht="92.25" customHeight="1">
      <c r="A60" s="12" t="s">
        <v>331</v>
      </c>
      <c r="B60" s="22" t="s">
        <v>6</v>
      </c>
      <c r="C60" s="23" t="s">
        <v>205</v>
      </c>
      <c r="D60" s="23" t="s">
        <v>1</v>
      </c>
      <c r="E60" s="24" t="s">
        <v>5</v>
      </c>
      <c r="F60" s="84">
        <v>120798.81</v>
      </c>
    </row>
    <row r="61" spans="1:6" s="9" customFormat="1" ht="51">
      <c r="A61" s="12" t="s">
        <v>141</v>
      </c>
      <c r="B61" s="22" t="s">
        <v>6</v>
      </c>
      <c r="C61" s="23" t="s">
        <v>45</v>
      </c>
      <c r="D61" s="23" t="s">
        <v>1</v>
      </c>
      <c r="E61" s="24" t="s">
        <v>5</v>
      </c>
      <c r="F61" s="84">
        <f>F62</f>
        <v>24137780.640000001</v>
      </c>
    </row>
    <row r="62" spans="1:6" s="9" customFormat="1" ht="76.5" outlineLevel="1">
      <c r="A62" s="12" t="s">
        <v>359</v>
      </c>
      <c r="B62" s="22" t="s">
        <v>6</v>
      </c>
      <c r="C62" s="23" t="s">
        <v>206</v>
      </c>
      <c r="D62" s="23" t="s">
        <v>1</v>
      </c>
      <c r="E62" s="24" t="s">
        <v>5</v>
      </c>
      <c r="F62" s="84">
        <v>24137780.640000001</v>
      </c>
    </row>
    <row r="63" spans="1:6" s="9" customFormat="1" outlineLevel="1">
      <c r="A63" s="11" t="s">
        <v>378</v>
      </c>
      <c r="B63" s="19" t="s">
        <v>6</v>
      </c>
      <c r="C63" s="20" t="s">
        <v>379</v>
      </c>
      <c r="D63" s="20" t="s">
        <v>1</v>
      </c>
      <c r="E63" s="21" t="s">
        <v>5</v>
      </c>
      <c r="F63" s="83">
        <v>19585000</v>
      </c>
    </row>
    <row r="64" spans="1:6" s="9" customFormat="1" outlineLevel="1">
      <c r="A64" s="11" t="s">
        <v>85</v>
      </c>
      <c r="B64" s="19" t="s">
        <v>6</v>
      </c>
      <c r="C64" s="20" t="s">
        <v>84</v>
      </c>
      <c r="D64" s="20" t="s">
        <v>1</v>
      </c>
      <c r="E64" s="21" t="s">
        <v>2</v>
      </c>
      <c r="F64" s="83">
        <f>F65+F70+F72</f>
        <v>3587069836.7399998</v>
      </c>
    </row>
    <row r="65" spans="1:6" s="9" customFormat="1" ht="25.5" outlineLevel="1">
      <c r="A65" s="11" t="s">
        <v>86</v>
      </c>
      <c r="B65" s="19" t="s">
        <v>6</v>
      </c>
      <c r="C65" s="20" t="s">
        <v>87</v>
      </c>
      <c r="D65" s="20" t="s">
        <v>1</v>
      </c>
      <c r="E65" s="21" t="s">
        <v>5</v>
      </c>
      <c r="F65" s="83">
        <f>F66+F68</f>
        <v>1878609700</v>
      </c>
    </row>
    <row r="66" spans="1:6" s="9" customFormat="1" ht="25.5" outlineLevel="1">
      <c r="A66" s="12" t="s">
        <v>21</v>
      </c>
      <c r="B66" s="22" t="s">
        <v>6</v>
      </c>
      <c r="C66" s="23" t="s">
        <v>88</v>
      </c>
      <c r="D66" s="23" t="s">
        <v>1</v>
      </c>
      <c r="E66" s="24" t="s">
        <v>5</v>
      </c>
      <c r="F66" s="84">
        <f>F67</f>
        <v>1502887800</v>
      </c>
    </row>
    <row r="67" spans="1:6" s="9" customFormat="1" ht="25.5" outlineLevel="1">
      <c r="A67" s="12" t="s">
        <v>21</v>
      </c>
      <c r="B67" s="22" t="s">
        <v>6</v>
      </c>
      <c r="C67" s="23" t="s">
        <v>50</v>
      </c>
      <c r="D67" s="23" t="s">
        <v>1</v>
      </c>
      <c r="E67" s="24" t="s">
        <v>5</v>
      </c>
      <c r="F67" s="84">
        <v>1502887800</v>
      </c>
    </row>
    <row r="68" spans="1:6" s="38" customFormat="1" ht="25.5" outlineLevel="1">
      <c r="A68" s="12" t="s">
        <v>22</v>
      </c>
      <c r="B68" s="22" t="s">
        <v>6</v>
      </c>
      <c r="C68" s="23" t="s">
        <v>89</v>
      </c>
      <c r="D68" s="23" t="s">
        <v>1</v>
      </c>
      <c r="E68" s="24" t="s">
        <v>5</v>
      </c>
      <c r="F68" s="84">
        <f>F69</f>
        <v>375721900</v>
      </c>
    </row>
    <row r="69" spans="1:6" s="9" customFormat="1" ht="42" customHeight="1" outlineLevel="1">
      <c r="A69" s="12" t="s">
        <v>180</v>
      </c>
      <c r="B69" s="22" t="s">
        <v>6</v>
      </c>
      <c r="C69" s="23" t="s">
        <v>51</v>
      </c>
      <c r="D69" s="23" t="s">
        <v>1</v>
      </c>
      <c r="E69" s="24" t="s">
        <v>5</v>
      </c>
      <c r="F69" s="84">
        <v>375721900</v>
      </c>
    </row>
    <row r="70" spans="1:6" s="9" customFormat="1" outlineLevel="1">
      <c r="A70" s="11" t="s">
        <v>23</v>
      </c>
      <c r="B70" s="19" t="s">
        <v>6</v>
      </c>
      <c r="C70" s="20" t="s">
        <v>90</v>
      </c>
      <c r="D70" s="20" t="s">
        <v>1</v>
      </c>
      <c r="E70" s="21" t="s">
        <v>5</v>
      </c>
      <c r="F70" s="83">
        <f>F71</f>
        <v>1660802400</v>
      </c>
    </row>
    <row r="71" spans="1:6" s="9" customFormat="1" outlineLevel="1">
      <c r="A71" s="12" t="s">
        <v>23</v>
      </c>
      <c r="B71" s="22" t="s">
        <v>6</v>
      </c>
      <c r="C71" s="23" t="s">
        <v>52</v>
      </c>
      <c r="D71" s="23" t="s">
        <v>1</v>
      </c>
      <c r="E71" s="24" t="s">
        <v>5</v>
      </c>
      <c r="F71" s="84">
        <v>1660802400</v>
      </c>
    </row>
    <row r="72" spans="1:6" s="9" customFormat="1" ht="25.5" outlineLevel="1">
      <c r="A72" s="11" t="s">
        <v>91</v>
      </c>
      <c r="B72" s="19" t="s">
        <v>6</v>
      </c>
      <c r="C72" s="20" t="s">
        <v>92</v>
      </c>
      <c r="D72" s="20" t="s">
        <v>1</v>
      </c>
      <c r="E72" s="21" t="s">
        <v>5</v>
      </c>
      <c r="F72" s="83">
        <f>F73</f>
        <v>47657736.740000002</v>
      </c>
    </row>
    <row r="73" spans="1:6" s="9" customFormat="1" ht="25.5" outlineLevel="1">
      <c r="A73" s="14" t="s">
        <v>24</v>
      </c>
      <c r="B73" s="25" t="s">
        <v>6</v>
      </c>
      <c r="C73" s="26" t="s">
        <v>53</v>
      </c>
      <c r="D73" s="26" t="s">
        <v>1</v>
      </c>
      <c r="E73" s="27" t="s">
        <v>5</v>
      </c>
      <c r="F73" s="85">
        <v>47657736.740000002</v>
      </c>
    </row>
    <row r="74" spans="1:6" s="9" customFormat="1" outlineLevel="1">
      <c r="A74" s="11" t="s">
        <v>93</v>
      </c>
      <c r="B74" s="19" t="s">
        <v>6</v>
      </c>
      <c r="C74" s="20" t="s">
        <v>94</v>
      </c>
      <c r="D74" s="20" t="s">
        <v>1</v>
      </c>
      <c r="E74" s="21" t="s">
        <v>2</v>
      </c>
      <c r="F74" s="83">
        <f>F75+F77</f>
        <v>564811849.72000003</v>
      </c>
    </row>
    <row r="75" spans="1:6" s="9" customFormat="1" outlineLevel="1">
      <c r="A75" s="12" t="s">
        <v>95</v>
      </c>
      <c r="B75" s="22" t="s">
        <v>6</v>
      </c>
      <c r="C75" s="23" t="s">
        <v>96</v>
      </c>
      <c r="D75" s="23" t="s">
        <v>1</v>
      </c>
      <c r="E75" s="24" t="s">
        <v>5</v>
      </c>
      <c r="F75" s="84">
        <f>F76</f>
        <v>407552900</v>
      </c>
    </row>
    <row r="76" spans="1:6" s="9" customFormat="1" ht="25.5" outlineLevel="1">
      <c r="A76" s="12" t="s">
        <v>25</v>
      </c>
      <c r="B76" s="22" t="s">
        <v>6</v>
      </c>
      <c r="C76" s="23" t="s">
        <v>54</v>
      </c>
      <c r="D76" s="23" t="s">
        <v>1</v>
      </c>
      <c r="E76" s="24" t="s">
        <v>5</v>
      </c>
      <c r="F76" s="84">
        <v>407552900</v>
      </c>
    </row>
    <row r="77" spans="1:6" s="9" customFormat="1" outlineLevel="1">
      <c r="A77" s="11" t="s">
        <v>97</v>
      </c>
      <c r="B77" s="19" t="s">
        <v>6</v>
      </c>
      <c r="C77" s="20" t="s">
        <v>98</v>
      </c>
      <c r="D77" s="20" t="s">
        <v>1</v>
      </c>
      <c r="E77" s="21" t="s">
        <v>5</v>
      </c>
      <c r="F77" s="83">
        <f>F78+F80</f>
        <v>157258949.72</v>
      </c>
    </row>
    <row r="78" spans="1:6" s="9" customFormat="1" outlineLevel="1">
      <c r="A78" s="12" t="s">
        <v>143</v>
      </c>
      <c r="B78" s="22" t="s">
        <v>6</v>
      </c>
      <c r="C78" s="23" t="s">
        <v>147</v>
      </c>
      <c r="D78" s="23" t="s">
        <v>1</v>
      </c>
      <c r="E78" s="24" t="s">
        <v>5</v>
      </c>
      <c r="F78" s="84">
        <f>F79</f>
        <v>142325867.72</v>
      </c>
    </row>
    <row r="79" spans="1:6" s="9" customFormat="1" ht="25.5" outlineLevel="1">
      <c r="A79" s="12" t="s">
        <v>144</v>
      </c>
      <c r="B79" s="22" t="s">
        <v>6</v>
      </c>
      <c r="C79" s="23" t="s">
        <v>148</v>
      </c>
      <c r="D79" s="23" t="s">
        <v>1</v>
      </c>
      <c r="E79" s="24" t="s">
        <v>5</v>
      </c>
      <c r="F79" s="84">
        <v>142325867.72</v>
      </c>
    </row>
    <row r="80" spans="1:6" s="9" customFormat="1" outlineLevel="1">
      <c r="A80" s="12" t="s">
        <v>145</v>
      </c>
      <c r="B80" s="22" t="s">
        <v>6</v>
      </c>
      <c r="C80" s="23" t="s">
        <v>149</v>
      </c>
      <c r="D80" s="23" t="s">
        <v>1</v>
      </c>
      <c r="E80" s="24" t="s">
        <v>5</v>
      </c>
      <c r="F80" s="84">
        <f>F81</f>
        <v>14933082</v>
      </c>
    </row>
    <row r="81" spans="1:10" s="9" customFormat="1" ht="25.5" outlineLevel="1">
      <c r="A81" s="14" t="s">
        <v>146</v>
      </c>
      <c r="B81" s="25" t="s">
        <v>6</v>
      </c>
      <c r="C81" s="26" t="s">
        <v>150</v>
      </c>
      <c r="D81" s="26" t="s">
        <v>1</v>
      </c>
      <c r="E81" s="27" t="s">
        <v>5</v>
      </c>
      <c r="F81" s="85">
        <v>14933082</v>
      </c>
    </row>
    <row r="82" spans="1:10" s="9" customFormat="1" outlineLevel="1">
      <c r="A82" s="11" t="s">
        <v>99</v>
      </c>
      <c r="B82" s="19" t="s">
        <v>6</v>
      </c>
      <c r="C82" s="20" t="s">
        <v>100</v>
      </c>
      <c r="D82" s="20" t="s">
        <v>1</v>
      </c>
      <c r="E82" s="21" t="s">
        <v>2</v>
      </c>
      <c r="F82" s="83">
        <f>F83</f>
        <v>211082769.87</v>
      </c>
    </row>
    <row r="83" spans="1:10" s="9" customFormat="1" ht="25.5" outlineLevel="1">
      <c r="A83" s="11" t="s">
        <v>101</v>
      </c>
      <c r="B83" s="19" t="s">
        <v>6</v>
      </c>
      <c r="C83" s="20" t="s">
        <v>102</v>
      </c>
      <c r="D83" s="20" t="s">
        <v>1</v>
      </c>
      <c r="E83" s="21" t="s">
        <v>5</v>
      </c>
      <c r="F83" s="83">
        <f>F84</f>
        <v>211082769.87</v>
      </c>
    </row>
    <row r="84" spans="1:10" s="9" customFormat="1" ht="38.25" outlineLevel="1">
      <c r="A84" s="102" t="s">
        <v>26</v>
      </c>
      <c r="B84" s="117" t="s">
        <v>6</v>
      </c>
      <c r="C84" s="118" t="s">
        <v>55</v>
      </c>
      <c r="D84" s="118" t="s">
        <v>1</v>
      </c>
      <c r="E84" s="119" t="s">
        <v>5</v>
      </c>
      <c r="F84" s="85">
        <v>211082769.87</v>
      </c>
    </row>
    <row r="85" spans="1:10" s="9" customFormat="1" outlineLevel="1">
      <c r="A85" s="73" t="s">
        <v>74</v>
      </c>
      <c r="B85" s="74" t="s">
        <v>6</v>
      </c>
      <c r="C85" s="75" t="s">
        <v>75</v>
      </c>
      <c r="D85" s="75" t="s">
        <v>1</v>
      </c>
      <c r="E85" s="76" t="s">
        <v>2</v>
      </c>
      <c r="F85" s="86">
        <f>F86</f>
        <v>134598.70000000001</v>
      </c>
    </row>
    <row r="86" spans="1:10" s="9" customFormat="1" outlineLevel="1">
      <c r="A86" s="34" t="s">
        <v>222</v>
      </c>
      <c r="B86" s="35" t="s">
        <v>6</v>
      </c>
      <c r="C86" s="36" t="s">
        <v>221</v>
      </c>
      <c r="D86" s="36" t="s">
        <v>1</v>
      </c>
      <c r="E86" s="37" t="s">
        <v>4</v>
      </c>
      <c r="F86" s="84">
        <f>F87</f>
        <v>134598.70000000001</v>
      </c>
    </row>
    <row r="87" spans="1:10" s="9" customFormat="1" ht="51" outlineLevel="1">
      <c r="A87" s="98" t="s">
        <v>231</v>
      </c>
      <c r="B87" s="49" t="s">
        <v>6</v>
      </c>
      <c r="C87" s="50" t="s">
        <v>232</v>
      </c>
      <c r="D87" s="50" t="s">
        <v>1</v>
      </c>
      <c r="E87" s="50" t="s">
        <v>4</v>
      </c>
      <c r="F87" s="121">
        <f>F88</f>
        <v>134598.70000000001</v>
      </c>
    </row>
    <row r="88" spans="1:10" s="9" customFormat="1" ht="43.5" customHeight="1" outlineLevel="1">
      <c r="A88" s="98" t="s">
        <v>233</v>
      </c>
      <c r="B88" s="49" t="s">
        <v>6</v>
      </c>
      <c r="C88" s="50" t="s">
        <v>234</v>
      </c>
      <c r="D88" s="50" t="s">
        <v>1</v>
      </c>
      <c r="E88" s="51" t="s">
        <v>4</v>
      </c>
      <c r="F88" s="121">
        <v>134598.70000000001</v>
      </c>
    </row>
    <row r="89" spans="1:10" s="9" customFormat="1" ht="28.5" outlineLevel="1">
      <c r="A89" s="15" t="s">
        <v>464</v>
      </c>
      <c r="B89" s="16" t="s">
        <v>465</v>
      </c>
      <c r="C89" s="17" t="s">
        <v>68</v>
      </c>
      <c r="D89" s="17" t="s">
        <v>1</v>
      </c>
      <c r="E89" s="18" t="s">
        <v>2</v>
      </c>
      <c r="F89" s="111">
        <f>F90</f>
        <v>18815.68</v>
      </c>
    </row>
    <row r="90" spans="1:10" s="9" customFormat="1" outlineLevel="1">
      <c r="A90" s="73" t="s">
        <v>74</v>
      </c>
      <c r="B90" s="74" t="s">
        <v>465</v>
      </c>
      <c r="C90" s="75" t="s">
        <v>75</v>
      </c>
      <c r="D90" s="75" t="s">
        <v>1</v>
      </c>
      <c r="E90" s="75" t="s">
        <v>2</v>
      </c>
      <c r="F90" s="86">
        <f>F91</f>
        <v>18815.68</v>
      </c>
    </row>
    <row r="91" spans="1:10" s="9" customFormat="1" outlineLevel="1">
      <c r="A91" s="34" t="s">
        <v>222</v>
      </c>
      <c r="B91" s="35" t="s">
        <v>465</v>
      </c>
      <c r="C91" s="36" t="s">
        <v>221</v>
      </c>
      <c r="D91" s="36" t="s">
        <v>1</v>
      </c>
      <c r="E91" s="36" t="s">
        <v>4</v>
      </c>
      <c r="F91" s="83">
        <f>F92</f>
        <v>18815.68</v>
      </c>
    </row>
    <row r="92" spans="1:10" s="9" customFormat="1" ht="52.5" customHeight="1" outlineLevel="1">
      <c r="A92" s="98" t="s">
        <v>231</v>
      </c>
      <c r="B92" s="49" t="s">
        <v>465</v>
      </c>
      <c r="C92" s="50" t="s">
        <v>232</v>
      </c>
      <c r="D92" s="50" t="s">
        <v>1</v>
      </c>
      <c r="E92" s="50" t="s">
        <v>4</v>
      </c>
      <c r="F92" s="84">
        <f>F93</f>
        <v>18815.68</v>
      </c>
    </row>
    <row r="93" spans="1:10" s="9" customFormat="1" ht="42.75" customHeight="1" outlineLevel="1">
      <c r="A93" s="98" t="s">
        <v>233</v>
      </c>
      <c r="B93" s="49" t="s">
        <v>465</v>
      </c>
      <c r="C93" s="50" t="s">
        <v>234</v>
      </c>
      <c r="D93" s="50" t="s">
        <v>1</v>
      </c>
      <c r="E93" s="50" t="s">
        <v>4</v>
      </c>
      <c r="F93" s="85">
        <v>18815.68</v>
      </c>
      <c r="J93" s="9" t="s">
        <v>448</v>
      </c>
    </row>
    <row r="94" spans="1:10" s="9" customFormat="1" ht="28.5" outlineLevel="1">
      <c r="A94" s="15" t="s">
        <v>466</v>
      </c>
      <c r="B94" s="16" t="s">
        <v>465</v>
      </c>
      <c r="C94" s="17" t="s">
        <v>68</v>
      </c>
      <c r="D94" s="17" t="s">
        <v>1</v>
      </c>
      <c r="E94" s="18" t="s">
        <v>2</v>
      </c>
      <c r="F94" s="112">
        <f>F95</f>
        <v>26364.409999999996</v>
      </c>
    </row>
    <row r="95" spans="1:10" s="9" customFormat="1" outlineLevel="1">
      <c r="A95" s="73" t="s">
        <v>74</v>
      </c>
      <c r="B95" s="74" t="s">
        <v>465</v>
      </c>
      <c r="C95" s="75" t="s">
        <v>75</v>
      </c>
      <c r="D95" s="75" t="s">
        <v>1</v>
      </c>
      <c r="E95" s="75" t="s">
        <v>2</v>
      </c>
      <c r="F95" s="86">
        <f>F96</f>
        <v>26364.409999999996</v>
      </c>
    </row>
    <row r="96" spans="1:10" s="9" customFormat="1" outlineLevel="1">
      <c r="A96" s="34" t="s">
        <v>222</v>
      </c>
      <c r="B96" s="35" t="s">
        <v>465</v>
      </c>
      <c r="C96" s="36" t="s">
        <v>221</v>
      </c>
      <c r="D96" s="36" t="s">
        <v>1</v>
      </c>
      <c r="E96" s="36" t="s">
        <v>4</v>
      </c>
      <c r="F96" s="83">
        <f>F97</f>
        <v>26364.409999999996</v>
      </c>
    </row>
    <row r="97" spans="1:6" s="9" customFormat="1" ht="51" outlineLevel="1">
      <c r="A97" s="98" t="s">
        <v>231</v>
      </c>
      <c r="B97" s="49" t="s">
        <v>465</v>
      </c>
      <c r="C97" s="50" t="s">
        <v>232</v>
      </c>
      <c r="D97" s="50" t="s">
        <v>1</v>
      </c>
      <c r="E97" s="50" t="s">
        <v>4</v>
      </c>
      <c r="F97" s="84">
        <f>F98</f>
        <v>26364.409999999996</v>
      </c>
    </row>
    <row r="98" spans="1:6" s="9" customFormat="1" ht="44.25" customHeight="1" outlineLevel="1">
      <c r="A98" s="98" t="s">
        <v>233</v>
      </c>
      <c r="B98" s="49" t="s">
        <v>465</v>
      </c>
      <c r="C98" s="50" t="s">
        <v>234</v>
      </c>
      <c r="D98" s="50" t="s">
        <v>1</v>
      </c>
      <c r="E98" s="50" t="s">
        <v>4</v>
      </c>
      <c r="F98" s="85">
        <v>26364.409999999996</v>
      </c>
    </row>
    <row r="99" spans="1:6" s="9" customFormat="1" ht="14.25" outlineLevel="1">
      <c r="A99" s="15" t="s">
        <v>467</v>
      </c>
      <c r="B99" s="16" t="s">
        <v>468</v>
      </c>
      <c r="C99" s="17" t="s">
        <v>68</v>
      </c>
      <c r="D99" s="17" t="s">
        <v>1</v>
      </c>
      <c r="E99" s="18" t="s">
        <v>2</v>
      </c>
      <c r="F99" s="112">
        <f>F100</f>
        <v>1500</v>
      </c>
    </row>
    <row r="100" spans="1:6" s="9" customFormat="1" outlineLevel="1">
      <c r="A100" s="73" t="s">
        <v>74</v>
      </c>
      <c r="B100" s="74" t="s">
        <v>468</v>
      </c>
      <c r="C100" s="75" t="s">
        <v>75</v>
      </c>
      <c r="D100" s="75" t="s">
        <v>1</v>
      </c>
      <c r="E100" s="75" t="s">
        <v>2</v>
      </c>
      <c r="F100" s="86">
        <f>F101</f>
        <v>1500</v>
      </c>
    </row>
    <row r="101" spans="1:6" s="9" customFormat="1" ht="25.5" outlineLevel="1">
      <c r="A101" s="34" t="s">
        <v>207</v>
      </c>
      <c r="B101" s="35" t="s">
        <v>468</v>
      </c>
      <c r="C101" s="36" t="s">
        <v>208</v>
      </c>
      <c r="D101" s="36" t="s">
        <v>1</v>
      </c>
      <c r="E101" s="37" t="s">
        <v>4</v>
      </c>
      <c r="F101" s="83">
        <f>F102</f>
        <v>1500</v>
      </c>
    </row>
    <row r="102" spans="1:6" s="9" customFormat="1" ht="38.25" outlineLevel="1">
      <c r="A102" s="98" t="s">
        <v>328</v>
      </c>
      <c r="B102" s="49" t="s">
        <v>468</v>
      </c>
      <c r="C102" s="50" t="s">
        <v>227</v>
      </c>
      <c r="D102" s="50" t="s">
        <v>1</v>
      </c>
      <c r="E102" s="51" t="s">
        <v>4</v>
      </c>
      <c r="F102" s="84">
        <f>F103</f>
        <v>1500</v>
      </c>
    </row>
    <row r="103" spans="1:6" s="9" customFormat="1" ht="51" outlineLevel="1">
      <c r="A103" s="98" t="s">
        <v>303</v>
      </c>
      <c r="B103" s="49" t="s">
        <v>468</v>
      </c>
      <c r="C103" s="50" t="s">
        <v>228</v>
      </c>
      <c r="D103" s="50" t="s">
        <v>1</v>
      </c>
      <c r="E103" s="51" t="s">
        <v>4</v>
      </c>
      <c r="F103" s="85">
        <v>1500</v>
      </c>
    </row>
    <row r="104" spans="1:6" s="9" customFormat="1" ht="28.5" outlineLevel="1">
      <c r="A104" s="15" t="s">
        <v>469</v>
      </c>
      <c r="B104" s="16" t="s">
        <v>470</v>
      </c>
      <c r="C104" s="17" t="s">
        <v>68</v>
      </c>
      <c r="D104" s="17" t="s">
        <v>1</v>
      </c>
      <c r="E104" s="18" t="s">
        <v>2</v>
      </c>
      <c r="F104" s="112">
        <f>F105</f>
        <v>172802.34</v>
      </c>
    </row>
    <row r="105" spans="1:6" s="9" customFormat="1" outlineLevel="1">
      <c r="A105" s="73" t="s">
        <v>74</v>
      </c>
      <c r="B105" s="74" t="s">
        <v>470</v>
      </c>
      <c r="C105" s="75" t="s">
        <v>75</v>
      </c>
      <c r="D105" s="75" t="s">
        <v>1</v>
      </c>
      <c r="E105" s="75" t="s">
        <v>2</v>
      </c>
      <c r="F105" s="86">
        <f>F106+F109</f>
        <v>172802.34</v>
      </c>
    </row>
    <row r="106" spans="1:6" s="9" customFormat="1" ht="25.5" outlineLevel="1">
      <c r="A106" s="34" t="s">
        <v>207</v>
      </c>
      <c r="B106" s="35" t="s">
        <v>470</v>
      </c>
      <c r="C106" s="36" t="s">
        <v>208</v>
      </c>
      <c r="D106" s="36" t="s">
        <v>1</v>
      </c>
      <c r="E106" s="37" t="s">
        <v>4</v>
      </c>
      <c r="F106" s="83">
        <f>F107</f>
        <v>122496.88</v>
      </c>
    </row>
    <row r="107" spans="1:6" s="9" customFormat="1" ht="51" outlineLevel="1">
      <c r="A107" s="98" t="s">
        <v>329</v>
      </c>
      <c r="B107" s="49" t="s">
        <v>470</v>
      </c>
      <c r="C107" s="50" t="s">
        <v>210</v>
      </c>
      <c r="D107" s="50" t="s">
        <v>1</v>
      </c>
      <c r="E107" s="51" t="s">
        <v>4</v>
      </c>
      <c r="F107" s="84">
        <f>F108</f>
        <v>122496.88</v>
      </c>
    </row>
    <row r="108" spans="1:6" s="9" customFormat="1" ht="63.75" outlineLevel="1">
      <c r="A108" s="98" t="s">
        <v>314</v>
      </c>
      <c r="B108" s="49" t="s">
        <v>470</v>
      </c>
      <c r="C108" s="50" t="s">
        <v>209</v>
      </c>
      <c r="D108" s="50" t="s">
        <v>1</v>
      </c>
      <c r="E108" s="51" t="s">
        <v>4</v>
      </c>
      <c r="F108" s="84">
        <v>122496.88</v>
      </c>
    </row>
    <row r="109" spans="1:6" s="9" customFormat="1" outlineLevel="1">
      <c r="A109" s="34" t="s">
        <v>471</v>
      </c>
      <c r="B109" s="35" t="s">
        <v>470</v>
      </c>
      <c r="C109" s="36" t="s">
        <v>472</v>
      </c>
      <c r="D109" s="36" t="s">
        <v>1</v>
      </c>
      <c r="E109" s="36" t="s">
        <v>4</v>
      </c>
      <c r="F109" s="122">
        <f>F110</f>
        <v>50305.46</v>
      </c>
    </row>
    <row r="110" spans="1:6" s="9" customFormat="1" ht="121.5" customHeight="1" outlineLevel="1">
      <c r="A110" s="98" t="s">
        <v>473</v>
      </c>
      <c r="B110" s="49" t="s">
        <v>470</v>
      </c>
      <c r="C110" s="50" t="s">
        <v>474</v>
      </c>
      <c r="D110" s="50" t="s">
        <v>1</v>
      </c>
      <c r="E110" s="50" t="s">
        <v>4</v>
      </c>
      <c r="F110" s="85">
        <v>50305.46</v>
      </c>
    </row>
    <row r="111" spans="1:6" s="9" customFormat="1" ht="14.25" outlineLevel="1">
      <c r="A111" s="15" t="s">
        <v>236</v>
      </c>
      <c r="B111" s="16" t="s">
        <v>237</v>
      </c>
      <c r="C111" s="17" t="s">
        <v>68</v>
      </c>
      <c r="D111" s="17" t="s">
        <v>1</v>
      </c>
      <c r="E111" s="18" t="s">
        <v>2</v>
      </c>
      <c r="F111" s="112">
        <f>F112</f>
        <v>16778374.609999999</v>
      </c>
    </row>
    <row r="112" spans="1:6" s="9" customFormat="1" outlineLevel="1">
      <c r="A112" s="69" t="s">
        <v>74</v>
      </c>
      <c r="B112" s="70" t="s">
        <v>237</v>
      </c>
      <c r="C112" s="71" t="s">
        <v>75</v>
      </c>
      <c r="D112" s="71" t="s">
        <v>1</v>
      </c>
      <c r="E112" s="72" t="s">
        <v>2</v>
      </c>
      <c r="F112" s="86">
        <f>F113</f>
        <v>16778374.609999999</v>
      </c>
    </row>
    <row r="113" spans="1:6" s="9" customFormat="1" ht="25.5" outlineLevel="1">
      <c r="A113" s="11" t="s">
        <v>207</v>
      </c>
      <c r="B113" s="19" t="s">
        <v>237</v>
      </c>
      <c r="C113" s="20" t="s">
        <v>208</v>
      </c>
      <c r="D113" s="20" t="s">
        <v>1</v>
      </c>
      <c r="E113" s="21" t="s">
        <v>4</v>
      </c>
      <c r="F113" s="83">
        <f>F114+F116+F118+F120+F122+F124+F126+F128+F130+F132+F134</f>
        <v>16778374.609999999</v>
      </c>
    </row>
    <row r="114" spans="1:6" s="9" customFormat="1" ht="38.25" outlineLevel="1">
      <c r="A114" s="12" t="s">
        <v>238</v>
      </c>
      <c r="B114" s="22" t="s">
        <v>237</v>
      </c>
      <c r="C114" s="23" t="s">
        <v>239</v>
      </c>
      <c r="D114" s="23" t="s">
        <v>1</v>
      </c>
      <c r="E114" s="24" t="s">
        <v>4</v>
      </c>
      <c r="F114" s="84">
        <f>F115</f>
        <v>78200</v>
      </c>
    </row>
    <row r="115" spans="1:6" s="9" customFormat="1" ht="51" outlineLevel="1">
      <c r="A115" s="12" t="s">
        <v>286</v>
      </c>
      <c r="B115" s="22" t="s">
        <v>237</v>
      </c>
      <c r="C115" s="23" t="s">
        <v>240</v>
      </c>
      <c r="D115" s="23" t="s">
        <v>1</v>
      </c>
      <c r="E115" s="24" t="s">
        <v>4</v>
      </c>
      <c r="F115" s="84">
        <v>78200</v>
      </c>
    </row>
    <row r="116" spans="1:6" s="9" customFormat="1" ht="51">
      <c r="A116" s="12" t="s">
        <v>241</v>
      </c>
      <c r="B116" s="22" t="s">
        <v>237</v>
      </c>
      <c r="C116" s="23" t="s">
        <v>242</v>
      </c>
      <c r="D116" s="23" t="s">
        <v>1</v>
      </c>
      <c r="E116" s="24" t="s">
        <v>4</v>
      </c>
      <c r="F116" s="84">
        <f>F117</f>
        <v>341230</v>
      </c>
    </row>
    <row r="117" spans="1:6" s="9" customFormat="1" ht="68.25" customHeight="1" outlineLevel="1">
      <c r="A117" s="12" t="s">
        <v>309</v>
      </c>
      <c r="B117" s="22" t="s">
        <v>237</v>
      </c>
      <c r="C117" s="23" t="s">
        <v>243</v>
      </c>
      <c r="D117" s="23" t="s">
        <v>1</v>
      </c>
      <c r="E117" s="24" t="s">
        <v>4</v>
      </c>
      <c r="F117" s="84">
        <v>341230</v>
      </c>
    </row>
    <row r="118" spans="1:6" s="9" customFormat="1" ht="38.25" outlineLevel="1">
      <c r="A118" s="12" t="s">
        <v>244</v>
      </c>
      <c r="B118" s="22" t="s">
        <v>237</v>
      </c>
      <c r="C118" s="23" t="s">
        <v>245</v>
      </c>
      <c r="D118" s="23" t="s">
        <v>1</v>
      </c>
      <c r="E118" s="24" t="s">
        <v>4</v>
      </c>
      <c r="F118" s="84">
        <f>F119</f>
        <v>725190</v>
      </c>
    </row>
    <row r="119" spans="1:6" s="9" customFormat="1" ht="51" outlineLevel="1">
      <c r="A119" s="12" t="s">
        <v>310</v>
      </c>
      <c r="B119" s="22" t="s">
        <v>237</v>
      </c>
      <c r="C119" s="23" t="s">
        <v>246</v>
      </c>
      <c r="D119" s="23" t="s">
        <v>1</v>
      </c>
      <c r="E119" s="24" t="s">
        <v>4</v>
      </c>
      <c r="F119" s="84">
        <v>725190</v>
      </c>
    </row>
    <row r="120" spans="1:6" s="9" customFormat="1" ht="51" outlineLevel="1">
      <c r="A120" s="12" t="s">
        <v>355</v>
      </c>
      <c r="B120" s="22" t="s">
        <v>237</v>
      </c>
      <c r="C120" s="23" t="s">
        <v>247</v>
      </c>
      <c r="D120" s="23" t="s">
        <v>1</v>
      </c>
      <c r="E120" s="24" t="s">
        <v>4</v>
      </c>
      <c r="F120" s="84">
        <f>F121</f>
        <v>1790180</v>
      </c>
    </row>
    <row r="121" spans="1:6" s="9" customFormat="1" ht="63.75" outlineLevel="1">
      <c r="A121" s="12" t="s">
        <v>356</v>
      </c>
      <c r="B121" s="22" t="s">
        <v>237</v>
      </c>
      <c r="C121" s="23" t="s">
        <v>248</v>
      </c>
      <c r="D121" s="23" t="s">
        <v>1</v>
      </c>
      <c r="E121" s="24" t="s">
        <v>4</v>
      </c>
      <c r="F121" s="84">
        <v>1790180</v>
      </c>
    </row>
    <row r="122" spans="1:6" s="9" customFormat="1" ht="38.25" outlineLevel="1">
      <c r="A122" s="12" t="s">
        <v>278</v>
      </c>
      <c r="B122" s="22" t="s">
        <v>237</v>
      </c>
      <c r="C122" s="23" t="s">
        <v>276</v>
      </c>
      <c r="D122" s="23" t="s">
        <v>1</v>
      </c>
      <c r="E122" s="24" t="s">
        <v>4</v>
      </c>
      <c r="F122" s="84">
        <f>F123</f>
        <v>15000</v>
      </c>
    </row>
    <row r="123" spans="1:6" s="9" customFormat="1" ht="53.25" customHeight="1" outlineLevel="1">
      <c r="A123" s="12" t="s">
        <v>279</v>
      </c>
      <c r="B123" s="22" t="s">
        <v>237</v>
      </c>
      <c r="C123" s="23" t="s">
        <v>277</v>
      </c>
      <c r="D123" s="23" t="s">
        <v>1</v>
      </c>
      <c r="E123" s="24" t="s">
        <v>4</v>
      </c>
      <c r="F123" s="84">
        <v>15000</v>
      </c>
    </row>
    <row r="124" spans="1:6" s="9" customFormat="1" ht="38.25" outlineLevel="1">
      <c r="A124" s="12" t="s">
        <v>325</v>
      </c>
      <c r="B124" s="22" t="s">
        <v>237</v>
      </c>
      <c r="C124" s="23" t="s">
        <v>249</v>
      </c>
      <c r="D124" s="23" t="s">
        <v>1</v>
      </c>
      <c r="E124" s="24" t="s">
        <v>4</v>
      </c>
      <c r="F124" s="84">
        <f>F125</f>
        <v>232500</v>
      </c>
    </row>
    <row r="125" spans="1:6" s="9" customFormat="1" ht="51" outlineLevel="1">
      <c r="A125" s="12" t="s">
        <v>311</v>
      </c>
      <c r="B125" s="22" t="s">
        <v>237</v>
      </c>
      <c r="C125" s="23" t="s">
        <v>250</v>
      </c>
      <c r="D125" s="23" t="s">
        <v>1</v>
      </c>
      <c r="E125" s="24" t="s">
        <v>4</v>
      </c>
      <c r="F125" s="84">
        <v>232500</v>
      </c>
    </row>
    <row r="126" spans="1:6" s="9" customFormat="1" ht="51" outlineLevel="1">
      <c r="A126" s="12" t="s">
        <v>326</v>
      </c>
      <c r="B126" s="22" t="s">
        <v>237</v>
      </c>
      <c r="C126" s="23" t="s">
        <v>251</v>
      </c>
      <c r="D126" s="23" t="s">
        <v>1</v>
      </c>
      <c r="E126" s="24" t="s">
        <v>4</v>
      </c>
      <c r="F126" s="84">
        <f>F127</f>
        <v>148080</v>
      </c>
    </row>
    <row r="127" spans="1:6" s="9" customFormat="1" ht="63.75" outlineLevel="1">
      <c r="A127" s="12" t="s">
        <v>312</v>
      </c>
      <c r="B127" s="22" t="s">
        <v>237</v>
      </c>
      <c r="C127" s="23" t="s">
        <v>252</v>
      </c>
      <c r="D127" s="23" t="s">
        <v>1</v>
      </c>
      <c r="E127" s="24" t="s">
        <v>4</v>
      </c>
      <c r="F127" s="84">
        <v>148080</v>
      </c>
    </row>
    <row r="128" spans="1:6" s="9" customFormat="1" ht="63.75" outlineLevel="1">
      <c r="A128" s="12" t="s">
        <v>357</v>
      </c>
      <c r="B128" s="22" t="s">
        <v>237</v>
      </c>
      <c r="C128" s="23" t="s">
        <v>253</v>
      </c>
      <c r="D128" s="23" t="s">
        <v>1</v>
      </c>
      <c r="E128" s="24" t="s">
        <v>4</v>
      </c>
      <c r="F128" s="84">
        <f>F129</f>
        <v>518440</v>
      </c>
    </row>
    <row r="129" spans="1:6" s="9" customFormat="1" ht="96" customHeight="1" outlineLevel="1">
      <c r="A129" s="12" t="s">
        <v>358</v>
      </c>
      <c r="B129" s="22" t="s">
        <v>237</v>
      </c>
      <c r="C129" s="23" t="s">
        <v>254</v>
      </c>
      <c r="D129" s="23" t="s">
        <v>1</v>
      </c>
      <c r="E129" s="24" t="s">
        <v>4</v>
      </c>
      <c r="F129" s="84">
        <v>518440</v>
      </c>
    </row>
    <row r="130" spans="1:6" s="9" customFormat="1" ht="38.25" outlineLevel="1">
      <c r="A130" s="12" t="s">
        <v>327</v>
      </c>
      <c r="B130" s="22" t="s">
        <v>237</v>
      </c>
      <c r="C130" s="23" t="s">
        <v>255</v>
      </c>
      <c r="D130" s="23" t="s">
        <v>1</v>
      </c>
      <c r="E130" s="24" t="s">
        <v>4</v>
      </c>
      <c r="F130" s="84">
        <f>F131</f>
        <v>167110</v>
      </c>
    </row>
    <row r="131" spans="1:6" s="9" customFormat="1" ht="55.5" customHeight="1" outlineLevel="1">
      <c r="A131" s="12" t="s">
        <v>313</v>
      </c>
      <c r="B131" s="22" t="s">
        <v>237</v>
      </c>
      <c r="C131" s="23" t="s">
        <v>256</v>
      </c>
      <c r="D131" s="23" t="s">
        <v>1</v>
      </c>
      <c r="E131" s="24" t="s">
        <v>4</v>
      </c>
      <c r="F131" s="84">
        <v>167110</v>
      </c>
    </row>
    <row r="132" spans="1:6" s="9" customFormat="1" ht="38.25" outlineLevel="1">
      <c r="A132" s="12" t="s">
        <v>328</v>
      </c>
      <c r="B132" s="22" t="s">
        <v>237</v>
      </c>
      <c r="C132" s="23" t="s">
        <v>227</v>
      </c>
      <c r="D132" s="23" t="s">
        <v>1</v>
      </c>
      <c r="E132" s="24" t="s">
        <v>4</v>
      </c>
      <c r="F132" s="84">
        <f>F133</f>
        <v>5673900</v>
      </c>
    </row>
    <row r="133" spans="1:6" s="9" customFormat="1" ht="51" outlineLevel="1">
      <c r="A133" s="12" t="s">
        <v>303</v>
      </c>
      <c r="B133" s="22" t="s">
        <v>237</v>
      </c>
      <c r="C133" s="23" t="s">
        <v>228</v>
      </c>
      <c r="D133" s="23" t="s">
        <v>1</v>
      </c>
      <c r="E133" s="24" t="s">
        <v>4</v>
      </c>
      <c r="F133" s="84">
        <v>5673900</v>
      </c>
    </row>
    <row r="134" spans="1:6" s="9" customFormat="1" ht="51" outlineLevel="1">
      <c r="A134" s="12" t="s">
        <v>329</v>
      </c>
      <c r="B134" s="22" t="s">
        <v>237</v>
      </c>
      <c r="C134" s="23" t="s">
        <v>210</v>
      </c>
      <c r="D134" s="23" t="s">
        <v>1</v>
      </c>
      <c r="E134" s="24" t="s">
        <v>4</v>
      </c>
      <c r="F134" s="84">
        <f>F135</f>
        <v>7088544.6100000003</v>
      </c>
    </row>
    <row r="135" spans="1:6" s="9" customFormat="1" ht="63.75" outlineLevel="1">
      <c r="A135" s="12" t="s">
        <v>314</v>
      </c>
      <c r="B135" s="22" t="s">
        <v>237</v>
      </c>
      <c r="C135" s="23" t="s">
        <v>209</v>
      </c>
      <c r="D135" s="23" t="s">
        <v>1</v>
      </c>
      <c r="E135" s="24" t="s">
        <v>4</v>
      </c>
      <c r="F135" s="84">
        <v>7088544.6100000003</v>
      </c>
    </row>
    <row r="136" spans="1:6" s="9" customFormat="1" ht="28.5" outlineLevel="1">
      <c r="A136" s="15" t="s">
        <v>298</v>
      </c>
      <c r="B136" s="16" t="s">
        <v>297</v>
      </c>
      <c r="C136" s="17" t="s">
        <v>68</v>
      </c>
      <c r="D136" s="17" t="s">
        <v>1</v>
      </c>
      <c r="E136" s="18" t="s">
        <v>2</v>
      </c>
      <c r="F136" s="82">
        <f>F137</f>
        <v>5000</v>
      </c>
    </row>
    <row r="137" spans="1:6" s="9" customFormat="1" outlineLevel="1">
      <c r="A137" s="69" t="s">
        <v>74</v>
      </c>
      <c r="B137" s="70" t="s">
        <v>297</v>
      </c>
      <c r="C137" s="71" t="s">
        <v>75</v>
      </c>
      <c r="D137" s="71" t="s">
        <v>1</v>
      </c>
      <c r="E137" s="72" t="s">
        <v>2</v>
      </c>
      <c r="F137" s="86">
        <f>F138</f>
        <v>5000</v>
      </c>
    </row>
    <row r="138" spans="1:6" s="9" customFormat="1" ht="25.5" outlineLevel="1">
      <c r="A138" s="11" t="s">
        <v>207</v>
      </c>
      <c r="B138" s="19" t="s">
        <v>297</v>
      </c>
      <c r="C138" s="20" t="s">
        <v>208</v>
      </c>
      <c r="D138" s="20" t="s">
        <v>1</v>
      </c>
      <c r="E138" s="21" t="s">
        <v>4</v>
      </c>
      <c r="F138" s="83">
        <f>F139</f>
        <v>5000</v>
      </c>
    </row>
    <row r="139" spans="1:6" s="9" customFormat="1" ht="38.25" outlineLevel="1">
      <c r="A139" s="12" t="s">
        <v>244</v>
      </c>
      <c r="B139" s="22" t="s">
        <v>297</v>
      </c>
      <c r="C139" s="23" t="s">
        <v>245</v>
      </c>
      <c r="D139" s="23" t="s">
        <v>1</v>
      </c>
      <c r="E139" s="24" t="s">
        <v>4</v>
      </c>
      <c r="F139" s="84">
        <f>F140</f>
        <v>5000</v>
      </c>
    </row>
    <row r="140" spans="1:6" s="9" customFormat="1" ht="51" outlineLevel="1">
      <c r="A140" s="12" t="s">
        <v>299</v>
      </c>
      <c r="B140" s="22" t="s">
        <v>297</v>
      </c>
      <c r="C140" s="23" t="s">
        <v>300</v>
      </c>
      <c r="D140" s="23" t="s">
        <v>1</v>
      </c>
      <c r="E140" s="24" t="s">
        <v>4</v>
      </c>
      <c r="F140" s="84">
        <v>5000</v>
      </c>
    </row>
    <row r="141" spans="1:6" s="9" customFormat="1" ht="28.5">
      <c r="A141" s="15" t="s">
        <v>301</v>
      </c>
      <c r="B141" s="16" t="s">
        <v>302</v>
      </c>
      <c r="C141" s="17" t="s">
        <v>68</v>
      </c>
      <c r="D141" s="17" t="s">
        <v>1</v>
      </c>
      <c r="E141" s="18" t="s">
        <v>2</v>
      </c>
      <c r="F141" s="82">
        <f>F142</f>
        <v>57571.119999999995</v>
      </c>
    </row>
    <row r="142" spans="1:6" s="9" customFormat="1" outlineLevel="1">
      <c r="A142" s="69" t="s">
        <v>74</v>
      </c>
      <c r="B142" s="70" t="s">
        <v>302</v>
      </c>
      <c r="C142" s="71" t="s">
        <v>75</v>
      </c>
      <c r="D142" s="71" t="s">
        <v>1</v>
      </c>
      <c r="E142" s="72" t="s">
        <v>2</v>
      </c>
      <c r="F142" s="86">
        <f>F143</f>
        <v>57571.119999999995</v>
      </c>
    </row>
    <row r="143" spans="1:6" s="9" customFormat="1" ht="25.5" outlineLevel="1">
      <c r="A143" s="11" t="s">
        <v>207</v>
      </c>
      <c r="B143" s="19" t="s">
        <v>302</v>
      </c>
      <c r="C143" s="20" t="s">
        <v>208</v>
      </c>
      <c r="D143" s="20" t="s">
        <v>1</v>
      </c>
      <c r="E143" s="21" t="s">
        <v>4</v>
      </c>
      <c r="F143" s="83">
        <f>F144+F146+F148+F150+F152+F154+F156</f>
        <v>57571.119999999995</v>
      </c>
    </row>
    <row r="144" spans="1:6" s="9" customFormat="1" ht="38.25" outlineLevel="1">
      <c r="A144" s="12" t="s">
        <v>238</v>
      </c>
      <c r="B144" s="22" t="s">
        <v>302</v>
      </c>
      <c r="C144" s="23" t="s">
        <v>239</v>
      </c>
      <c r="D144" s="23" t="s">
        <v>1</v>
      </c>
      <c r="E144" s="24" t="s">
        <v>4</v>
      </c>
      <c r="F144" s="84">
        <f>F145</f>
        <v>8700</v>
      </c>
    </row>
    <row r="145" spans="1:6" s="9" customFormat="1" ht="51" outlineLevel="1">
      <c r="A145" s="12" t="s">
        <v>286</v>
      </c>
      <c r="B145" s="22" t="s">
        <v>302</v>
      </c>
      <c r="C145" s="23" t="s">
        <v>240</v>
      </c>
      <c r="D145" s="23" t="s">
        <v>1</v>
      </c>
      <c r="E145" s="24" t="s">
        <v>4</v>
      </c>
      <c r="F145" s="84">
        <v>8700</v>
      </c>
    </row>
    <row r="146" spans="1:6" s="9" customFormat="1" ht="51">
      <c r="A146" s="12" t="s">
        <v>241</v>
      </c>
      <c r="B146" s="22" t="s">
        <v>302</v>
      </c>
      <c r="C146" s="23" t="s">
        <v>242</v>
      </c>
      <c r="D146" s="23" t="s">
        <v>1</v>
      </c>
      <c r="E146" s="24" t="s">
        <v>4</v>
      </c>
      <c r="F146" s="84">
        <f>F147</f>
        <v>6000</v>
      </c>
    </row>
    <row r="147" spans="1:6" s="9" customFormat="1" ht="69.75" customHeight="1" outlineLevel="1">
      <c r="A147" s="12" t="s">
        <v>309</v>
      </c>
      <c r="B147" s="22" t="s">
        <v>302</v>
      </c>
      <c r="C147" s="23" t="s">
        <v>243</v>
      </c>
      <c r="D147" s="23" t="s">
        <v>1</v>
      </c>
      <c r="E147" s="24" t="s">
        <v>4</v>
      </c>
      <c r="F147" s="84">
        <v>6000</v>
      </c>
    </row>
    <row r="148" spans="1:6" s="9" customFormat="1" ht="38.25" outlineLevel="1">
      <c r="A148" s="12" t="s">
        <v>244</v>
      </c>
      <c r="B148" s="22" t="s">
        <v>302</v>
      </c>
      <c r="C148" s="23" t="s">
        <v>245</v>
      </c>
      <c r="D148" s="23" t="s">
        <v>1</v>
      </c>
      <c r="E148" s="24" t="s">
        <v>4</v>
      </c>
      <c r="F148" s="84">
        <f>F149</f>
        <v>8650</v>
      </c>
    </row>
    <row r="149" spans="1:6" s="9" customFormat="1" ht="51" outlineLevel="1">
      <c r="A149" s="98" t="s">
        <v>310</v>
      </c>
      <c r="B149" s="49" t="s">
        <v>302</v>
      </c>
      <c r="C149" s="50" t="s">
        <v>246</v>
      </c>
      <c r="D149" s="50" t="s">
        <v>1</v>
      </c>
      <c r="E149" s="51" t="s">
        <v>4</v>
      </c>
      <c r="F149" s="84">
        <v>8650</v>
      </c>
    </row>
    <row r="150" spans="1:6" s="9" customFormat="1" ht="38.25" outlineLevel="1">
      <c r="A150" s="98" t="s">
        <v>434</v>
      </c>
      <c r="B150" s="49" t="s">
        <v>302</v>
      </c>
      <c r="C150" s="50" t="s">
        <v>435</v>
      </c>
      <c r="D150" s="50" t="s">
        <v>1</v>
      </c>
      <c r="E150" s="51" t="s">
        <v>4</v>
      </c>
      <c r="F150" s="84">
        <f>F151</f>
        <v>3000</v>
      </c>
    </row>
    <row r="151" spans="1:6" s="9" customFormat="1" ht="51" outlineLevel="1">
      <c r="A151" s="98" t="s">
        <v>433</v>
      </c>
      <c r="B151" s="49" t="s">
        <v>302</v>
      </c>
      <c r="C151" s="50" t="s">
        <v>432</v>
      </c>
      <c r="D151" s="50" t="s">
        <v>1</v>
      </c>
      <c r="E151" s="51" t="s">
        <v>4</v>
      </c>
      <c r="F151" s="84">
        <v>3000</v>
      </c>
    </row>
    <row r="152" spans="1:6" s="9" customFormat="1" ht="66" customHeight="1" outlineLevel="1">
      <c r="A152" s="98" t="s">
        <v>436</v>
      </c>
      <c r="B152" s="49" t="s">
        <v>302</v>
      </c>
      <c r="C152" s="50" t="s">
        <v>438</v>
      </c>
      <c r="D152" s="50" t="s">
        <v>1</v>
      </c>
      <c r="E152" s="51" t="s">
        <v>4</v>
      </c>
      <c r="F152" s="84">
        <f>F153</f>
        <v>1000</v>
      </c>
    </row>
    <row r="153" spans="1:6" s="9" customFormat="1" ht="82.5" customHeight="1" outlineLevel="1">
      <c r="A153" s="98" t="s">
        <v>437</v>
      </c>
      <c r="B153" s="49" t="s">
        <v>302</v>
      </c>
      <c r="C153" s="50" t="s">
        <v>439</v>
      </c>
      <c r="D153" s="50" t="s">
        <v>1</v>
      </c>
      <c r="E153" s="51" t="s">
        <v>4</v>
      </c>
      <c r="F153" s="84">
        <v>1000</v>
      </c>
    </row>
    <row r="154" spans="1:6" s="9" customFormat="1" ht="38.25" outlineLevel="1">
      <c r="A154" s="98" t="s">
        <v>328</v>
      </c>
      <c r="B154" s="49" t="s">
        <v>302</v>
      </c>
      <c r="C154" s="50" t="s">
        <v>227</v>
      </c>
      <c r="D154" s="50" t="s">
        <v>1</v>
      </c>
      <c r="E154" s="51" t="s">
        <v>4</v>
      </c>
      <c r="F154" s="84">
        <f>F155</f>
        <v>1500</v>
      </c>
    </row>
    <row r="155" spans="1:6" s="9" customFormat="1" ht="51" outlineLevel="1">
      <c r="A155" s="98" t="s">
        <v>303</v>
      </c>
      <c r="B155" s="49" t="s">
        <v>302</v>
      </c>
      <c r="C155" s="50" t="s">
        <v>228</v>
      </c>
      <c r="D155" s="50" t="s">
        <v>1</v>
      </c>
      <c r="E155" s="51" t="s">
        <v>4</v>
      </c>
      <c r="F155" s="84">
        <v>1500</v>
      </c>
    </row>
    <row r="156" spans="1:6" s="9" customFormat="1" ht="51" outlineLevel="1">
      <c r="A156" s="12" t="s">
        <v>329</v>
      </c>
      <c r="B156" s="22" t="s">
        <v>302</v>
      </c>
      <c r="C156" s="23" t="s">
        <v>210</v>
      </c>
      <c r="D156" s="23" t="s">
        <v>1</v>
      </c>
      <c r="E156" s="24" t="s">
        <v>4</v>
      </c>
      <c r="F156" s="84">
        <f>F157</f>
        <v>28721.119999999999</v>
      </c>
    </row>
    <row r="157" spans="1:6" s="9" customFormat="1" ht="63.75" outlineLevel="1">
      <c r="A157" s="12" t="s">
        <v>314</v>
      </c>
      <c r="B157" s="22" t="s">
        <v>302</v>
      </c>
      <c r="C157" s="23" t="s">
        <v>209</v>
      </c>
      <c r="D157" s="23" t="s">
        <v>1</v>
      </c>
      <c r="E157" s="24" t="s">
        <v>4</v>
      </c>
      <c r="F157" s="84">
        <v>28721.119999999999</v>
      </c>
    </row>
    <row r="158" spans="1:6" s="9" customFormat="1" ht="28.5" outlineLevel="1">
      <c r="A158" s="15" t="s">
        <v>296</v>
      </c>
      <c r="B158" s="16" t="s">
        <v>230</v>
      </c>
      <c r="C158" s="17" t="s">
        <v>68</v>
      </c>
      <c r="D158" s="17" t="s">
        <v>1</v>
      </c>
      <c r="E158" s="18" t="s">
        <v>2</v>
      </c>
      <c r="F158" s="82">
        <f t="shared" ref="F158" si="0">F159</f>
        <v>463208.39</v>
      </c>
    </row>
    <row r="159" spans="1:6" s="9" customFormat="1" outlineLevel="1">
      <c r="A159" s="69" t="s">
        <v>74</v>
      </c>
      <c r="B159" s="70" t="s">
        <v>230</v>
      </c>
      <c r="C159" s="71" t="s">
        <v>75</v>
      </c>
      <c r="D159" s="71" t="s">
        <v>1</v>
      </c>
      <c r="E159" s="72" t="s">
        <v>2</v>
      </c>
      <c r="F159" s="86">
        <f>F160</f>
        <v>463208.39</v>
      </c>
    </row>
    <row r="160" spans="1:6" s="9" customFormat="1" ht="25.5" outlineLevel="1">
      <c r="A160" s="11" t="s">
        <v>207</v>
      </c>
      <c r="B160" s="19" t="s">
        <v>230</v>
      </c>
      <c r="C160" s="20" t="s">
        <v>208</v>
      </c>
      <c r="D160" s="20" t="s">
        <v>1</v>
      </c>
      <c r="E160" s="21" t="s">
        <v>4</v>
      </c>
      <c r="F160" s="83">
        <f>F163+F165+F161</f>
        <v>463208.39</v>
      </c>
    </row>
    <row r="161" spans="1:6" s="9" customFormat="1" ht="38.25" outlineLevel="1">
      <c r="A161" s="12" t="s">
        <v>325</v>
      </c>
      <c r="B161" s="22" t="s">
        <v>230</v>
      </c>
      <c r="C161" s="23" t="s">
        <v>249</v>
      </c>
      <c r="D161" s="23" t="s">
        <v>1</v>
      </c>
      <c r="E161" s="24" t="s">
        <v>4</v>
      </c>
      <c r="F161" s="84">
        <f>F162</f>
        <v>2500</v>
      </c>
    </row>
    <row r="162" spans="1:6" s="9" customFormat="1" ht="51" outlineLevel="1">
      <c r="A162" s="12" t="s">
        <v>311</v>
      </c>
      <c r="B162" s="22" t="s">
        <v>230</v>
      </c>
      <c r="C162" s="23" t="s">
        <v>250</v>
      </c>
      <c r="D162" s="23" t="s">
        <v>1</v>
      </c>
      <c r="E162" s="24" t="s">
        <v>4</v>
      </c>
      <c r="F162" s="84">
        <v>2500</v>
      </c>
    </row>
    <row r="163" spans="1:6" s="9" customFormat="1" ht="38.25">
      <c r="A163" s="12" t="s">
        <v>328</v>
      </c>
      <c r="B163" s="22" t="s">
        <v>230</v>
      </c>
      <c r="C163" s="23" t="s">
        <v>227</v>
      </c>
      <c r="D163" s="23" t="s">
        <v>1</v>
      </c>
      <c r="E163" s="24" t="s">
        <v>4</v>
      </c>
      <c r="F163" s="84">
        <f>F164</f>
        <v>353563.94</v>
      </c>
    </row>
    <row r="164" spans="1:6" s="9" customFormat="1" ht="51" outlineLevel="1">
      <c r="A164" s="12" t="s">
        <v>303</v>
      </c>
      <c r="B164" s="22" t="s">
        <v>230</v>
      </c>
      <c r="C164" s="23" t="s">
        <v>228</v>
      </c>
      <c r="D164" s="23" t="s">
        <v>1</v>
      </c>
      <c r="E164" s="24" t="s">
        <v>4</v>
      </c>
      <c r="F164" s="84">
        <v>353563.94</v>
      </c>
    </row>
    <row r="165" spans="1:6" s="9" customFormat="1" ht="51" outlineLevel="1">
      <c r="A165" s="12" t="s">
        <v>329</v>
      </c>
      <c r="B165" s="22" t="s">
        <v>230</v>
      </c>
      <c r="C165" s="23" t="s">
        <v>210</v>
      </c>
      <c r="D165" s="23" t="s">
        <v>1</v>
      </c>
      <c r="E165" s="24" t="s">
        <v>4</v>
      </c>
      <c r="F165" s="84">
        <f>F166</f>
        <v>107144.45</v>
      </c>
    </row>
    <row r="166" spans="1:6" s="9" customFormat="1" ht="63.75" outlineLevel="1">
      <c r="A166" s="12" t="s">
        <v>314</v>
      </c>
      <c r="B166" s="22" t="s">
        <v>230</v>
      </c>
      <c r="C166" s="23" t="s">
        <v>209</v>
      </c>
      <c r="D166" s="23" t="s">
        <v>1</v>
      </c>
      <c r="E166" s="24" t="s">
        <v>4</v>
      </c>
      <c r="F166" s="84">
        <v>107144.45</v>
      </c>
    </row>
    <row r="167" spans="1:6" s="9" customFormat="1" ht="14.25" outlineLevel="1">
      <c r="A167" s="15" t="s">
        <v>27</v>
      </c>
      <c r="B167" s="16" t="s">
        <v>7</v>
      </c>
      <c r="C167" s="17" t="s">
        <v>68</v>
      </c>
      <c r="D167" s="17" t="s">
        <v>1</v>
      </c>
      <c r="E167" s="18" t="s">
        <v>2</v>
      </c>
      <c r="F167" s="82">
        <f>F168+F183+F187+F198+F206</f>
        <v>533069493.84000003</v>
      </c>
    </row>
    <row r="168" spans="1:6" s="9" customFormat="1" ht="25.5" outlineLevel="1">
      <c r="A168" s="34" t="s">
        <v>103</v>
      </c>
      <c r="B168" s="35" t="s">
        <v>7</v>
      </c>
      <c r="C168" s="36" t="s">
        <v>104</v>
      </c>
      <c r="D168" s="36" t="s">
        <v>1</v>
      </c>
      <c r="E168" s="37" t="s">
        <v>2</v>
      </c>
      <c r="F168" s="83">
        <f>F169+F171+F180</f>
        <v>438571783.44</v>
      </c>
    </row>
    <row r="169" spans="1:6" s="9" customFormat="1" ht="51" outlineLevel="1">
      <c r="A169" s="34" t="s">
        <v>105</v>
      </c>
      <c r="B169" s="35" t="s">
        <v>7</v>
      </c>
      <c r="C169" s="36" t="s">
        <v>130</v>
      </c>
      <c r="D169" s="36" t="s">
        <v>1</v>
      </c>
      <c r="E169" s="37" t="s">
        <v>3</v>
      </c>
      <c r="F169" s="83">
        <f>F170</f>
        <v>4485600</v>
      </c>
    </row>
    <row r="170" spans="1:6" s="9" customFormat="1" ht="38.25" outlineLevel="1">
      <c r="A170" s="12" t="s">
        <v>28</v>
      </c>
      <c r="B170" s="22" t="s">
        <v>7</v>
      </c>
      <c r="C170" s="23" t="s">
        <v>56</v>
      </c>
      <c r="D170" s="23" t="s">
        <v>1</v>
      </c>
      <c r="E170" s="24" t="s">
        <v>3</v>
      </c>
      <c r="F170" s="84">
        <v>4485600</v>
      </c>
    </row>
    <row r="171" spans="1:6" s="9" customFormat="1" ht="63.75" outlineLevel="1">
      <c r="A171" s="11" t="s">
        <v>106</v>
      </c>
      <c r="B171" s="19" t="s">
        <v>7</v>
      </c>
      <c r="C171" s="20" t="s">
        <v>107</v>
      </c>
      <c r="D171" s="20" t="s">
        <v>1</v>
      </c>
      <c r="E171" s="21" t="s">
        <v>3</v>
      </c>
      <c r="F171" s="83">
        <f>F172+F174+F176+F178</f>
        <v>433886183.44</v>
      </c>
    </row>
    <row r="172" spans="1:6" s="9" customFormat="1" ht="44.25" customHeight="1">
      <c r="A172" s="12" t="s">
        <v>108</v>
      </c>
      <c r="B172" s="22" t="s">
        <v>7</v>
      </c>
      <c r="C172" s="23" t="s">
        <v>109</v>
      </c>
      <c r="D172" s="23" t="s">
        <v>1</v>
      </c>
      <c r="E172" s="24" t="s">
        <v>3</v>
      </c>
      <c r="F172" s="84">
        <f>F173</f>
        <v>378629090</v>
      </c>
    </row>
    <row r="173" spans="1:6" s="9" customFormat="1" ht="51">
      <c r="A173" s="12" t="s">
        <v>29</v>
      </c>
      <c r="B173" s="22" t="s">
        <v>7</v>
      </c>
      <c r="C173" s="23" t="s">
        <v>57</v>
      </c>
      <c r="D173" s="23" t="s">
        <v>1</v>
      </c>
      <c r="E173" s="24" t="s">
        <v>3</v>
      </c>
      <c r="F173" s="84">
        <v>378629090</v>
      </c>
    </row>
    <row r="174" spans="1:6" s="9" customFormat="1" ht="51">
      <c r="A174" s="12" t="s">
        <v>110</v>
      </c>
      <c r="B174" s="22" t="s">
        <v>7</v>
      </c>
      <c r="C174" s="23" t="s">
        <v>111</v>
      </c>
      <c r="D174" s="23" t="s">
        <v>1</v>
      </c>
      <c r="E174" s="24" t="s">
        <v>3</v>
      </c>
      <c r="F174" s="84">
        <f>F175</f>
        <v>26953510</v>
      </c>
    </row>
    <row r="175" spans="1:6" s="9" customFormat="1" ht="51" outlineLevel="1">
      <c r="A175" s="12" t="s">
        <v>30</v>
      </c>
      <c r="B175" s="22" t="s">
        <v>7</v>
      </c>
      <c r="C175" s="23" t="s">
        <v>58</v>
      </c>
      <c r="D175" s="23" t="s">
        <v>1</v>
      </c>
      <c r="E175" s="24" t="s">
        <v>3</v>
      </c>
      <c r="F175" s="84">
        <v>26953510</v>
      </c>
    </row>
    <row r="176" spans="1:6" s="38" customFormat="1" ht="25.5" outlineLevel="1">
      <c r="A176" s="12" t="s">
        <v>112</v>
      </c>
      <c r="B176" s="22" t="s">
        <v>7</v>
      </c>
      <c r="C176" s="23" t="s">
        <v>113</v>
      </c>
      <c r="D176" s="23" t="s">
        <v>1</v>
      </c>
      <c r="E176" s="24" t="s">
        <v>3</v>
      </c>
      <c r="F176" s="84">
        <f>F177</f>
        <v>27900000</v>
      </c>
    </row>
    <row r="177" spans="1:6" s="9" customFormat="1" ht="25.5" outlineLevel="1">
      <c r="A177" s="98" t="s">
        <v>31</v>
      </c>
      <c r="B177" s="49" t="s">
        <v>7</v>
      </c>
      <c r="C177" s="50" t="s">
        <v>59</v>
      </c>
      <c r="D177" s="50" t="s">
        <v>1</v>
      </c>
      <c r="E177" s="51" t="s">
        <v>3</v>
      </c>
      <c r="F177" s="84">
        <v>27900000</v>
      </c>
    </row>
    <row r="178" spans="1:6" s="9" customFormat="1" ht="43.5" customHeight="1" outlineLevel="1">
      <c r="A178" s="98" t="s">
        <v>440</v>
      </c>
      <c r="B178" s="49" t="s">
        <v>7</v>
      </c>
      <c r="C178" s="50" t="s">
        <v>442</v>
      </c>
      <c r="D178" s="50" t="s">
        <v>1</v>
      </c>
      <c r="E178" s="51" t="s">
        <v>3</v>
      </c>
      <c r="F178" s="84">
        <f>F179</f>
        <v>403583.44</v>
      </c>
    </row>
    <row r="179" spans="1:6" s="9" customFormat="1" ht="104.25" customHeight="1" outlineLevel="1">
      <c r="A179" s="98" t="s">
        <v>441</v>
      </c>
      <c r="B179" s="49" t="s">
        <v>7</v>
      </c>
      <c r="C179" s="50" t="s">
        <v>443</v>
      </c>
      <c r="D179" s="50" t="s">
        <v>1</v>
      </c>
      <c r="E179" s="51" t="s">
        <v>3</v>
      </c>
      <c r="F179" s="84">
        <v>403583.44</v>
      </c>
    </row>
    <row r="180" spans="1:6" s="9" customFormat="1" ht="58.5" customHeight="1" outlineLevel="1">
      <c r="A180" s="12" t="s">
        <v>304</v>
      </c>
      <c r="B180" s="22" t="s">
        <v>7</v>
      </c>
      <c r="C180" s="23" t="s">
        <v>305</v>
      </c>
      <c r="D180" s="23" t="s">
        <v>1</v>
      </c>
      <c r="E180" s="24" t="s">
        <v>3</v>
      </c>
      <c r="F180" s="84">
        <f>F181</f>
        <v>200000</v>
      </c>
    </row>
    <row r="181" spans="1:6" s="9" customFormat="1" ht="58.5" customHeight="1" outlineLevel="1">
      <c r="A181" s="12" t="s">
        <v>306</v>
      </c>
      <c r="B181" s="22" t="s">
        <v>7</v>
      </c>
      <c r="C181" s="23" t="s">
        <v>307</v>
      </c>
      <c r="D181" s="23" t="s">
        <v>1</v>
      </c>
      <c r="E181" s="24" t="s">
        <v>3</v>
      </c>
      <c r="F181" s="84">
        <f>F182</f>
        <v>200000</v>
      </c>
    </row>
    <row r="182" spans="1:6" s="9" customFormat="1" ht="51" outlineLevel="1">
      <c r="A182" s="14" t="s">
        <v>308</v>
      </c>
      <c r="B182" s="22" t="s">
        <v>7</v>
      </c>
      <c r="C182" s="23" t="s">
        <v>334</v>
      </c>
      <c r="D182" s="23" t="s">
        <v>1</v>
      </c>
      <c r="E182" s="24" t="s">
        <v>3</v>
      </c>
      <c r="F182" s="84">
        <v>200000</v>
      </c>
    </row>
    <row r="183" spans="1:6" s="9" customFormat="1" outlineLevel="1">
      <c r="A183" s="73" t="s">
        <v>196</v>
      </c>
      <c r="B183" s="74" t="s">
        <v>7</v>
      </c>
      <c r="C183" s="75" t="s">
        <v>114</v>
      </c>
      <c r="D183" s="75" t="s">
        <v>1</v>
      </c>
      <c r="E183" s="76" t="s">
        <v>2</v>
      </c>
      <c r="F183" s="86">
        <f>F184</f>
        <v>4215018.6100000003</v>
      </c>
    </row>
    <row r="184" spans="1:6" s="9" customFormat="1" outlineLevel="1">
      <c r="A184" s="34" t="s">
        <v>290</v>
      </c>
      <c r="B184" s="35" t="s">
        <v>7</v>
      </c>
      <c r="C184" s="36" t="s">
        <v>287</v>
      </c>
      <c r="D184" s="36" t="s">
        <v>1</v>
      </c>
      <c r="E184" s="37" t="s">
        <v>8</v>
      </c>
      <c r="F184" s="83">
        <f>F185</f>
        <v>4215018.6100000003</v>
      </c>
    </row>
    <row r="185" spans="1:6" s="9" customFormat="1" outlineLevel="1">
      <c r="A185" s="98" t="s">
        <v>291</v>
      </c>
      <c r="B185" s="49" t="s">
        <v>7</v>
      </c>
      <c r="C185" s="50" t="s">
        <v>288</v>
      </c>
      <c r="D185" s="50" t="s">
        <v>1</v>
      </c>
      <c r="E185" s="51" t="s">
        <v>8</v>
      </c>
      <c r="F185" s="84">
        <f>F186</f>
        <v>4215018.6100000003</v>
      </c>
    </row>
    <row r="186" spans="1:6" s="9" customFormat="1" outlineLevel="1">
      <c r="A186" s="102" t="s">
        <v>292</v>
      </c>
      <c r="B186" s="25" t="s">
        <v>7</v>
      </c>
      <c r="C186" s="26" t="s">
        <v>289</v>
      </c>
      <c r="D186" s="26" t="s">
        <v>1</v>
      </c>
      <c r="E186" s="27" t="s">
        <v>8</v>
      </c>
      <c r="F186" s="85">
        <v>4215018.6100000003</v>
      </c>
    </row>
    <row r="187" spans="1:6" s="9" customFormat="1" outlineLevel="1">
      <c r="A187" s="69" t="s">
        <v>115</v>
      </c>
      <c r="B187" s="70" t="s">
        <v>7</v>
      </c>
      <c r="C187" s="71" t="s">
        <v>116</v>
      </c>
      <c r="D187" s="71" t="s">
        <v>1</v>
      </c>
      <c r="E187" s="72" t="s">
        <v>2</v>
      </c>
      <c r="F187" s="86">
        <f>F188+F190+F193</f>
        <v>90100000</v>
      </c>
    </row>
    <row r="188" spans="1:6" s="9" customFormat="1" ht="12.75" customHeight="1">
      <c r="A188" s="11" t="s">
        <v>158</v>
      </c>
      <c r="B188" s="19" t="s">
        <v>7</v>
      </c>
      <c r="C188" s="20" t="s">
        <v>159</v>
      </c>
      <c r="D188" s="20" t="s">
        <v>1</v>
      </c>
      <c r="E188" s="21" t="s">
        <v>9</v>
      </c>
      <c r="F188" s="83">
        <f>F189</f>
        <v>5600000</v>
      </c>
    </row>
    <row r="189" spans="1:6" s="9" customFormat="1">
      <c r="A189" s="12" t="s">
        <v>160</v>
      </c>
      <c r="B189" s="22" t="s">
        <v>7</v>
      </c>
      <c r="C189" s="23" t="s">
        <v>161</v>
      </c>
      <c r="D189" s="23" t="s">
        <v>1</v>
      </c>
      <c r="E189" s="24" t="s">
        <v>9</v>
      </c>
      <c r="F189" s="84">
        <v>5600000</v>
      </c>
    </row>
    <row r="190" spans="1:6" s="9" customFormat="1" ht="63.75">
      <c r="A190" s="11" t="s">
        <v>117</v>
      </c>
      <c r="B190" s="19" t="s">
        <v>7</v>
      </c>
      <c r="C190" s="20" t="s">
        <v>118</v>
      </c>
      <c r="D190" s="20" t="s">
        <v>1</v>
      </c>
      <c r="E190" s="21" t="s">
        <v>2</v>
      </c>
      <c r="F190" s="83">
        <f>F191</f>
        <v>36500000</v>
      </c>
    </row>
    <row r="191" spans="1:6" s="9" customFormat="1" ht="63.75" outlineLevel="1">
      <c r="A191" s="12" t="s">
        <v>186</v>
      </c>
      <c r="B191" s="22" t="s">
        <v>7</v>
      </c>
      <c r="C191" s="23" t="s">
        <v>119</v>
      </c>
      <c r="D191" s="23" t="s">
        <v>1</v>
      </c>
      <c r="E191" s="24" t="s">
        <v>9</v>
      </c>
      <c r="F191" s="84">
        <f>F192</f>
        <v>36500000</v>
      </c>
    </row>
    <row r="192" spans="1:6" s="9" customFormat="1" ht="63.75" outlineLevel="1">
      <c r="A192" s="12" t="s">
        <v>32</v>
      </c>
      <c r="B192" s="22" t="s">
        <v>7</v>
      </c>
      <c r="C192" s="23" t="s">
        <v>60</v>
      </c>
      <c r="D192" s="23" t="s">
        <v>1</v>
      </c>
      <c r="E192" s="24" t="s">
        <v>9</v>
      </c>
      <c r="F192" s="84">
        <v>36500000</v>
      </c>
    </row>
    <row r="193" spans="1:6" s="9" customFormat="1" ht="25.5" outlineLevel="1">
      <c r="A193" s="11" t="s">
        <v>120</v>
      </c>
      <c r="B193" s="19" t="s">
        <v>7</v>
      </c>
      <c r="C193" s="20" t="s">
        <v>122</v>
      </c>
      <c r="D193" s="20" t="s">
        <v>1</v>
      </c>
      <c r="E193" s="21" t="s">
        <v>10</v>
      </c>
      <c r="F193" s="83">
        <f>F194+F196</f>
        <v>48000000</v>
      </c>
    </row>
    <row r="194" spans="1:6" s="9" customFormat="1" ht="25.5" outlineLevel="1">
      <c r="A194" s="12" t="s">
        <v>121</v>
      </c>
      <c r="B194" s="22" t="s">
        <v>7</v>
      </c>
      <c r="C194" s="23" t="s">
        <v>123</v>
      </c>
      <c r="D194" s="23" t="s">
        <v>1</v>
      </c>
      <c r="E194" s="24" t="s">
        <v>10</v>
      </c>
      <c r="F194" s="84">
        <f>F195</f>
        <v>43755000</v>
      </c>
    </row>
    <row r="195" spans="1:6" s="9" customFormat="1" ht="29.25" customHeight="1" outlineLevel="1">
      <c r="A195" s="12" t="s">
        <v>33</v>
      </c>
      <c r="B195" s="22" t="s">
        <v>7</v>
      </c>
      <c r="C195" s="23" t="s">
        <v>61</v>
      </c>
      <c r="D195" s="23" t="s">
        <v>1</v>
      </c>
      <c r="E195" s="24" t="s">
        <v>10</v>
      </c>
      <c r="F195" s="84">
        <v>43755000</v>
      </c>
    </row>
    <row r="196" spans="1:6" s="9" customFormat="1" ht="38.25" outlineLevel="1">
      <c r="A196" s="12" t="s">
        <v>387</v>
      </c>
      <c r="B196" s="22" t="s">
        <v>7</v>
      </c>
      <c r="C196" s="23" t="s">
        <v>385</v>
      </c>
      <c r="D196" s="23" t="s">
        <v>1</v>
      </c>
      <c r="E196" s="24" t="s">
        <v>10</v>
      </c>
      <c r="F196" s="84">
        <f>F197</f>
        <v>4245000</v>
      </c>
    </row>
    <row r="197" spans="1:6" s="9" customFormat="1" ht="38.25" outlineLevel="1">
      <c r="A197" s="12" t="s">
        <v>388</v>
      </c>
      <c r="B197" s="22" t="s">
        <v>7</v>
      </c>
      <c r="C197" s="23" t="s">
        <v>386</v>
      </c>
      <c r="D197" s="23" t="s">
        <v>1</v>
      </c>
      <c r="E197" s="24" t="s">
        <v>10</v>
      </c>
      <c r="F197" s="84">
        <v>4245000</v>
      </c>
    </row>
    <row r="198" spans="1:6" s="9" customFormat="1" outlineLevel="1">
      <c r="A198" s="69" t="s">
        <v>74</v>
      </c>
      <c r="B198" s="70" t="s">
        <v>7</v>
      </c>
      <c r="C198" s="71" t="s">
        <v>75</v>
      </c>
      <c r="D198" s="71" t="s">
        <v>1</v>
      </c>
      <c r="E198" s="72" t="s">
        <v>2</v>
      </c>
      <c r="F198" s="86">
        <f>F199+F204</f>
        <v>172759.88</v>
      </c>
    </row>
    <row r="199" spans="1:6" s="9" customFormat="1" ht="80.25" customHeight="1" outlineLevel="1">
      <c r="A199" s="11" t="s">
        <v>211</v>
      </c>
      <c r="B199" s="19" t="s">
        <v>7</v>
      </c>
      <c r="C199" s="20" t="s">
        <v>270</v>
      </c>
      <c r="D199" s="20" t="s">
        <v>1</v>
      </c>
      <c r="E199" s="21" t="s">
        <v>4</v>
      </c>
      <c r="F199" s="83">
        <f>F200+F202</f>
        <v>152877.38</v>
      </c>
    </row>
    <row r="200" spans="1:6" s="9" customFormat="1" ht="38.25" outlineLevel="1">
      <c r="A200" s="12" t="s">
        <v>212</v>
      </c>
      <c r="B200" s="22" t="s">
        <v>7</v>
      </c>
      <c r="C200" s="23" t="s">
        <v>213</v>
      </c>
      <c r="D200" s="23" t="s">
        <v>1</v>
      </c>
      <c r="E200" s="24" t="s">
        <v>4</v>
      </c>
      <c r="F200" s="84">
        <f>F201</f>
        <v>2877.38</v>
      </c>
    </row>
    <row r="201" spans="1:6" s="9" customFormat="1" ht="51" outlineLevel="1">
      <c r="A201" s="12" t="s">
        <v>215</v>
      </c>
      <c r="B201" s="22" t="s">
        <v>7</v>
      </c>
      <c r="C201" s="23" t="s">
        <v>214</v>
      </c>
      <c r="D201" s="23" t="s">
        <v>1</v>
      </c>
      <c r="E201" s="24" t="s">
        <v>4</v>
      </c>
      <c r="F201" s="84">
        <v>2877.38</v>
      </c>
    </row>
    <row r="202" spans="1:6" s="9" customFormat="1" ht="58.5" customHeight="1" outlineLevel="1">
      <c r="A202" s="98" t="s">
        <v>218</v>
      </c>
      <c r="B202" s="49" t="s">
        <v>7</v>
      </c>
      <c r="C202" s="50" t="s">
        <v>217</v>
      </c>
      <c r="D202" s="50" t="s">
        <v>1</v>
      </c>
      <c r="E202" s="51" t="s">
        <v>4</v>
      </c>
      <c r="F202" s="84">
        <f>F203</f>
        <v>150000</v>
      </c>
    </row>
    <row r="203" spans="1:6" s="9" customFormat="1" ht="51" outlineLevel="1">
      <c r="A203" s="98" t="s">
        <v>315</v>
      </c>
      <c r="B203" s="49" t="s">
        <v>7</v>
      </c>
      <c r="C203" s="50" t="s">
        <v>216</v>
      </c>
      <c r="D203" s="50" t="s">
        <v>1</v>
      </c>
      <c r="E203" s="51" t="s">
        <v>4</v>
      </c>
      <c r="F203" s="84">
        <v>150000</v>
      </c>
    </row>
    <row r="204" spans="1:6" s="9" customFormat="1" ht="25.5" outlineLevel="1">
      <c r="A204" s="98" t="s">
        <v>444</v>
      </c>
      <c r="B204" s="49" t="s">
        <v>7</v>
      </c>
      <c r="C204" s="50" t="s">
        <v>446</v>
      </c>
      <c r="D204" s="50" t="s">
        <v>1</v>
      </c>
      <c r="E204" s="51" t="s">
        <v>4</v>
      </c>
      <c r="F204" s="84">
        <f>F205</f>
        <v>19882.5</v>
      </c>
    </row>
    <row r="205" spans="1:6" s="9" customFormat="1" ht="104.25" customHeight="1" outlineLevel="1">
      <c r="A205" s="98" t="s">
        <v>445</v>
      </c>
      <c r="B205" s="49" t="s">
        <v>7</v>
      </c>
      <c r="C205" s="50" t="s">
        <v>447</v>
      </c>
      <c r="D205" s="50" t="s">
        <v>1</v>
      </c>
      <c r="E205" s="51" t="s">
        <v>4</v>
      </c>
      <c r="F205" s="84">
        <v>19882.5</v>
      </c>
    </row>
    <row r="206" spans="1:6" s="9" customFormat="1" outlineLevel="1">
      <c r="A206" s="69" t="s">
        <v>124</v>
      </c>
      <c r="B206" s="70" t="s">
        <v>7</v>
      </c>
      <c r="C206" s="71" t="s">
        <v>125</v>
      </c>
      <c r="D206" s="71" t="s">
        <v>1</v>
      </c>
      <c r="E206" s="72" t="s">
        <v>2</v>
      </c>
      <c r="F206" s="110">
        <f>F207</f>
        <v>9931.91</v>
      </c>
    </row>
    <row r="207" spans="1:6" s="9" customFormat="1" outlineLevel="1">
      <c r="A207" s="11" t="s">
        <v>124</v>
      </c>
      <c r="B207" s="19" t="s">
        <v>7</v>
      </c>
      <c r="C207" s="20" t="s">
        <v>126</v>
      </c>
      <c r="D207" s="20" t="s">
        <v>1</v>
      </c>
      <c r="E207" s="21" t="s">
        <v>16</v>
      </c>
      <c r="F207" s="84">
        <f>F208</f>
        <v>9931.91</v>
      </c>
    </row>
    <row r="208" spans="1:6" s="9" customFormat="1" outlineLevel="1">
      <c r="A208" s="14" t="s">
        <v>39</v>
      </c>
      <c r="B208" s="25" t="s">
        <v>7</v>
      </c>
      <c r="C208" s="26" t="s">
        <v>62</v>
      </c>
      <c r="D208" s="26" t="s">
        <v>1</v>
      </c>
      <c r="E208" s="27" t="s">
        <v>16</v>
      </c>
      <c r="F208" s="84">
        <v>9931.91</v>
      </c>
    </row>
    <row r="209" spans="1:6" s="9" customFormat="1" ht="14.25" outlineLevel="1">
      <c r="A209" s="15" t="s">
        <v>475</v>
      </c>
      <c r="B209" s="16" t="s">
        <v>476</v>
      </c>
      <c r="C209" s="17" t="s">
        <v>68</v>
      </c>
      <c r="D209" s="17" t="s">
        <v>1</v>
      </c>
      <c r="E209" s="18" t="s">
        <v>2</v>
      </c>
      <c r="F209" s="82">
        <f>F210</f>
        <v>4036.23</v>
      </c>
    </row>
    <row r="210" spans="1:6" s="9" customFormat="1" outlineLevel="1">
      <c r="A210" s="69" t="s">
        <v>74</v>
      </c>
      <c r="B210" s="70" t="s">
        <v>476</v>
      </c>
      <c r="C210" s="71" t="s">
        <v>75</v>
      </c>
      <c r="D210" s="71" t="s">
        <v>1</v>
      </c>
      <c r="E210" s="72" t="s">
        <v>2</v>
      </c>
      <c r="F210" s="83">
        <f>F211</f>
        <v>4036.23</v>
      </c>
    </row>
    <row r="211" spans="1:6" s="9" customFormat="1" ht="76.5" outlineLevel="1">
      <c r="A211" s="68" t="s">
        <v>211</v>
      </c>
      <c r="B211" s="19" t="s">
        <v>476</v>
      </c>
      <c r="C211" s="20" t="s">
        <v>270</v>
      </c>
      <c r="D211" s="20" t="s">
        <v>1</v>
      </c>
      <c r="E211" s="21" t="s">
        <v>4</v>
      </c>
      <c r="F211" s="115">
        <f>F212</f>
        <v>4036.23</v>
      </c>
    </row>
    <row r="212" spans="1:6" s="9" customFormat="1" ht="38.25" outlineLevel="1">
      <c r="A212" s="108" t="s">
        <v>477</v>
      </c>
      <c r="B212" s="22" t="s">
        <v>476</v>
      </c>
      <c r="C212" s="23" t="s">
        <v>213</v>
      </c>
      <c r="D212" s="23" t="s">
        <v>1</v>
      </c>
      <c r="E212" s="24" t="s">
        <v>4</v>
      </c>
      <c r="F212" s="114">
        <f>F213</f>
        <v>4036.23</v>
      </c>
    </row>
    <row r="213" spans="1:6" s="9" customFormat="1" ht="51" outlineLevel="1">
      <c r="A213" s="116" t="s">
        <v>215</v>
      </c>
      <c r="B213" s="23" t="s">
        <v>476</v>
      </c>
      <c r="C213" s="23" t="s">
        <v>214</v>
      </c>
      <c r="D213" s="23" t="s">
        <v>1</v>
      </c>
      <c r="E213" s="24" t="s">
        <v>4</v>
      </c>
      <c r="F213" s="84">
        <v>4036.23</v>
      </c>
    </row>
    <row r="214" spans="1:6" s="9" customFormat="1" ht="14.25" outlineLevel="1">
      <c r="A214" s="113" t="s">
        <v>35</v>
      </c>
      <c r="B214" s="16" t="s">
        <v>11</v>
      </c>
      <c r="C214" s="17" t="s">
        <v>68</v>
      </c>
      <c r="D214" s="17" t="s">
        <v>1</v>
      </c>
      <c r="E214" s="18" t="s">
        <v>2</v>
      </c>
      <c r="F214" s="82">
        <f>F215+F219</f>
        <v>18301849.09</v>
      </c>
    </row>
    <row r="215" spans="1:6" s="9" customFormat="1" outlineLevel="1">
      <c r="A215" s="73" t="s">
        <v>196</v>
      </c>
      <c r="B215" s="74" t="s">
        <v>11</v>
      </c>
      <c r="C215" s="75" t="s">
        <v>114</v>
      </c>
      <c r="D215" s="75" t="s">
        <v>1</v>
      </c>
      <c r="E215" s="76" t="s">
        <v>2</v>
      </c>
      <c r="F215" s="86">
        <f>F216</f>
        <v>6885209.0899999999</v>
      </c>
    </row>
    <row r="216" spans="1:6" s="9" customFormat="1" outlineLevel="1">
      <c r="A216" s="34" t="s">
        <v>290</v>
      </c>
      <c r="B216" s="35" t="s">
        <v>11</v>
      </c>
      <c r="C216" s="36" t="s">
        <v>287</v>
      </c>
      <c r="D216" s="36" t="s">
        <v>1</v>
      </c>
      <c r="E216" s="37" t="s">
        <v>8</v>
      </c>
      <c r="F216" s="83">
        <f>F217</f>
        <v>6885209.0899999999</v>
      </c>
    </row>
    <row r="217" spans="1:6" s="9" customFormat="1" outlineLevel="1">
      <c r="A217" s="98" t="s">
        <v>291</v>
      </c>
      <c r="B217" s="49" t="s">
        <v>11</v>
      </c>
      <c r="C217" s="50" t="s">
        <v>288</v>
      </c>
      <c r="D217" s="50" t="s">
        <v>1</v>
      </c>
      <c r="E217" s="51" t="s">
        <v>8</v>
      </c>
      <c r="F217" s="84">
        <f>F218</f>
        <v>6885209.0899999999</v>
      </c>
    </row>
    <row r="218" spans="1:6" s="9" customFormat="1" outlineLevel="1">
      <c r="A218" s="102" t="s">
        <v>292</v>
      </c>
      <c r="B218" s="117" t="s">
        <v>11</v>
      </c>
      <c r="C218" s="118" t="s">
        <v>289</v>
      </c>
      <c r="D218" s="118" t="s">
        <v>1</v>
      </c>
      <c r="E218" s="119" t="s">
        <v>8</v>
      </c>
      <c r="F218" s="85">
        <v>6885209.0899999999</v>
      </c>
    </row>
    <row r="219" spans="1:6" s="9" customFormat="1">
      <c r="A219" s="73" t="s">
        <v>74</v>
      </c>
      <c r="B219" s="74" t="s">
        <v>11</v>
      </c>
      <c r="C219" s="75" t="s">
        <v>75</v>
      </c>
      <c r="D219" s="75" t="s">
        <v>1</v>
      </c>
      <c r="E219" s="76" t="s">
        <v>2</v>
      </c>
      <c r="F219" s="86">
        <f>F223+F220</f>
        <v>11416640</v>
      </c>
    </row>
    <row r="220" spans="1:6" s="9" customFormat="1" ht="25.5">
      <c r="A220" s="34" t="s">
        <v>207</v>
      </c>
      <c r="B220" s="35" t="s">
        <v>11</v>
      </c>
      <c r="C220" s="36" t="s">
        <v>208</v>
      </c>
      <c r="D220" s="36" t="s">
        <v>1</v>
      </c>
      <c r="E220" s="37" t="s">
        <v>4</v>
      </c>
      <c r="F220" s="83">
        <f>F221</f>
        <v>427430</v>
      </c>
    </row>
    <row r="221" spans="1:6" s="9" customFormat="1" ht="38.25">
      <c r="A221" s="98" t="s">
        <v>328</v>
      </c>
      <c r="B221" s="49" t="s">
        <v>11</v>
      </c>
      <c r="C221" s="50" t="s">
        <v>227</v>
      </c>
      <c r="D221" s="50" t="s">
        <v>1</v>
      </c>
      <c r="E221" s="51" t="s">
        <v>4</v>
      </c>
      <c r="F221" s="84">
        <f>F222</f>
        <v>427430</v>
      </c>
    </row>
    <row r="222" spans="1:6" s="9" customFormat="1" ht="51">
      <c r="A222" s="98" t="s">
        <v>257</v>
      </c>
      <c r="B222" s="49" t="s">
        <v>11</v>
      </c>
      <c r="C222" s="50" t="s">
        <v>258</v>
      </c>
      <c r="D222" s="50" t="s">
        <v>1</v>
      </c>
      <c r="E222" s="51" t="s">
        <v>4</v>
      </c>
      <c r="F222" s="84">
        <v>427430</v>
      </c>
    </row>
    <row r="223" spans="1:6" s="9" customFormat="1" ht="25.5" outlineLevel="1">
      <c r="A223" s="11" t="s">
        <v>323</v>
      </c>
      <c r="B223" s="19" t="s">
        <v>11</v>
      </c>
      <c r="C223" s="20" t="s">
        <v>219</v>
      </c>
      <c r="D223" s="20" t="s">
        <v>1</v>
      </c>
      <c r="E223" s="21" t="s">
        <v>4</v>
      </c>
      <c r="F223" s="83">
        <f>F224</f>
        <v>10989210</v>
      </c>
    </row>
    <row r="224" spans="1:6" s="9" customFormat="1" ht="38.25" outlineLevel="1">
      <c r="A224" s="12" t="s">
        <v>324</v>
      </c>
      <c r="B224" s="22" t="s">
        <v>11</v>
      </c>
      <c r="C224" s="23" t="s">
        <v>220</v>
      </c>
      <c r="D224" s="23" t="s">
        <v>1</v>
      </c>
      <c r="E224" s="24" t="s">
        <v>4</v>
      </c>
      <c r="F224" s="84">
        <v>10989210</v>
      </c>
    </row>
    <row r="225" spans="1:6" s="9" customFormat="1" ht="28.5" outlineLevel="1">
      <c r="A225" s="15" t="s">
        <v>384</v>
      </c>
      <c r="B225" s="16" t="s">
        <v>12</v>
      </c>
      <c r="C225" s="17" t="s">
        <v>68</v>
      </c>
      <c r="D225" s="17" t="s">
        <v>1</v>
      </c>
      <c r="E225" s="18" t="s">
        <v>2</v>
      </c>
      <c r="F225" s="82">
        <f>F226</f>
        <v>391681.57</v>
      </c>
    </row>
    <row r="226" spans="1:6" s="9" customFormat="1" outlineLevel="1">
      <c r="A226" s="73" t="s">
        <v>196</v>
      </c>
      <c r="B226" s="74" t="s">
        <v>12</v>
      </c>
      <c r="C226" s="75" t="s">
        <v>114</v>
      </c>
      <c r="D226" s="75" t="s">
        <v>1</v>
      </c>
      <c r="E226" s="76" t="s">
        <v>2</v>
      </c>
      <c r="F226" s="86">
        <f>F227</f>
        <v>391681.57</v>
      </c>
    </row>
    <row r="227" spans="1:6" s="9" customFormat="1" outlineLevel="1">
      <c r="A227" s="34" t="s">
        <v>290</v>
      </c>
      <c r="B227" s="35" t="s">
        <v>12</v>
      </c>
      <c r="C227" s="36" t="s">
        <v>287</v>
      </c>
      <c r="D227" s="36" t="s">
        <v>1</v>
      </c>
      <c r="E227" s="37" t="s">
        <v>8</v>
      </c>
      <c r="F227" s="83">
        <f>F228</f>
        <v>391681.57</v>
      </c>
    </row>
    <row r="228" spans="1:6" s="9" customFormat="1" outlineLevel="1">
      <c r="A228" s="98" t="s">
        <v>291</v>
      </c>
      <c r="B228" s="49" t="s">
        <v>12</v>
      </c>
      <c r="C228" s="50" t="s">
        <v>288</v>
      </c>
      <c r="D228" s="50" t="s">
        <v>1</v>
      </c>
      <c r="E228" s="51" t="s">
        <v>8</v>
      </c>
      <c r="F228" s="84">
        <f>F229</f>
        <v>391681.57</v>
      </c>
    </row>
    <row r="229" spans="1:6" s="9" customFormat="1" outlineLevel="1">
      <c r="A229" s="102" t="s">
        <v>292</v>
      </c>
      <c r="B229" s="25" t="s">
        <v>12</v>
      </c>
      <c r="C229" s="26" t="s">
        <v>289</v>
      </c>
      <c r="D229" s="26" t="s">
        <v>1</v>
      </c>
      <c r="E229" s="27" t="s">
        <v>8</v>
      </c>
      <c r="F229" s="85">
        <v>391681.57</v>
      </c>
    </row>
    <row r="230" spans="1:6" s="9" customFormat="1" ht="28.5">
      <c r="A230" s="15" t="s">
        <v>383</v>
      </c>
      <c r="B230" s="16" t="s">
        <v>269</v>
      </c>
      <c r="C230" s="17" t="s">
        <v>68</v>
      </c>
      <c r="D230" s="17" t="s">
        <v>1</v>
      </c>
      <c r="E230" s="18" t="s">
        <v>2</v>
      </c>
      <c r="F230" s="82">
        <f>F231</f>
        <v>26603.37</v>
      </c>
    </row>
    <row r="231" spans="1:6" s="9" customFormat="1">
      <c r="A231" s="73" t="s">
        <v>196</v>
      </c>
      <c r="B231" s="74" t="s">
        <v>269</v>
      </c>
      <c r="C231" s="75" t="s">
        <v>114</v>
      </c>
      <c r="D231" s="75" t="s">
        <v>1</v>
      </c>
      <c r="E231" s="76" t="s">
        <v>2</v>
      </c>
      <c r="F231" s="86">
        <f>F232</f>
        <v>26603.37</v>
      </c>
    </row>
    <row r="232" spans="1:6" s="9" customFormat="1">
      <c r="A232" s="34" t="s">
        <v>290</v>
      </c>
      <c r="B232" s="35" t="s">
        <v>269</v>
      </c>
      <c r="C232" s="36" t="s">
        <v>287</v>
      </c>
      <c r="D232" s="36" t="s">
        <v>1</v>
      </c>
      <c r="E232" s="37" t="s">
        <v>8</v>
      </c>
      <c r="F232" s="83">
        <f>F233</f>
        <v>26603.37</v>
      </c>
    </row>
    <row r="233" spans="1:6" s="9" customFormat="1">
      <c r="A233" s="98" t="s">
        <v>291</v>
      </c>
      <c r="B233" s="49" t="s">
        <v>269</v>
      </c>
      <c r="C233" s="50" t="s">
        <v>288</v>
      </c>
      <c r="D233" s="50" t="s">
        <v>1</v>
      </c>
      <c r="E233" s="51" t="s">
        <v>8</v>
      </c>
      <c r="F233" s="84">
        <f>F234</f>
        <v>26603.37</v>
      </c>
    </row>
    <row r="234" spans="1:6" s="9" customFormat="1" outlineLevel="1">
      <c r="A234" s="102" t="s">
        <v>292</v>
      </c>
      <c r="B234" s="25" t="s">
        <v>269</v>
      </c>
      <c r="C234" s="26" t="s">
        <v>289</v>
      </c>
      <c r="D234" s="26" t="s">
        <v>1</v>
      </c>
      <c r="E234" s="27" t="s">
        <v>8</v>
      </c>
      <c r="F234" s="85">
        <v>26603.37</v>
      </c>
    </row>
    <row r="235" spans="1:6" s="9" customFormat="1" ht="14.25">
      <c r="A235" s="15" t="s">
        <v>37</v>
      </c>
      <c r="B235" s="16" t="s">
        <v>14</v>
      </c>
      <c r="C235" s="17" t="s">
        <v>68</v>
      </c>
      <c r="D235" s="17" t="s">
        <v>1</v>
      </c>
      <c r="E235" s="18" t="s">
        <v>2</v>
      </c>
      <c r="F235" s="82">
        <f>F236+F240</f>
        <v>1140580.83</v>
      </c>
    </row>
    <row r="236" spans="1:6" s="9" customFormat="1">
      <c r="A236" s="73" t="s">
        <v>196</v>
      </c>
      <c r="B236" s="74" t="s">
        <v>14</v>
      </c>
      <c r="C236" s="75" t="s">
        <v>114</v>
      </c>
      <c r="D236" s="75" t="s">
        <v>1</v>
      </c>
      <c r="E236" s="75" t="s">
        <v>2</v>
      </c>
      <c r="F236" s="83">
        <f>F237</f>
        <v>93586.18</v>
      </c>
    </row>
    <row r="237" spans="1:6" s="9" customFormat="1">
      <c r="A237" s="34" t="s">
        <v>290</v>
      </c>
      <c r="B237" s="35" t="s">
        <v>14</v>
      </c>
      <c r="C237" s="36" t="s">
        <v>287</v>
      </c>
      <c r="D237" s="36" t="s">
        <v>1</v>
      </c>
      <c r="E237" s="36" t="s">
        <v>8</v>
      </c>
      <c r="F237" s="83">
        <f>F238</f>
        <v>93586.18</v>
      </c>
    </row>
    <row r="238" spans="1:6" s="9" customFormat="1">
      <c r="A238" s="98" t="s">
        <v>291</v>
      </c>
      <c r="B238" s="49" t="s">
        <v>14</v>
      </c>
      <c r="C238" s="50" t="s">
        <v>288</v>
      </c>
      <c r="D238" s="50" t="s">
        <v>1</v>
      </c>
      <c r="E238" s="50" t="s">
        <v>8</v>
      </c>
      <c r="F238" s="84">
        <f>F239</f>
        <v>93586.18</v>
      </c>
    </row>
    <row r="239" spans="1:6" s="9" customFormat="1" outlineLevel="1">
      <c r="A239" s="102" t="s">
        <v>292</v>
      </c>
      <c r="B239" s="117" t="s">
        <v>14</v>
      </c>
      <c r="C239" s="118" t="s">
        <v>289</v>
      </c>
      <c r="D239" s="118" t="s">
        <v>1</v>
      </c>
      <c r="E239" s="119" t="s">
        <v>8</v>
      </c>
      <c r="F239" s="84">
        <v>93586.18</v>
      </c>
    </row>
    <row r="240" spans="1:6" s="9" customFormat="1" outlineLevel="1">
      <c r="A240" s="34" t="s">
        <v>74</v>
      </c>
      <c r="B240" s="35" t="s">
        <v>14</v>
      </c>
      <c r="C240" s="36" t="s">
        <v>75</v>
      </c>
      <c r="D240" s="36" t="s">
        <v>1</v>
      </c>
      <c r="E240" s="37" t="s">
        <v>2</v>
      </c>
      <c r="F240" s="110">
        <f>F241</f>
        <v>1046994.65</v>
      </c>
    </row>
    <row r="241" spans="1:11" s="9" customFormat="1" outlineLevel="1">
      <c r="A241" s="34" t="s">
        <v>222</v>
      </c>
      <c r="B241" s="35" t="s">
        <v>14</v>
      </c>
      <c r="C241" s="36" t="s">
        <v>221</v>
      </c>
      <c r="D241" s="36" t="s">
        <v>1</v>
      </c>
      <c r="E241" s="36" t="s">
        <v>4</v>
      </c>
      <c r="F241" s="121">
        <f>F242</f>
        <v>1046994.65</v>
      </c>
    </row>
    <row r="242" spans="1:11" s="9" customFormat="1" ht="63.75" outlineLevel="1">
      <c r="A242" s="98" t="s">
        <v>449</v>
      </c>
      <c r="B242" s="49" t="s">
        <v>14</v>
      </c>
      <c r="C242" s="50" t="s">
        <v>450</v>
      </c>
      <c r="D242" s="50" t="s">
        <v>1</v>
      </c>
      <c r="E242" s="50" t="s">
        <v>4</v>
      </c>
      <c r="F242" s="121">
        <f>F243</f>
        <v>1046994.65</v>
      </c>
    </row>
    <row r="243" spans="1:11" s="9" customFormat="1" ht="51" outlineLevel="1">
      <c r="A243" s="98" t="s">
        <v>451</v>
      </c>
      <c r="B243" s="49" t="s">
        <v>14</v>
      </c>
      <c r="C243" s="50" t="s">
        <v>452</v>
      </c>
      <c r="D243" s="50" t="s">
        <v>1</v>
      </c>
      <c r="E243" s="50" t="s">
        <v>4</v>
      </c>
      <c r="F243" s="121">
        <v>1046994.65</v>
      </c>
    </row>
    <row r="244" spans="1:11" s="9" customFormat="1" ht="14.25" outlineLevel="1">
      <c r="A244" s="15" t="s">
        <v>382</v>
      </c>
      <c r="B244" s="16" t="s">
        <v>380</v>
      </c>
      <c r="C244" s="17" t="s">
        <v>68</v>
      </c>
      <c r="D244" s="17" t="s">
        <v>1</v>
      </c>
      <c r="E244" s="18" t="s">
        <v>2</v>
      </c>
      <c r="F244" s="82">
        <f>F245</f>
        <v>2703</v>
      </c>
    </row>
    <row r="245" spans="1:11" s="9" customFormat="1" outlineLevel="1">
      <c r="A245" s="73" t="s">
        <v>196</v>
      </c>
      <c r="B245" s="74" t="s">
        <v>380</v>
      </c>
      <c r="C245" s="75" t="s">
        <v>114</v>
      </c>
      <c r="D245" s="75" t="s">
        <v>1</v>
      </c>
      <c r="E245" s="76" t="s">
        <v>2</v>
      </c>
      <c r="F245" s="86">
        <f>F246</f>
        <v>2703</v>
      </c>
    </row>
    <row r="246" spans="1:11" s="9" customFormat="1" outlineLevel="1">
      <c r="A246" s="34" t="s">
        <v>290</v>
      </c>
      <c r="B246" s="35" t="s">
        <v>380</v>
      </c>
      <c r="C246" s="36" t="s">
        <v>287</v>
      </c>
      <c r="D246" s="36" t="s">
        <v>1</v>
      </c>
      <c r="E246" s="37" t="s">
        <v>8</v>
      </c>
      <c r="F246" s="83">
        <f>F247</f>
        <v>2703</v>
      </c>
    </row>
    <row r="247" spans="1:11" s="9" customFormat="1" outlineLevel="1">
      <c r="A247" s="98" t="s">
        <v>291</v>
      </c>
      <c r="B247" s="49" t="s">
        <v>380</v>
      </c>
      <c r="C247" s="50" t="s">
        <v>288</v>
      </c>
      <c r="D247" s="50" t="s">
        <v>1</v>
      </c>
      <c r="E247" s="51" t="s">
        <v>8</v>
      </c>
      <c r="F247" s="84">
        <f>F248</f>
        <v>2703</v>
      </c>
    </row>
    <row r="248" spans="1:11" s="9" customFormat="1" outlineLevel="1">
      <c r="A248" s="102" t="s">
        <v>292</v>
      </c>
      <c r="B248" s="25" t="s">
        <v>380</v>
      </c>
      <c r="C248" s="26" t="s">
        <v>289</v>
      </c>
      <c r="D248" s="26" t="s">
        <v>1</v>
      </c>
      <c r="E248" s="27" t="s">
        <v>8</v>
      </c>
      <c r="F248" s="85">
        <v>2703</v>
      </c>
    </row>
    <row r="249" spans="1:11" s="9" customFormat="1" ht="28.5">
      <c r="A249" s="15" t="s">
        <v>38</v>
      </c>
      <c r="B249" s="16" t="s">
        <v>15</v>
      </c>
      <c r="C249" s="17" t="s">
        <v>68</v>
      </c>
      <c r="D249" s="17" t="s">
        <v>1</v>
      </c>
      <c r="E249" s="18" t="s">
        <v>2</v>
      </c>
      <c r="F249" s="82">
        <f>F250+F254+F258</f>
        <v>138833.96</v>
      </c>
    </row>
    <row r="250" spans="1:11" s="9" customFormat="1">
      <c r="A250" s="73" t="s">
        <v>196</v>
      </c>
      <c r="B250" s="74" t="s">
        <v>15</v>
      </c>
      <c r="C250" s="75" t="s">
        <v>114</v>
      </c>
      <c r="D250" s="75" t="s">
        <v>1</v>
      </c>
      <c r="E250" s="76" t="s">
        <v>2</v>
      </c>
      <c r="F250" s="86">
        <f>F251</f>
        <v>119430.54</v>
      </c>
    </row>
    <row r="251" spans="1:11" s="9" customFormat="1">
      <c r="A251" s="34" t="s">
        <v>290</v>
      </c>
      <c r="B251" s="35" t="s">
        <v>15</v>
      </c>
      <c r="C251" s="36" t="s">
        <v>287</v>
      </c>
      <c r="D251" s="36" t="s">
        <v>1</v>
      </c>
      <c r="E251" s="37" t="s">
        <v>8</v>
      </c>
      <c r="F251" s="83">
        <f>F252</f>
        <v>119430.54</v>
      </c>
      <c r="J251" s="9" t="s">
        <v>448</v>
      </c>
    </row>
    <row r="252" spans="1:11" s="9" customFormat="1">
      <c r="A252" s="98" t="s">
        <v>291</v>
      </c>
      <c r="B252" s="49" t="s">
        <v>15</v>
      </c>
      <c r="C252" s="50" t="s">
        <v>288</v>
      </c>
      <c r="D252" s="50" t="s">
        <v>1</v>
      </c>
      <c r="E252" s="51" t="s">
        <v>8</v>
      </c>
      <c r="F252" s="84">
        <f>F253</f>
        <v>119430.54</v>
      </c>
    </row>
    <row r="253" spans="1:11" s="9" customFormat="1" outlineLevel="1">
      <c r="A253" s="102" t="s">
        <v>292</v>
      </c>
      <c r="B253" s="117" t="s">
        <v>15</v>
      </c>
      <c r="C253" s="118" t="s">
        <v>289</v>
      </c>
      <c r="D253" s="118" t="s">
        <v>1</v>
      </c>
      <c r="E253" s="119" t="s">
        <v>8</v>
      </c>
      <c r="F253" s="85">
        <v>119430.54</v>
      </c>
    </row>
    <row r="254" spans="1:11" s="9" customFormat="1">
      <c r="A254" s="34" t="s">
        <v>74</v>
      </c>
      <c r="B254" s="35" t="s">
        <v>15</v>
      </c>
      <c r="C254" s="36" t="s">
        <v>75</v>
      </c>
      <c r="D254" s="36" t="s">
        <v>1</v>
      </c>
      <c r="E254" s="37" t="s">
        <v>2</v>
      </c>
      <c r="F254" s="83">
        <f>F255</f>
        <v>19335.330000000002</v>
      </c>
    </row>
    <row r="255" spans="1:11" s="9" customFormat="1">
      <c r="A255" s="34" t="s">
        <v>222</v>
      </c>
      <c r="B255" s="35" t="s">
        <v>15</v>
      </c>
      <c r="C255" s="36" t="s">
        <v>221</v>
      </c>
      <c r="D255" s="36" t="s">
        <v>1</v>
      </c>
      <c r="E255" s="37" t="s">
        <v>4</v>
      </c>
      <c r="F255" s="83">
        <f>F256</f>
        <v>19335.330000000002</v>
      </c>
      <c r="K255" s="9" t="s">
        <v>448</v>
      </c>
    </row>
    <row r="256" spans="1:11" s="9" customFormat="1" ht="25.5">
      <c r="A256" s="98" t="s">
        <v>444</v>
      </c>
      <c r="B256" s="49" t="s">
        <v>15</v>
      </c>
      <c r="C256" s="50" t="s">
        <v>446</v>
      </c>
      <c r="D256" s="50" t="s">
        <v>1</v>
      </c>
      <c r="E256" s="51" t="s">
        <v>4</v>
      </c>
      <c r="F256" s="84">
        <f>F257</f>
        <v>19335.330000000002</v>
      </c>
    </row>
    <row r="257" spans="1:6" s="9" customFormat="1" ht="95.25" customHeight="1">
      <c r="A257" s="98" t="s">
        <v>453</v>
      </c>
      <c r="B257" s="49" t="s">
        <v>15</v>
      </c>
      <c r="C257" s="50" t="s">
        <v>454</v>
      </c>
      <c r="D257" s="50" t="s">
        <v>1</v>
      </c>
      <c r="E257" s="51" t="s">
        <v>4</v>
      </c>
      <c r="F257" s="84">
        <v>19335.330000000002</v>
      </c>
    </row>
    <row r="258" spans="1:6" s="9" customFormat="1" outlineLevel="1">
      <c r="A258" s="73" t="s">
        <v>124</v>
      </c>
      <c r="B258" s="74" t="s">
        <v>15</v>
      </c>
      <c r="C258" s="75" t="s">
        <v>125</v>
      </c>
      <c r="D258" s="75" t="s">
        <v>1</v>
      </c>
      <c r="E258" s="76" t="s">
        <v>2</v>
      </c>
      <c r="F258" s="86">
        <f>F259</f>
        <v>68.09</v>
      </c>
    </row>
    <row r="259" spans="1:6" s="9" customFormat="1" outlineLevel="1">
      <c r="A259" s="34" t="s">
        <v>124</v>
      </c>
      <c r="B259" s="35" t="s">
        <v>15</v>
      </c>
      <c r="C259" s="36" t="s">
        <v>126</v>
      </c>
      <c r="D259" s="36" t="s">
        <v>1</v>
      </c>
      <c r="E259" s="37" t="s">
        <v>16</v>
      </c>
      <c r="F259" s="83">
        <f>F260</f>
        <v>68.09</v>
      </c>
    </row>
    <row r="260" spans="1:6" s="9" customFormat="1" outlineLevel="1">
      <c r="A260" s="98" t="s">
        <v>39</v>
      </c>
      <c r="B260" s="49" t="s">
        <v>15</v>
      </c>
      <c r="C260" s="50" t="s">
        <v>62</v>
      </c>
      <c r="D260" s="50" t="s">
        <v>1</v>
      </c>
      <c r="E260" s="51" t="s">
        <v>16</v>
      </c>
      <c r="F260" s="84">
        <v>68.09</v>
      </c>
    </row>
    <row r="261" spans="1:6" s="9" customFormat="1" ht="14.25" outlineLevel="1">
      <c r="A261" s="15" t="s">
        <v>455</v>
      </c>
      <c r="B261" s="16" t="s">
        <v>456</v>
      </c>
      <c r="C261" s="17" t="s">
        <v>68</v>
      </c>
      <c r="D261" s="17" t="s">
        <v>1</v>
      </c>
      <c r="E261" s="18" t="s">
        <v>2</v>
      </c>
      <c r="F261" s="82">
        <f>F262</f>
        <v>130952.29</v>
      </c>
    </row>
    <row r="262" spans="1:6" s="9" customFormat="1" outlineLevel="1">
      <c r="A262" s="34" t="s">
        <v>74</v>
      </c>
      <c r="B262" s="35" t="s">
        <v>456</v>
      </c>
      <c r="C262" s="36" t="s">
        <v>75</v>
      </c>
      <c r="D262" s="36" t="s">
        <v>1</v>
      </c>
      <c r="E262" s="36" t="s">
        <v>2</v>
      </c>
      <c r="F262" s="83">
        <f>F263</f>
        <v>130952.29</v>
      </c>
    </row>
    <row r="263" spans="1:6" s="9" customFormat="1" ht="25.5" outlineLevel="1">
      <c r="A263" s="120" t="s">
        <v>207</v>
      </c>
      <c r="B263" s="35" t="s">
        <v>456</v>
      </c>
      <c r="C263" s="36" t="s">
        <v>208</v>
      </c>
      <c r="D263" s="36" t="s">
        <v>1</v>
      </c>
      <c r="E263" s="36" t="s">
        <v>4</v>
      </c>
      <c r="F263" s="83">
        <f>F264+F267</f>
        <v>130952.29</v>
      </c>
    </row>
    <row r="264" spans="1:6" s="9" customFormat="1" ht="63.75" outlineLevel="1">
      <c r="A264" s="98" t="s">
        <v>357</v>
      </c>
      <c r="B264" s="49" t="s">
        <v>456</v>
      </c>
      <c r="C264" s="50" t="s">
        <v>253</v>
      </c>
      <c r="D264" s="50" t="s">
        <v>1</v>
      </c>
      <c r="E264" s="51" t="s">
        <v>4</v>
      </c>
      <c r="F264" s="84">
        <f>F265+F266</f>
        <v>110952.29</v>
      </c>
    </row>
    <row r="265" spans="1:6" s="9" customFormat="1" ht="89.25" outlineLevel="1">
      <c r="A265" s="98" t="s">
        <v>457</v>
      </c>
      <c r="B265" s="49" t="s">
        <v>456</v>
      </c>
      <c r="C265" s="50" t="s">
        <v>458</v>
      </c>
      <c r="D265" s="50" t="s">
        <v>1</v>
      </c>
      <c r="E265" s="51" t="s">
        <v>4</v>
      </c>
      <c r="F265" s="84">
        <v>5000</v>
      </c>
    </row>
    <row r="266" spans="1:6" s="9" customFormat="1" ht="142.5" customHeight="1" outlineLevel="1">
      <c r="A266" s="98" t="s">
        <v>459</v>
      </c>
      <c r="B266" s="49" t="s">
        <v>456</v>
      </c>
      <c r="C266" s="50" t="s">
        <v>460</v>
      </c>
      <c r="D266" s="50" t="s">
        <v>1</v>
      </c>
      <c r="E266" s="51" t="s">
        <v>4</v>
      </c>
      <c r="F266" s="84">
        <v>105952.29</v>
      </c>
    </row>
    <row r="267" spans="1:6" s="9" customFormat="1" ht="38.25" outlineLevel="1">
      <c r="A267" s="98" t="s">
        <v>328</v>
      </c>
      <c r="B267" s="49" t="s">
        <v>456</v>
      </c>
      <c r="C267" s="50" t="s">
        <v>227</v>
      </c>
      <c r="D267" s="50" t="s">
        <v>1</v>
      </c>
      <c r="E267" s="51" t="s">
        <v>4</v>
      </c>
      <c r="F267" s="84">
        <f>F268</f>
        <v>20000</v>
      </c>
    </row>
    <row r="268" spans="1:6" s="9" customFormat="1" ht="51" outlineLevel="1">
      <c r="A268" s="98" t="s">
        <v>257</v>
      </c>
      <c r="B268" s="49" t="s">
        <v>456</v>
      </c>
      <c r="C268" s="50" t="s">
        <v>258</v>
      </c>
      <c r="D268" s="50" t="s">
        <v>1</v>
      </c>
      <c r="E268" s="51" t="s">
        <v>4</v>
      </c>
      <c r="F268" s="84">
        <v>20000</v>
      </c>
    </row>
    <row r="269" spans="1:6" s="9" customFormat="1" ht="28.5" outlineLevel="1">
      <c r="A269" s="15" t="s">
        <v>316</v>
      </c>
      <c r="B269" s="16" t="s">
        <v>17</v>
      </c>
      <c r="C269" s="17" t="s">
        <v>68</v>
      </c>
      <c r="D269" s="17" t="s">
        <v>1</v>
      </c>
      <c r="E269" s="18" t="s">
        <v>2</v>
      </c>
      <c r="F269" s="82">
        <f>F270+F273+F280+F289</f>
        <v>3372423.87</v>
      </c>
    </row>
    <row r="270" spans="1:6" s="9" customFormat="1" outlineLevel="1">
      <c r="A270" s="34" t="s">
        <v>99</v>
      </c>
      <c r="B270" s="35" t="s">
        <v>17</v>
      </c>
      <c r="C270" s="36" t="s">
        <v>100</v>
      </c>
      <c r="D270" s="36" t="s">
        <v>1</v>
      </c>
      <c r="E270" s="37" t="s">
        <v>2</v>
      </c>
      <c r="F270" s="83">
        <f>F271</f>
        <v>125000</v>
      </c>
    </row>
    <row r="271" spans="1:6" s="9" customFormat="1" ht="25.5" outlineLevel="1">
      <c r="A271" s="34" t="s">
        <v>157</v>
      </c>
      <c r="B271" s="35" t="s">
        <v>17</v>
      </c>
      <c r="C271" s="36" t="s">
        <v>155</v>
      </c>
      <c r="D271" s="36" t="s">
        <v>1</v>
      </c>
      <c r="E271" s="37" t="s">
        <v>5</v>
      </c>
      <c r="F271" s="83">
        <f>F272</f>
        <v>125000</v>
      </c>
    </row>
    <row r="272" spans="1:6" s="9" customFormat="1" ht="25.5" outlineLevel="1">
      <c r="A272" s="98" t="s">
        <v>40</v>
      </c>
      <c r="B272" s="49" t="s">
        <v>17</v>
      </c>
      <c r="C272" s="50" t="s">
        <v>63</v>
      </c>
      <c r="D272" s="50" t="s">
        <v>1</v>
      </c>
      <c r="E272" s="51" t="s">
        <v>5</v>
      </c>
      <c r="F272" s="84">
        <v>125000</v>
      </c>
    </row>
    <row r="273" spans="1:12" s="9" customFormat="1" outlineLevel="1">
      <c r="A273" s="73" t="s">
        <v>196</v>
      </c>
      <c r="B273" s="74" t="s">
        <v>17</v>
      </c>
      <c r="C273" s="75" t="s">
        <v>114</v>
      </c>
      <c r="D273" s="75" t="s">
        <v>1</v>
      </c>
      <c r="E273" s="76" t="s">
        <v>2</v>
      </c>
      <c r="F273" s="86">
        <f>F274+F277</f>
        <v>163942.71</v>
      </c>
    </row>
    <row r="274" spans="1:12" s="9" customFormat="1">
      <c r="A274" s="34" t="s">
        <v>283</v>
      </c>
      <c r="B274" s="35" t="s">
        <v>17</v>
      </c>
      <c r="C274" s="36" t="s">
        <v>282</v>
      </c>
      <c r="D274" s="36" t="s">
        <v>1</v>
      </c>
      <c r="E274" s="37" t="s">
        <v>8</v>
      </c>
      <c r="F274" s="83">
        <f>F275</f>
        <v>126000</v>
      </c>
    </row>
    <row r="275" spans="1:12" s="9" customFormat="1" outlineLevel="1">
      <c r="A275" s="98" t="s">
        <v>284</v>
      </c>
      <c r="B275" s="49" t="s">
        <v>17</v>
      </c>
      <c r="C275" s="50" t="s">
        <v>281</v>
      </c>
      <c r="D275" s="50" t="s">
        <v>1</v>
      </c>
      <c r="E275" s="51" t="s">
        <v>8</v>
      </c>
      <c r="F275" s="84">
        <f>F276</f>
        <v>126000</v>
      </c>
    </row>
    <row r="276" spans="1:12" s="9" customFormat="1" ht="25.5" outlineLevel="1">
      <c r="A276" s="98" t="s">
        <v>285</v>
      </c>
      <c r="B276" s="49" t="s">
        <v>17</v>
      </c>
      <c r="C276" s="50" t="s">
        <v>280</v>
      </c>
      <c r="D276" s="50" t="s">
        <v>1</v>
      </c>
      <c r="E276" s="51" t="s">
        <v>8</v>
      </c>
      <c r="F276" s="84">
        <v>126000</v>
      </c>
    </row>
    <row r="277" spans="1:12" s="9" customFormat="1" outlineLevel="1">
      <c r="A277" s="34" t="s">
        <v>290</v>
      </c>
      <c r="B277" s="35" t="s">
        <v>17</v>
      </c>
      <c r="C277" s="36" t="s">
        <v>287</v>
      </c>
      <c r="D277" s="36" t="s">
        <v>1</v>
      </c>
      <c r="E277" s="37" t="s">
        <v>8</v>
      </c>
      <c r="F277" s="83">
        <f>F278</f>
        <v>37942.71</v>
      </c>
    </row>
    <row r="278" spans="1:12" s="9" customFormat="1">
      <c r="A278" s="98" t="s">
        <v>291</v>
      </c>
      <c r="B278" s="49" t="s">
        <v>17</v>
      </c>
      <c r="C278" s="50" t="s">
        <v>288</v>
      </c>
      <c r="D278" s="50" t="s">
        <v>1</v>
      </c>
      <c r="E278" s="51" t="s">
        <v>8</v>
      </c>
      <c r="F278" s="84">
        <f>F279</f>
        <v>37942.71</v>
      </c>
    </row>
    <row r="279" spans="1:12" s="9" customFormat="1">
      <c r="A279" s="102" t="s">
        <v>292</v>
      </c>
      <c r="B279" s="117" t="s">
        <v>17</v>
      </c>
      <c r="C279" s="118" t="s">
        <v>289</v>
      </c>
      <c r="D279" s="118" t="s">
        <v>1</v>
      </c>
      <c r="E279" s="119" t="s">
        <v>8</v>
      </c>
      <c r="F279" s="85">
        <v>37942.71</v>
      </c>
    </row>
    <row r="280" spans="1:12" s="9" customFormat="1">
      <c r="A280" s="73" t="s">
        <v>74</v>
      </c>
      <c r="B280" s="74" t="s">
        <v>17</v>
      </c>
      <c r="C280" s="75" t="s">
        <v>75</v>
      </c>
      <c r="D280" s="75" t="s">
        <v>1</v>
      </c>
      <c r="E280" s="76" t="s">
        <v>2</v>
      </c>
      <c r="F280" s="86">
        <f>F281+F286</f>
        <v>1223481.1599999999</v>
      </c>
    </row>
    <row r="281" spans="1:12" s="9" customFormat="1" ht="76.5" outlineLevel="1">
      <c r="A281" s="34" t="s">
        <v>211</v>
      </c>
      <c r="B281" s="35" t="s">
        <v>17</v>
      </c>
      <c r="C281" s="36" t="s">
        <v>270</v>
      </c>
      <c r="D281" s="36" t="s">
        <v>1</v>
      </c>
      <c r="E281" s="37" t="s">
        <v>4</v>
      </c>
      <c r="F281" s="83">
        <f>F282+F284</f>
        <v>909300</v>
      </c>
    </row>
    <row r="282" spans="1:12" s="9" customFormat="1" ht="38.25">
      <c r="A282" s="98" t="s">
        <v>212</v>
      </c>
      <c r="B282" s="49" t="s">
        <v>17</v>
      </c>
      <c r="C282" s="50" t="s">
        <v>213</v>
      </c>
      <c r="D282" s="50" t="s">
        <v>1</v>
      </c>
      <c r="E282" s="51" t="s">
        <v>4</v>
      </c>
      <c r="F282" s="84">
        <f>F283</f>
        <v>795200</v>
      </c>
    </row>
    <row r="283" spans="1:12" s="9" customFormat="1" ht="51">
      <c r="A283" s="98" t="s">
        <v>215</v>
      </c>
      <c r="B283" s="49" t="s">
        <v>17</v>
      </c>
      <c r="C283" s="50" t="s">
        <v>214</v>
      </c>
      <c r="D283" s="50" t="s">
        <v>1</v>
      </c>
      <c r="E283" s="51" t="s">
        <v>4</v>
      </c>
      <c r="F283" s="84">
        <v>795200</v>
      </c>
    </row>
    <row r="284" spans="1:12" s="9" customFormat="1" ht="55.5" customHeight="1" outlineLevel="1">
      <c r="A284" s="98" t="s">
        <v>218</v>
      </c>
      <c r="B284" s="49" t="s">
        <v>17</v>
      </c>
      <c r="C284" s="50" t="s">
        <v>217</v>
      </c>
      <c r="D284" s="50" t="s">
        <v>1</v>
      </c>
      <c r="E284" s="51" t="s">
        <v>4</v>
      </c>
      <c r="F284" s="84">
        <f>F285</f>
        <v>114100</v>
      </c>
    </row>
    <row r="285" spans="1:12" s="9" customFormat="1" ht="51" outlineLevel="1">
      <c r="A285" s="98" t="s">
        <v>315</v>
      </c>
      <c r="B285" s="49" t="s">
        <v>17</v>
      </c>
      <c r="C285" s="50" t="s">
        <v>216</v>
      </c>
      <c r="D285" s="50" t="s">
        <v>1</v>
      </c>
      <c r="E285" s="51" t="s">
        <v>4</v>
      </c>
      <c r="F285" s="84">
        <v>114100</v>
      </c>
    </row>
    <row r="286" spans="1:12" s="9" customFormat="1" outlineLevel="1">
      <c r="A286" s="34" t="s">
        <v>222</v>
      </c>
      <c r="B286" s="35" t="s">
        <v>17</v>
      </c>
      <c r="C286" s="36" t="s">
        <v>221</v>
      </c>
      <c r="D286" s="36" t="s">
        <v>1</v>
      </c>
      <c r="E286" s="37" t="s">
        <v>4</v>
      </c>
      <c r="F286" s="83">
        <f>F287</f>
        <v>314181.15999999997</v>
      </c>
    </row>
    <row r="287" spans="1:12" s="9" customFormat="1" ht="63.75" outlineLevel="1">
      <c r="A287" s="98" t="s">
        <v>449</v>
      </c>
      <c r="B287" s="49" t="s">
        <v>17</v>
      </c>
      <c r="C287" s="50" t="s">
        <v>450</v>
      </c>
      <c r="D287" s="50" t="s">
        <v>1</v>
      </c>
      <c r="E287" s="51" t="s">
        <v>4</v>
      </c>
      <c r="F287" s="84">
        <f>F288</f>
        <v>314181.15999999997</v>
      </c>
      <c r="L287" s="9" t="s">
        <v>448</v>
      </c>
    </row>
    <row r="288" spans="1:12" s="9" customFormat="1" ht="51" outlineLevel="1">
      <c r="A288" s="98" t="s">
        <v>451</v>
      </c>
      <c r="B288" s="49" t="s">
        <v>17</v>
      </c>
      <c r="C288" s="50" t="s">
        <v>452</v>
      </c>
      <c r="D288" s="50" t="s">
        <v>1</v>
      </c>
      <c r="E288" s="51" t="s">
        <v>4</v>
      </c>
      <c r="F288" s="84">
        <v>314181.15999999997</v>
      </c>
    </row>
    <row r="289" spans="1:11" s="9" customFormat="1" outlineLevel="1">
      <c r="A289" s="69" t="s">
        <v>124</v>
      </c>
      <c r="B289" s="70" t="s">
        <v>17</v>
      </c>
      <c r="C289" s="71" t="s">
        <v>125</v>
      </c>
      <c r="D289" s="71" t="s">
        <v>1</v>
      </c>
      <c r="E289" s="72" t="s">
        <v>2</v>
      </c>
      <c r="F289" s="86">
        <f>F290</f>
        <v>1860000</v>
      </c>
    </row>
    <row r="290" spans="1:11" s="9" customFormat="1" outlineLevel="1">
      <c r="A290" s="11" t="s">
        <v>124</v>
      </c>
      <c r="B290" s="19" t="s">
        <v>17</v>
      </c>
      <c r="C290" s="20" t="s">
        <v>126</v>
      </c>
      <c r="D290" s="20" t="s">
        <v>1</v>
      </c>
      <c r="E290" s="21" t="s">
        <v>16</v>
      </c>
      <c r="F290" s="83">
        <f>F291</f>
        <v>1860000</v>
      </c>
    </row>
    <row r="291" spans="1:11" s="9" customFormat="1" outlineLevel="1">
      <c r="A291" s="14" t="s">
        <v>39</v>
      </c>
      <c r="B291" s="25" t="s">
        <v>17</v>
      </c>
      <c r="C291" s="26" t="s">
        <v>62</v>
      </c>
      <c r="D291" s="26" t="s">
        <v>1</v>
      </c>
      <c r="E291" s="27" t="s">
        <v>16</v>
      </c>
      <c r="F291" s="85">
        <v>1860000</v>
      </c>
    </row>
    <row r="292" spans="1:11" s="9" customFormat="1" ht="28.5" outlineLevel="1">
      <c r="A292" s="15" t="s">
        <v>381</v>
      </c>
      <c r="B292" s="16" t="s">
        <v>18</v>
      </c>
      <c r="C292" s="17" t="s">
        <v>68</v>
      </c>
      <c r="D292" s="17" t="s">
        <v>1</v>
      </c>
      <c r="E292" s="18" t="s">
        <v>2</v>
      </c>
      <c r="F292" s="82">
        <f>F293</f>
        <v>126480.98</v>
      </c>
    </row>
    <row r="293" spans="1:11" s="9" customFormat="1" outlineLevel="1">
      <c r="A293" s="73" t="s">
        <v>196</v>
      </c>
      <c r="B293" s="74" t="s">
        <v>18</v>
      </c>
      <c r="C293" s="75" t="s">
        <v>114</v>
      </c>
      <c r="D293" s="75" t="s">
        <v>1</v>
      </c>
      <c r="E293" s="76" t="s">
        <v>2</v>
      </c>
      <c r="F293" s="86">
        <f>F294</f>
        <v>126480.98</v>
      </c>
      <c r="K293" s="9" t="s">
        <v>448</v>
      </c>
    </row>
    <row r="294" spans="1:11" s="9" customFormat="1" outlineLevel="1">
      <c r="A294" s="34" t="s">
        <v>290</v>
      </c>
      <c r="B294" s="35" t="s">
        <v>18</v>
      </c>
      <c r="C294" s="36" t="s">
        <v>287</v>
      </c>
      <c r="D294" s="36" t="s">
        <v>1</v>
      </c>
      <c r="E294" s="37" t="s">
        <v>8</v>
      </c>
      <c r="F294" s="83">
        <f>F295</f>
        <v>126480.98</v>
      </c>
    </row>
    <row r="295" spans="1:11" s="9" customFormat="1" outlineLevel="1">
      <c r="A295" s="98" t="s">
        <v>291</v>
      </c>
      <c r="B295" s="49" t="s">
        <v>18</v>
      </c>
      <c r="C295" s="50" t="s">
        <v>288</v>
      </c>
      <c r="D295" s="50" t="s">
        <v>1</v>
      </c>
      <c r="E295" s="51" t="s">
        <v>8</v>
      </c>
      <c r="F295" s="84">
        <f>F296</f>
        <v>126480.98</v>
      </c>
    </row>
    <row r="296" spans="1:11" s="9" customFormat="1" outlineLevel="1">
      <c r="A296" s="102" t="s">
        <v>292</v>
      </c>
      <c r="B296" s="25" t="s">
        <v>18</v>
      </c>
      <c r="C296" s="26" t="s">
        <v>289</v>
      </c>
      <c r="D296" s="26" t="s">
        <v>1</v>
      </c>
      <c r="E296" s="27" t="s">
        <v>8</v>
      </c>
      <c r="F296" s="85">
        <v>126480.98</v>
      </c>
    </row>
    <row r="297" spans="1:11" s="9" customFormat="1" ht="28.5">
      <c r="A297" s="15" t="s">
        <v>41</v>
      </c>
      <c r="B297" s="16" t="s">
        <v>19</v>
      </c>
      <c r="C297" s="17" t="s">
        <v>68</v>
      </c>
      <c r="D297" s="17" t="s">
        <v>1</v>
      </c>
      <c r="E297" s="18" t="s">
        <v>2</v>
      </c>
      <c r="F297" s="82">
        <f>F298+F302</f>
        <v>488328.35</v>
      </c>
    </row>
    <row r="298" spans="1:11" s="9" customFormat="1">
      <c r="A298" s="73" t="s">
        <v>196</v>
      </c>
      <c r="B298" s="74" t="s">
        <v>19</v>
      </c>
      <c r="C298" s="75" t="s">
        <v>114</v>
      </c>
      <c r="D298" s="75" t="s">
        <v>1</v>
      </c>
      <c r="E298" s="76" t="s">
        <v>2</v>
      </c>
      <c r="F298" s="86">
        <f>F299</f>
        <v>298328.34999999998</v>
      </c>
    </row>
    <row r="299" spans="1:11" s="9" customFormat="1">
      <c r="A299" s="34" t="s">
        <v>290</v>
      </c>
      <c r="B299" s="35" t="s">
        <v>19</v>
      </c>
      <c r="C299" s="36" t="s">
        <v>287</v>
      </c>
      <c r="D299" s="36" t="s">
        <v>1</v>
      </c>
      <c r="E299" s="37" t="s">
        <v>8</v>
      </c>
      <c r="F299" s="83">
        <f>F300</f>
        <v>298328.34999999998</v>
      </c>
    </row>
    <row r="300" spans="1:11" s="9" customFormat="1">
      <c r="A300" s="98" t="s">
        <v>291</v>
      </c>
      <c r="B300" s="49" t="s">
        <v>19</v>
      </c>
      <c r="C300" s="50" t="s">
        <v>288</v>
      </c>
      <c r="D300" s="50" t="s">
        <v>1</v>
      </c>
      <c r="E300" s="51" t="s">
        <v>8</v>
      </c>
      <c r="F300" s="84">
        <f>F301</f>
        <v>298328.34999999998</v>
      </c>
    </row>
    <row r="301" spans="1:11" s="9" customFormat="1" outlineLevel="1">
      <c r="A301" s="102" t="s">
        <v>292</v>
      </c>
      <c r="B301" s="117" t="s">
        <v>19</v>
      </c>
      <c r="C301" s="118" t="s">
        <v>289</v>
      </c>
      <c r="D301" s="118" t="s">
        <v>1</v>
      </c>
      <c r="E301" s="119" t="s">
        <v>8</v>
      </c>
      <c r="F301" s="85">
        <v>298328.34999999998</v>
      </c>
    </row>
    <row r="302" spans="1:11" s="9" customFormat="1" outlineLevel="1">
      <c r="A302" s="73" t="s">
        <v>74</v>
      </c>
      <c r="B302" s="74" t="s">
        <v>19</v>
      </c>
      <c r="C302" s="75" t="s">
        <v>75</v>
      </c>
      <c r="D302" s="75" t="s">
        <v>1</v>
      </c>
      <c r="E302" s="76" t="s">
        <v>2</v>
      </c>
      <c r="F302" s="86">
        <f>F303</f>
        <v>190000</v>
      </c>
    </row>
    <row r="303" spans="1:11" s="9" customFormat="1" ht="76.5" outlineLevel="1">
      <c r="A303" s="34" t="s">
        <v>211</v>
      </c>
      <c r="B303" s="35" t="s">
        <v>19</v>
      </c>
      <c r="C303" s="36" t="s">
        <v>270</v>
      </c>
      <c r="D303" s="36" t="s">
        <v>1</v>
      </c>
      <c r="E303" s="37" t="s">
        <v>4</v>
      </c>
      <c r="F303" s="83">
        <f>F304</f>
        <v>190000</v>
      </c>
    </row>
    <row r="304" spans="1:11" s="9" customFormat="1" ht="55.5" customHeight="1" outlineLevel="1">
      <c r="A304" s="98" t="s">
        <v>218</v>
      </c>
      <c r="B304" s="49" t="s">
        <v>19</v>
      </c>
      <c r="C304" s="50" t="s">
        <v>217</v>
      </c>
      <c r="D304" s="50" t="s">
        <v>1</v>
      </c>
      <c r="E304" s="51" t="s">
        <v>4</v>
      </c>
      <c r="F304" s="83">
        <f>F305</f>
        <v>190000</v>
      </c>
    </row>
    <row r="305" spans="1:10" s="9" customFormat="1" ht="51.75" customHeight="1" outlineLevel="1">
      <c r="A305" s="98" t="s">
        <v>315</v>
      </c>
      <c r="B305" s="49" t="s">
        <v>19</v>
      </c>
      <c r="C305" s="50" t="s">
        <v>216</v>
      </c>
      <c r="D305" s="50" t="s">
        <v>1</v>
      </c>
      <c r="E305" s="51" t="s">
        <v>4</v>
      </c>
      <c r="F305" s="84">
        <v>190000</v>
      </c>
    </row>
    <row r="306" spans="1:10" s="9" customFormat="1" ht="31.5" outlineLevel="1">
      <c r="A306" s="45" t="s">
        <v>131</v>
      </c>
      <c r="B306" s="5" t="s">
        <v>2</v>
      </c>
      <c r="C306" s="6" t="s">
        <v>132</v>
      </c>
      <c r="D306" s="6" t="s">
        <v>1</v>
      </c>
      <c r="E306" s="7" t="s">
        <v>2</v>
      </c>
      <c r="F306" s="81">
        <f>F307+F397</f>
        <v>12213796246.92</v>
      </c>
    </row>
    <row r="307" spans="1:10" s="9" customFormat="1" ht="31.5" outlineLevel="1">
      <c r="A307" s="33" t="s">
        <v>133</v>
      </c>
      <c r="B307" s="46" t="s">
        <v>2</v>
      </c>
      <c r="C307" s="47" t="s">
        <v>134</v>
      </c>
      <c r="D307" s="47" t="s">
        <v>1</v>
      </c>
      <c r="E307" s="48" t="s">
        <v>2</v>
      </c>
      <c r="F307" s="87">
        <f>F308+F353+F381</f>
        <v>12079102546.92</v>
      </c>
      <c r="J307" s="9" t="s">
        <v>448</v>
      </c>
    </row>
    <row r="308" spans="1:10" s="9" customFormat="1" ht="28.5" outlineLevel="1">
      <c r="A308" s="15" t="s">
        <v>135</v>
      </c>
      <c r="B308" s="16" t="s">
        <v>2</v>
      </c>
      <c r="C308" s="17" t="s">
        <v>162</v>
      </c>
      <c r="D308" s="17" t="s">
        <v>1</v>
      </c>
      <c r="E308" s="18">
        <v>150</v>
      </c>
      <c r="F308" s="82">
        <f>F309+F312+F315+F318+F321+F325+F328+F331+F334+F337+F341+F344</f>
        <v>2862047679.6000004</v>
      </c>
    </row>
    <row r="309" spans="1:10" s="9" customFormat="1" ht="38.25" outlineLevel="1">
      <c r="A309" s="11" t="s">
        <v>389</v>
      </c>
      <c r="B309" s="19" t="s">
        <v>2</v>
      </c>
      <c r="C309" s="20" t="s">
        <v>391</v>
      </c>
      <c r="D309" s="20" t="s">
        <v>1</v>
      </c>
      <c r="E309" s="21" t="s">
        <v>235</v>
      </c>
      <c r="F309" s="83">
        <f>F310</f>
        <v>12432419.91</v>
      </c>
    </row>
    <row r="310" spans="1:10" s="9" customFormat="1" ht="47.25" customHeight="1" outlineLevel="1">
      <c r="A310" s="12" t="s">
        <v>390</v>
      </c>
      <c r="B310" s="22" t="s">
        <v>2</v>
      </c>
      <c r="C310" s="23" t="s">
        <v>392</v>
      </c>
      <c r="D310" s="23" t="s">
        <v>1</v>
      </c>
      <c r="E310" s="24" t="s">
        <v>235</v>
      </c>
      <c r="F310" s="84">
        <f>F311</f>
        <v>12432419.91</v>
      </c>
    </row>
    <row r="311" spans="1:10" ht="25.5">
      <c r="A311" s="13" t="s">
        <v>38</v>
      </c>
      <c r="B311" s="28" t="s">
        <v>15</v>
      </c>
      <c r="C311" s="29" t="s">
        <v>392</v>
      </c>
      <c r="D311" s="29" t="s">
        <v>1</v>
      </c>
      <c r="E311" s="30" t="s">
        <v>235</v>
      </c>
      <c r="F311" s="88">
        <v>12432419.91</v>
      </c>
    </row>
    <row r="312" spans="1:10" ht="63.75">
      <c r="A312" s="34" t="s">
        <v>271</v>
      </c>
      <c r="B312" s="35" t="s">
        <v>2</v>
      </c>
      <c r="C312" s="36" t="s">
        <v>272</v>
      </c>
      <c r="D312" s="36" t="s">
        <v>1</v>
      </c>
      <c r="E312" s="37">
        <v>150</v>
      </c>
      <c r="F312" s="83">
        <f t="shared" ref="F312:F313" si="1">F313</f>
        <v>94997765.74000001</v>
      </c>
    </row>
    <row r="313" spans="1:10" s="9" customFormat="1" ht="57" customHeight="1" outlineLevel="1">
      <c r="A313" s="12" t="s">
        <v>273</v>
      </c>
      <c r="B313" s="22" t="s">
        <v>2</v>
      </c>
      <c r="C313" s="23" t="s">
        <v>274</v>
      </c>
      <c r="D313" s="23" t="s">
        <v>1</v>
      </c>
      <c r="E313" s="24">
        <v>150</v>
      </c>
      <c r="F313" s="84">
        <f t="shared" si="1"/>
        <v>94997765.74000001</v>
      </c>
    </row>
    <row r="314" spans="1:10" s="9" customFormat="1" outlineLevel="1">
      <c r="A314" s="13" t="s">
        <v>27</v>
      </c>
      <c r="B314" s="28" t="s">
        <v>7</v>
      </c>
      <c r="C314" s="29" t="s">
        <v>274</v>
      </c>
      <c r="D314" s="29" t="s">
        <v>1</v>
      </c>
      <c r="E314" s="30">
        <v>150</v>
      </c>
      <c r="F314" s="88">
        <v>94997765.74000001</v>
      </c>
    </row>
    <row r="315" spans="1:10" s="9" customFormat="1" ht="51" outlineLevel="1">
      <c r="A315" s="11" t="s">
        <v>393</v>
      </c>
      <c r="B315" s="19" t="s">
        <v>2</v>
      </c>
      <c r="C315" s="20" t="s">
        <v>396</v>
      </c>
      <c r="D315" s="20" t="s">
        <v>1</v>
      </c>
      <c r="E315" s="21" t="s">
        <v>235</v>
      </c>
      <c r="F315" s="83">
        <f>F316</f>
        <v>253500000</v>
      </c>
    </row>
    <row r="316" spans="1:10" s="9" customFormat="1" ht="44.25" customHeight="1" outlineLevel="1">
      <c r="A316" s="12" t="s">
        <v>394</v>
      </c>
      <c r="B316" s="22" t="s">
        <v>2</v>
      </c>
      <c r="C316" s="23" t="s">
        <v>395</v>
      </c>
      <c r="D316" s="23" t="s">
        <v>1</v>
      </c>
      <c r="E316" s="24" t="s">
        <v>235</v>
      </c>
      <c r="F316" s="84">
        <f>F317</f>
        <v>253500000</v>
      </c>
    </row>
    <row r="317" spans="1:10" s="38" customFormat="1" ht="25.5" outlineLevel="1">
      <c r="A317" s="13" t="s">
        <v>409</v>
      </c>
      <c r="B317" s="28" t="s">
        <v>269</v>
      </c>
      <c r="C317" s="29" t="s">
        <v>395</v>
      </c>
      <c r="D317" s="29" t="s">
        <v>1</v>
      </c>
      <c r="E317" s="30" t="s">
        <v>235</v>
      </c>
      <c r="F317" s="88">
        <v>253500000</v>
      </c>
      <c r="G317" s="104"/>
    </row>
    <row r="318" spans="1:10" s="9" customFormat="1" ht="38.25" outlineLevel="1">
      <c r="A318" s="11" t="s">
        <v>259</v>
      </c>
      <c r="B318" s="19" t="s">
        <v>2</v>
      </c>
      <c r="C318" s="20" t="s">
        <v>260</v>
      </c>
      <c r="D318" s="20" t="s">
        <v>1</v>
      </c>
      <c r="E318" s="21" t="s">
        <v>235</v>
      </c>
      <c r="F318" s="83">
        <f>F319</f>
        <v>285877800</v>
      </c>
    </row>
    <row r="319" spans="1:10" s="9" customFormat="1" ht="38.25" outlineLevel="1">
      <c r="A319" s="12" t="s">
        <v>261</v>
      </c>
      <c r="B319" s="22" t="s">
        <v>2</v>
      </c>
      <c r="C319" s="23" t="s">
        <v>262</v>
      </c>
      <c r="D319" s="23" t="s">
        <v>1</v>
      </c>
      <c r="E319" s="24" t="s">
        <v>235</v>
      </c>
      <c r="F319" s="84">
        <f>F320</f>
        <v>285877800</v>
      </c>
    </row>
    <row r="320" spans="1:10" s="9" customFormat="1" outlineLevel="1">
      <c r="A320" s="13" t="s">
        <v>37</v>
      </c>
      <c r="B320" s="28" t="s">
        <v>14</v>
      </c>
      <c r="C320" s="23" t="s">
        <v>262</v>
      </c>
      <c r="D320" s="23" t="s">
        <v>1</v>
      </c>
      <c r="E320" s="24" t="s">
        <v>235</v>
      </c>
      <c r="F320" s="88">
        <v>285877800</v>
      </c>
    </row>
    <row r="321" spans="1:6" s="9" customFormat="1" ht="38.25" outlineLevel="1">
      <c r="A321" s="11" t="s">
        <v>397</v>
      </c>
      <c r="B321" s="19" t="s">
        <v>2</v>
      </c>
      <c r="C321" s="20" t="s">
        <v>400</v>
      </c>
      <c r="D321" s="20" t="s">
        <v>1</v>
      </c>
      <c r="E321" s="21" t="s">
        <v>235</v>
      </c>
      <c r="F321" s="83">
        <f t="shared" ref="F321" si="2">F322</f>
        <v>129434184.59</v>
      </c>
    </row>
    <row r="322" spans="1:6" s="9" customFormat="1" ht="44.25" customHeight="1" outlineLevel="1">
      <c r="A322" s="12" t="s">
        <v>398</v>
      </c>
      <c r="B322" s="22" t="s">
        <v>2</v>
      </c>
      <c r="C322" s="23" t="s">
        <v>399</v>
      </c>
      <c r="D322" s="23" t="s">
        <v>1</v>
      </c>
      <c r="E322" s="24" t="s">
        <v>235</v>
      </c>
      <c r="F322" s="84">
        <f>F323+F324</f>
        <v>129434184.59</v>
      </c>
    </row>
    <row r="323" spans="1:6" s="9" customFormat="1" outlineLevel="1">
      <c r="A323" s="13" t="s">
        <v>37</v>
      </c>
      <c r="B323" s="28" t="s">
        <v>14</v>
      </c>
      <c r="C323" s="29" t="s">
        <v>399</v>
      </c>
      <c r="D323" s="29" t="s">
        <v>1</v>
      </c>
      <c r="E323" s="30" t="s">
        <v>235</v>
      </c>
      <c r="F323" s="88">
        <v>8347826.0999999996</v>
      </c>
    </row>
    <row r="324" spans="1:6" s="9" customFormat="1" ht="25.5" outlineLevel="1">
      <c r="A324" s="13" t="s">
        <v>316</v>
      </c>
      <c r="B324" s="28" t="s">
        <v>17</v>
      </c>
      <c r="C324" s="29" t="s">
        <v>399</v>
      </c>
      <c r="D324" s="29" t="s">
        <v>1</v>
      </c>
      <c r="E324" s="30" t="s">
        <v>235</v>
      </c>
      <c r="F324" s="88">
        <v>121086358.49000001</v>
      </c>
    </row>
    <row r="325" spans="1:6" s="9" customFormat="1" outlineLevel="1">
      <c r="A325" s="11" t="s">
        <v>347</v>
      </c>
      <c r="B325" s="19" t="s">
        <v>2</v>
      </c>
      <c r="C325" s="20" t="s">
        <v>345</v>
      </c>
      <c r="D325" s="20" t="s">
        <v>1</v>
      </c>
      <c r="E325" s="21" t="s">
        <v>235</v>
      </c>
      <c r="F325" s="83">
        <f t="shared" ref="F325:F326" si="3">F326</f>
        <v>7680000</v>
      </c>
    </row>
    <row r="326" spans="1:6" s="9" customFormat="1" ht="25.5" outlineLevel="1">
      <c r="A326" s="12" t="s">
        <v>348</v>
      </c>
      <c r="B326" s="22" t="s">
        <v>2</v>
      </c>
      <c r="C326" s="23" t="s">
        <v>346</v>
      </c>
      <c r="D326" s="23" t="s">
        <v>1</v>
      </c>
      <c r="E326" s="24" t="s">
        <v>235</v>
      </c>
      <c r="F326" s="84">
        <f t="shared" si="3"/>
        <v>7680000</v>
      </c>
    </row>
    <row r="327" spans="1:6" s="9" customFormat="1" outlineLevel="1">
      <c r="A327" s="13" t="s">
        <v>36</v>
      </c>
      <c r="B327" s="28" t="s">
        <v>13</v>
      </c>
      <c r="C327" s="29" t="s">
        <v>346</v>
      </c>
      <c r="D327" s="29" t="s">
        <v>1</v>
      </c>
      <c r="E327" s="30" t="s">
        <v>235</v>
      </c>
      <c r="F327" s="88">
        <v>7680000</v>
      </c>
    </row>
    <row r="328" spans="1:6" s="9" customFormat="1" ht="25.5" outlineLevel="1">
      <c r="A328" s="11" t="s">
        <v>197</v>
      </c>
      <c r="B328" s="19" t="s">
        <v>2</v>
      </c>
      <c r="C328" s="20" t="s">
        <v>192</v>
      </c>
      <c r="D328" s="20" t="s">
        <v>1</v>
      </c>
      <c r="E328" s="21">
        <v>150</v>
      </c>
      <c r="F328" s="83">
        <f t="shared" ref="F328:F329" si="4">F329</f>
        <v>19862760</v>
      </c>
    </row>
    <row r="329" spans="1:6" s="9" customFormat="1" ht="25.5" outlineLevel="1">
      <c r="A329" s="12" t="s">
        <v>198</v>
      </c>
      <c r="B329" s="22" t="s">
        <v>2</v>
      </c>
      <c r="C329" s="23" t="s">
        <v>191</v>
      </c>
      <c r="D329" s="23" t="s">
        <v>1</v>
      </c>
      <c r="E329" s="24">
        <v>150</v>
      </c>
      <c r="F329" s="84">
        <f t="shared" si="4"/>
        <v>19862760</v>
      </c>
    </row>
    <row r="330" spans="1:6" s="38" customFormat="1" ht="25.5" outlineLevel="1">
      <c r="A330" s="13" t="s">
        <v>381</v>
      </c>
      <c r="B330" s="28" t="s">
        <v>18</v>
      </c>
      <c r="C330" s="29" t="s">
        <v>191</v>
      </c>
      <c r="D330" s="29" t="s">
        <v>1</v>
      </c>
      <c r="E330" s="30">
        <v>150</v>
      </c>
      <c r="F330" s="88">
        <v>19862760</v>
      </c>
    </row>
    <row r="331" spans="1:6" s="9" customFormat="1" outlineLevel="1">
      <c r="A331" s="11" t="s">
        <v>263</v>
      </c>
      <c r="B331" s="19" t="s">
        <v>2</v>
      </c>
      <c r="C331" s="20" t="s">
        <v>264</v>
      </c>
      <c r="D331" s="20" t="s">
        <v>1</v>
      </c>
      <c r="E331" s="21">
        <v>150</v>
      </c>
      <c r="F331" s="83">
        <f t="shared" ref="F331:F334" si="5">F332</f>
        <v>8538821.4000000004</v>
      </c>
    </row>
    <row r="332" spans="1:6" s="9" customFormat="1" outlineLevel="1">
      <c r="A332" s="12" t="s">
        <v>265</v>
      </c>
      <c r="B332" s="22" t="s">
        <v>2</v>
      </c>
      <c r="C332" s="23" t="s">
        <v>266</v>
      </c>
      <c r="D332" s="23" t="s">
        <v>1</v>
      </c>
      <c r="E332" s="24">
        <v>150</v>
      </c>
      <c r="F332" s="84">
        <f>F333</f>
        <v>8538821.4000000004</v>
      </c>
    </row>
    <row r="333" spans="1:6" s="38" customFormat="1" outlineLevel="1">
      <c r="A333" s="13" t="s">
        <v>36</v>
      </c>
      <c r="B333" s="28" t="s">
        <v>13</v>
      </c>
      <c r="C333" s="29" t="s">
        <v>266</v>
      </c>
      <c r="D333" s="29" t="s">
        <v>1</v>
      </c>
      <c r="E333" s="30">
        <v>150</v>
      </c>
      <c r="F333" s="88">
        <v>8538821.4000000004</v>
      </c>
    </row>
    <row r="334" spans="1:6" s="9" customFormat="1" ht="25.5" outlineLevel="1">
      <c r="A334" s="11" t="s">
        <v>401</v>
      </c>
      <c r="B334" s="19" t="s">
        <v>2</v>
      </c>
      <c r="C334" s="20" t="s">
        <v>403</v>
      </c>
      <c r="D334" s="20" t="s">
        <v>1</v>
      </c>
      <c r="E334" s="21">
        <v>150</v>
      </c>
      <c r="F334" s="83">
        <f t="shared" si="5"/>
        <v>100879460</v>
      </c>
    </row>
    <row r="335" spans="1:6" s="9" customFormat="1" ht="25.5" outlineLevel="1">
      <c r="A335" s="12" t="s">
        <v>402</v>
      </c>
      <c r="B335" s="22" t="s">
        <v>2</v>
      </c>
      <c r="C335" s="23" t="s">
        <v>404</v>
      </c>
      <c r="D335" s="23" t="s">
        <v>1</v>
      </c>
      <c r="E335" s="24">
        <v>150</v>
      </c>
      <c r="F335" s="84">
        <f>F336</f>
        <v>100879460</v>
      </c>
    </row>
    <row r="336" spans="1:6" s="9" customFormat="1" outlineLevel="1">
      <c r="A336" s="13" t="s">
        <v>36</v>
      </c>
      <c r="B336" s="28" t="s">
        <v>13</v>
      </c>
      <c r="C336" s="29" t="s">
        <v>404</v>
      </c>
      <c r="D336" s="29" t="s">
        <v>1</v>
      </c>
      <c r="E336" s="30">
        <v>150</v>
      </c>
      <c r="F336" s="88">
        <v>100879460</v>
      </c>
    </row>
    <row r="337" spans="1:6" s="9" customFormat="1" ht="25.5" outlineLevel="1">
      <c r="A337" s="11" t="s">
        <v>332</v>
      </c>
      <c r="B337" s="19" t="s">
        <v>2</v>
      </c>
      <c r="C337" s="20" t="s">
        <v>317</v>
      </c>
      <c r="D337" s="20" t="s">
        <v>1</v>
      </c>
      <c r="E337" s="21">
        <v>150</v>
      </c>
      <c r="F337" s="83">
        <f t="shared" ref="F337" si="6">F338</f>
        <v>422955257.99000001</v>
      </c>
    </row>
    <row r="338" spans="1:6" s="99" customFormat="1" ht="25.5" outlineLevel="1">
      <c r="A338" s="12" t="s">
        <v>319</v>
      </c>
      <c r="B338" s="22" t="s">
        <v>2</v>
      </c>
      <c r="C338" s="23" t="s">
        <v>318</v>
      </c>
      <c r="D338" s="23" t="s">
        <v>1</v>
      </c>
      <c r="E338" s="24">
        <v>150</v>
      </c>
      <c r="F338" s="84">
        <f>F339+F340</f>
        <v>422955257.99000001</v>
      </c>
    </row>
    <row r="339" spans="1:6" s="9" customFormat="1" outlineLevel="1">
      <c r="A339" s="13" t="s">
        <v>37</v>
      </c>
      <c r="B339" s="28" t="s">
        <v>14</v>
      </c>
      <c r="C339" s="29" t="s">
        <v>318</v>
      </c>
      <c r="D339" s="29" t="s">
        <v>1</v>
      </c>
      <c r="E339" s="30">
        <v>150</v>
      </c>
      <c r="F339" s="88">
        <v>41637681.159999996</v>
      </c>
    </row>
    <row r="340" spans="1:6" s="9" customFormat="1" ht="25.5" outlineLevel="1">
      <c r="A340" s="13" t="s">
        <v>316</v>
      </c>
      <c r="B340" s="28" t="s">
        <v>17</v>
      </c>
      <c r="C340" s="29" t="s">
        <v>318</v>
      </c>
      <c r="D340" s="29" t="s">
        <v>1</v>
      </c>
      <c r="E340" s="30">
        <v>150</v>
      </c>
      <c r="F340" s="88">
        <v>381317576.83000004</v>
      </c>
    </row>
    <row r="341" spans="1:6" s="99" customFormat="1" ht="25.5" outlineLevel="1">
      <c r="A341" s="11" t="s">
        <v>407</v>
      </c>
      <c r="B341" s="19" t="s">
        <v>2</v>
      </c>
      <c r="C341" s="20" t="s">
        <v>406</v>
      </c>
      <c r="D341" s="20" t="s">
        <v>1</v>
      </c>
      <c r="E341" s="21">
        <v>150</v>
      </c>
      <c r="F341" s="83">
        <f t="shared" ref="F341" si="7">F342</f>
        <v>124215000</v>
      </c>
    </row>
    <row r="342" spans="1:6" s="9" customFormat="1" ht="25.5" outlineLevel="1">
      <c r="A342" s="12" t="s">
        <v>408</v>
      </c>
      <c r="B342" s="22" t="s">
        <v>2</v>
      </c>
      <c r="C342" s="23" t="s">
        <v>405</v>
      </c>
      <c r="D342" s="23" t="s">
        <v>1</v>
      </c>
      <c r="E342" s="24">
        <v>150</v>
      </c>
      <c r="F342" s="84">
        <f>F343</f>
        <v>124215000</v>
      </c>
    </row>
    <row r="343" spans="1:6" s="9" customFormat="1" ht="25.5" outlineLevel="1">
      <c r="A343" s="13" t="s">
        <v>409</v>
      </c>
      <c r="B343" s="28" t="s">
        <v>269</v>
      </c>
      <c r="C343" s="29" t="s">
        <v>405</v>
      </c>
      <c r="D343" s="29" t="s">
        <v>1</v>
      </c>
      <c r="E343" s="30">
        <v>150</v>
      </c>
      <c r="F343" s="88">
        <v>124215000</v>
      </c>
    </row>
    <row r="344" spans="1:6" s="9" customFormat="1" outlineLevel="1">
      <c r="A344" s="52" t="s">
        <v>136</v>
      </c>
      <c r="B344" s="19" t="s">
        <v>2</v>
      </c>
      <c r="C344" s="20" t="s">
        <v>163</v>
      </c>
      <c r="D344" s="20" t="s">
        <v>1</v>
      </c>
      <c r="E344" s="21">
        <v>150</v>
      </c>
      <c r="F344" s="93">
        <f>F345</f>
        <v>1401674209.97</v>
      </c>
    </row>
    <row r="345" spans="1:6" s="99" customFormat="1" outlineLevel="1">
      <c r="A345" s="53" t="s">
        <v>34</v>
      </c>
      <c r="B345" s="22" t="s">
        <v>2</v>
      </c>
      <c r="C345" s="23" t="s">
        <v>164</v>
      </c>
      <c r="D345" s="23" t="s">
        <v>1</v>
      </c>
      <c r="E345" s="24">
        <v>150</v>
      </c>
      <c r="F345" s="84">
        <f>SUM(F346:F352)</f>
        <v>1401674209.97</v>
      </c>
    </row>
    <row r="346" spans="1:6" s="9" customFormat="1" outlineLevel="1">
      <c r="A346" s="13" t="s">
        <v>27</v>
      </c>
      <c r="B346" s="28" t="s">
        <v>7</v>
      </c>
      <c r="C346" s="29" t="s">
        <v>164</v>
      </c>
      <c r="D346" s="29" t="s">
        <v>1</v>
      </c>
      <c r="E346" s="30">
        <v>150</v>
      </c>
      <c r="F346" s="88">
        <v>44828531.100000001</v>
      </c>
    </row>
    <row r="347" spans="1:6" s="9" customFormat="1" outlineLevel="1">
      <c r="A347" s="13" t="s">
        <v>35</v>
      </c>
      <c r="B347" s="28" t="s">
        <v>11</v>
      </c>
      <c r="C347" s="29" t="s">
        <v>164</v>
      </c>
      <c r="D347" s="29" t="s">
        <v>1</v>
      </c>
      <c r="E347" s="30" t="s">
        <v>235</v>
      </c>
      <c r="F347" s="88">
        <v>21201.4</v>
      </c>
    </row>
    <row r="348" spans="1:6" s="99" customFormat="1" ht="25.5" outlineLevel="1">
      <c r="A348" s="13" t="s">
        <v>409</v>
      </c>
      <c r="B348" s="28" t="s">
        <v>269</v>
      </c>
      <c r="C348" s="29" t="s">
        <v>164</v>
      </c>
      <c r="D348" s="29" t="s">
        <v>1</v>
      </c>
      <c r="E348" s="30">
        <v>150</v>
      </c>
      <c r="F348" s="88">
        <v>28227272.600000001</v>
      </c>
    </row>
    <row r="349" spans="1:6">
      <c r="A349" s="13" t="s">
        <v>37</v>
      </c>
      <c r="B349" s="28" t="s">
        <v>14</v>
      </c>
      <c r="C349" s="29" t="s">
        <v>164</v>
      </c>
      <c r="D349" s="29" t="s">
        <v>1</v>
      </c>
      <c r="E349" s="30">
        <v>150</v>
      </c>
      <c r="F349" s="88">
        <v>244417025.59</v>
      </c>
    </row>
    <row r="350" spans="1:6" s="9" customFormat="1" ht="25.5" outlineLevel="1">
      <c r="A350" s="13" t="s">
        <v>38</v>
      </c>
      <c r="B350" s="28" t="s">
        <v>15</v>
      </c>
      <c r="C350" s="29" t="s">
        <v>164</v>
      </c>
      <c r="D350" s="29" t="s">
        <v>1</v>
      </c>
      <c r="E350" s="30">
        <v>150</v>
      </c>
      <c r="F350" s="88">
        <v>1022978394.25</v>
      </c>
    </row>
    <row r="351" spans="1:6" s="9" customFormat="1" ht="25.5" outlineLevel="1">
      <c r="A351" s="13" t="s">
        <v>316</v>
      </c>
      <c r="B351" s="28" t="s">
        <v>17</v>
      </c>
      <c r="C351" s="29" t="s">
        <v>164</v>
      </c>
      <c r="D351" s="29" t="s">
        <v>1</v>
      </c>
      <c r="E351" s="30">
        <v>150</v>
      </c>
      <c r="F351" s="88">
        <v>38137322.030000001</v>
      </c>
    </row>
    <row r="352" spans="1:6" s="9" customFormat="1" ht="25.5" outlineLevel="1">
      <c r="A352" s="13" t="s">
        <v>381</v>
      </c>
      <c r="B352" s="28" t="s">
        <v>18</v>
      </c>
      <c r="C352" s="29" t="s">
        <v>164</v>
      </c>
      <c r="D352" s="29" t="s">
        <v>1</v>
      </c>
      <c r="E352" s="30">
        <v>150</v>
      </c>
      <c r="F352" s="88">
        <v>23064463</v>
      </c>
    </row>
    <row r="353" spans="1:6" s="9" customFormat="1" ht="28.5" outlineLevel="1">
      <c r="A353" s="54" t="s">
        <v>166</v>
      </c>
      <c r="B353" s="16" t="s">
        <v>2</v>
      </c>
      <c r="C353" s="17" t="s">
        <v>165</v>
      </c>
      <c r="D353" s="17" t="s">
        <v>1</v>
      </c>
      <c r="E353" s="18">
        <v>150</v>
      </c>
      <c r="F353" s="82">
        <f>F354+F363+F366+F369+F372+F375+F378</f>
        <v>7511497981.29</v>
      </c>
    </row>
    <row r="354" spans="1:6" s="9" customFormat="1" ht="25.5" outlineLevel="1">
      <c r="A354" s="96" t="s">
        <v>223</v>
      </c>
      <c r="B354" s="57" t="s">
        <v>2</v>
      </c>
      <c r="C354" s="61" t="s">
        <v>224</v>
      </c>
      <c r="D354" s="61" t="s">
        <v>1</v>
      </c>
      <c r="E354" s="61">
        <v>150</v>
      </c>
      <c r="F354" s="89">
        <f>F355</f>
        <v>291073902.10000002</v>
      </c>
    </row>
    <row r="355" spans="1:6" s="9" customFormat="1" ht="25.5" outlineLevel="1">
      <c r="A355" s="97" t="s">
        <v>226</v>
      </c>
      <c r="B355" s="22" t="s">
        <v>2</v>
      </c>
      <c r="C355" s="23" t="s">
        <v>225</v>
      </c>
      <c r="D355" s="23" t="s">
        <v>1</v>
      </c>
      <c r="E355" s="23">
        <v>150</v>
      </c>
      <c r="F355" s="90">
        <f>SUM(F356:F362)</f>
        <v>291073902.10000002</v>
      </c>
    </row>
    <row r="356" spans="1:6" s="9" customFormat="1" outlineLevel="1">
      <c r="A356" s="13" t="s">
        <v>35</v>
      </c>
      <c r="B356" s="28" t="s">
        <v>11</v>
      </c>
      <c r="C356" s="29" t="s">
        <v>225</v>
      </c>
      <c r="D356" s="29" t="s">
        <v>1</v>
      </c>
      <c r="E356" s="29">
        <v>150</v>
      </c>
      <c r="F356" s="88">
        <v>26580597.100000001</v>
      </c>
    </row>
    <row r="357" spans="1:6" s="9" customFormat="1" ht="25.5" outlineLevel="1">
      <c r="A357" s="13" t="s">
        <v>410</v>
      </c>
      <c r="B357" s="28" t="s">
        <v>12</v>
      </c>
      <c r="C357" s="29" t="s">
        <v>225</v>
      </c>
      <c r="D357" s="29" t="s">
        <v>1</v>
      </c>
      <c r="E357" s="29">
        <v>150</v>
      </c>
      <c r="F357" s="88">
        <v>41210400</v>
      </c>
    </row>
    <row r="358" spans="1:6" s="3" customFormat="1">
      <c r="A358" s="13" t="s">
        <v>37</v>
      </c>
      <c r="B358" s="28" t="s">
        <v>14</v>
      </c>
      <c r="C358" s="29" t="s">
        <v>225</v>
      </c>
      <c r="D358" s="29" t="s">
        <v>1</v>
      </c>
      <c r="E358" s="29">
        <v>150</v>
      </c>
      <c r="F358" s="88">
        <v>189728942</v>
      </c>
    </row>
    <row r="359" spans="1:6" s="9" customFormat="1" ht="25.5" outlineLevel="1">
      <c r="A359" s="13" t="s">
        <v>38</v>
      </c>
      <c r="B359" s="28" t="s">
        <v>15</v>
      </c>
      <c r="C359" s="29" t="s">
        <v>225</v>
      </c>
      <c r="D359" s="29" t="s">
        <v>1</v>
      </c>
      <c r="E359" s="29">
        <v>150</v>
      </c>
      <c r="F359" s="88">
        <v>18140179</v>
      </c>
    </row>
    <row r="360" spans="1:6" s="9" customFormat="1" ht="25.5" outlineLevel="1">
      <c r="A360" s="13" t="s">
        <v>316</v>
      </c>
      <c r="B360" s="28" t="s">
        <v>17</v>
      </c>
      <c r="C360" s="29" t="s">
        <v>225</v>
      </c>
      <c r="D360" s="29" t="s">
        <v>1</v>
      </c>
      <c r="E360" s="29">
        <v>150</v>
      </c>
      <c r="F360" s="88">
        <v>12150800</v>
      </c>
    </row>
    <row r="361" spans="1:6" s="9" customFormat="1" ht="25.5" outlineLevel="1">
      <c r="A361" s="13" t="s">
        <v>381</v>
      </c>
      <c r="B361" s="28" t="s">
        <v>18</v>
      </c>
      <c r="C361" s="29" t="s">
        <v>225</v>
      </c>
      <c r="D361" s="29" t="s">
        <v>1</v>
      </c>
      <c r="E361" s="29">
        <v>150</v>
      </c>
      <c r="F361" s="88">
        <v>233984</v>
      </c>
    </row>
    <row r="362" spans="1:6" s="9" customFormat="1" outlineLevel="1">
      <c r="A362" s="13" t="s">
        <v>41</v>
      </c>
      <c r="B362" s="28" t="s">
        <v>19</v>
      </c>
      <c r="C362" s="29" t="s">
        <v>225</v>
      </c>
      <c r="D362" s="29" t="s">
        <v>1</v>
      </c>
      <c r="E362" s="29">
        <v>150</v>
      </c>
      <c r="F362" s="88">
        <v>3029000</v>
      </c>
    </row>
    <row r="363" spans="1:6" s="9" customFormat="1" ht="38.25" outlineLevel="1">
      <c r="A363" s="55" t="s">
        <v>293</v>
      </c>
      <c r="B363" s="35" t="s">
        <v>2</v>
      </c>
      <c r="C363" s="20" t="s">
        <v>167</v>
      </c>
      <c r="D363" s="36" t="s">
        <v>1</v>
      </c>
      <c r="E363" s="37">
        <v>150</v>
      </c>
      <c r="F363" s="83">
        <f>F364</f>
        <v>306898900</v>
      </c>
    </row>
    <row r="364" spans="1:6" s="9" customFormat="1" ht="38.25" outlineLevel="1">
      <c r="A364" s="56" t="s">
        <v>294</v>
      </c>
      <c r="B364" s="49" t="s">
        <v>2</v>
      </c>
      <c r="C364" s="23" t="s">
        <v>168</v>
      </c>
      <c r="D364" s="50" t="s">
        <v>1</v>
      </c>
      <c r="E364" s="51">
        <v>150</v>
      </c>
      <c r="F364" s="84">
        <f>F365</f>
        <v>306898900</v>
      </c>
    </row>
    <row r="365" spans="1:6" s="9" customFormat="1" outlineLevel="1">
      <c r="A365" s="13" t="s">
        <v>37</v>
      </c>
      <c r="B365" s="28" t="s">
        <v>14</v>
      </c>
      <c r="C365" s="29" t="s">
        <v>168</v>
      </c>
      <c r="D365" s="29" t="s">
        <v>1</v>
      </c>
      <c r="E365" s="30">
        <v>150</v>
      </c>
      <c r="F365" s="88">
        <v>306898900</v>
      </c>
    </row>
    <row r="366" spans="1:6" s="38" customFormat="1" ht="51" outlineLevel="1">
      <c r="A366" s="55" t="s">
        <v>172</v>
      </c>
      <c r="B366" s="35" t="s">
        <v>2</v>
      </c>
      <c r="C366" s="20" t="s">
        <v>169</v>
      </c>
      <c r="D366" s="36" t="s">
        <v>1</v>
      </c>
      <c r="E366" s="37">
        <v>150</v>
      </c>
      <c r="F366" s="83">
        <f>F367</f>
        <v>109677200</v>
      </c>
    </row>
    <row r="367" spans="1:6" s="38" customFormat="1" ht="51" outlineLevel="1">
      <c r="A367" s="56" t="s">
        <v>171</v>
      </c>
      <c r="B367" s="49" t="s">
        <v>2</v>
      </c>
      <c r="C367" s="23" t="s">
        <v>170</v>
      </c>
      <c r="D367" s="50" t="s">
        <v>1</v>
      </c>
      <c r="E367" s="51">
        <v>150</v>
      </c>
      <c r="F367" s="84">
        <f>F368</f>
        <v>109677200</v>
      </c>
    </row>
    <row r="368" spans="1:6" s="3" customFormat="1">
      <c r="A368" s="13" t="s">
        <v>37</v>
      </c>
      <c r="B368" s="28" t="s">
        <v>14</v>
      </c>
      <c r="C368" s="29" t="s">
        <v>170</v>
      </c>
      <c r="D368" s="29" t="s">
        <v>1</v>
      </c>
      <c r="E368" s="30">
        <v>150</v>
      </c>
      <c r="F368" s="88">
        <v>109677200</v>
      </c>
    </row>
    <row r="369" spans="1:6" s="9" customFormat="1" ht="38.25" outlineLevel="1">
      <c r="A369" s="11" t="s">
        <v>360</v>
      </c>
      <c r="B369" s="35" t="s">
        <v>2</v>
      </c>
      <c r="C369" s="20" t="s">
        <v>173</v>
      </c>
      <c r="D369" s="36" t="s">
        <v>1</v>
      </c>
      <c r="E369" s="37">
        <v>150</v>
      </c>
      <c r="F369" s="83">
        <f>F370</f>
        <v>485502200</v>
      </c>
    </row>
    <row r="370" spans="1:6" s="3" customFormat="1" ht="38.25">
      <c r="A370" s="12" t="s">
        <v>361</v>
      </c>
      <c r="B370" s="49" t="s">
        <v>2</v>
      </c>
      <c r="C370" s="23" t="s">
        <v>174</v>
      </c>
      <c r="D370" s="50" t="s">
        <v>1</v>
      </c>
      <c r="E370" s="50">
        <v>150</v>
      </c>
      <c r="F370" s="84">
        <f>F371</f>
        <v>485502200</v>
      </c>
    </row>
    <row r="371" spans="1:6" s="3" customFormat="1">
      <c r="A371" s="13" t="s">
        <v>27</v>
      </c>
      <c r="B371" s="28" t="s">
        <v>7</v>
      </c>
      <c r="C371" s="29" t="s">
        <v>174</v>
      </c>
      <c r="D371" s="29" t="s">
        <v>1</v>
      </c>
      <c r="E371" s="29">
        <v>150</v>
      </c>
      <c r="F371" s="88">
        <v>485502200</v>
      </c>
    </row>
    <row r="372" spans="1:6" s="9" customFormat="1" ht="38.25">
      <c r="A372" s="11" t="s">
        <v>199</v>
      </c>
      <c r="B372" s="35" t="s">
        <v>2</v>
      </c>
      <c r="C372" s="20" t="s">
        <v>194</v>
      </c>
      <c r="D372" s="36" t="s">
        <v>1</v>
      </c>
      <c r="E372" s="37">
        <v>150</v>
      </c>
      <c r="F372" s="83">
        <f>F373</f>
        <v>57165.41</v>
      </c>
    </row>
    <row r="373" spans="1:6" s="9" customFormat="1" ht="38.25">
      <c r="A373" s="56" t="s">
        <v>200</v>
      </c>
      <c r="B373" s="49" t="s">
        <v>2</v>
      </c>
      <c r="C373" s="23" t="s">
        <v>193</v>
      </c>
      <c r="D373" s="50" t="s">
        <v>1</v>
      </c>
      <c r="E373" s="50">
        <v>150</v>
      </c>
      <c r="F373" s="84">
        <f>F374</f>
        <v>57165.41</v>
      </c>
    </row>
    <row r="374" spans="1:6" s="3" customFormat="1">
      <c r="A374" s="13" t="s">
        <v>35</v>
      </c>
      <c r="B374" s="28" t="s">
        <v>11</v>
      </c>
      <c r="C374" s="29" t="s">
        <v>193</v>
      </c>
      <c r="D374" s="29" t="s">
        <v>1</v>
      </c>
      <c r="E374" s="29">
        <v>150</v>
      </c>
      <c r="F374" s="88">
        <v>57165.41</v>
      </c>
    </row>
    <row r="375" spans="1:6" s="9" customFormat="1" ht="25.5">
      <c r="A375" s="11" t="s">
        <v>137</v>
      </c>
      <c r="B375" s="35" t="s">
        <v>2</v>
      </c>
      <c r="C375" s="20" t="s">
        <v>175</v>
      </c>
      <c r="D375" s="36" t="s">
        <v>1</v>
      </c>
      <c r="E375" s="37">
        <v>150</v>
      </c>
      <c r="F375" s="83">
        <f>F376</f>
        <v>27367113.780000001</v>
      </c>
    </row>
    <row r="376" spans="1:6" s="9" customFormat="1" ht="25.5" outlineLevel="1">
      <c r="A376" s="56" t="s">
        <v>181</v>
      </c>
      <c r="B376" s="49" t="s">
        <v>2</v>
      </c>
      <c r="C376" s="23" t="s">
        <v>176</v>
      </c>
      <c r="D376" s="50" t="s">
        <v>1</v>
      </c>
      <c r="E376" s="50">
        <v>150</v>
      </c>
      <c r="F376" s="84">
        <f>F377</f>
        <v>27367113.780000001</v>
      </c>
    </row>
    <row r="377" spans="1:6" s="3" customFormat="1">
      <c r="A377" s="13" t="s">
        <v>35</v>
      </c>
      <c r="B377" s="28" t="s">
        <v>11</v>
      </c>
      <c r="C377" s="29" t="s">
        <v>176</v>
      </c>
      <c r="D377" s="29" t="s">
        <v>1</v>
      </c>
      <c r="E377" s="29">
        <v>150</v>
      </c>
      <c r="F377" s="88">
        <v>27367113.780000001</v>
      </c>
    </row>
    <row r="378" spans="1:6" s="9" customFormat="1">
      <c r="A378" s="11" t="s">
        <v>202</v>
      </c>
      <c r="B378" s="57" t="s">
        <v>2</v>
      </c>
      <c r="C378" s="61" t="s">
        <v>201</v>
      </c>
      <c r="D378" s="36" t="s">
        <v>1</v>
      </c>
      <c r="E378" s="37">
        <v>150</v>
      </c>
      <c r="F378" s="83">
        <f>F379</f>
        <v>6290921500</v>
      </c>
    </row>
    <row r="379" spans="1:6" s="9" customFormat="1" outlineLevel="1">
      <c r="A379" s="56" t="s">
        <v>203</v>
      </c>
      <c r="B379" s="22" t="s">
        <v>2</v>
      </c>
      <c r="C379" s="23" t="s">
        <v>195</v>
      </c>
      <c r="D379" s="50" t="s">
        <v>1</v>
      </c>
      <c r="E379" s="50">
        <v>150</v>
      </c>
      <c r="F379" s="84">
        <f>F380</f>
        <v>6290921500</v>
      </c>
    </row>
    <row r="380" spans="1:6" s="3" customFormat="1">
      <c r="A380" s="13" t="s">
        <v>37</v>
      </c>
      <c r="B380" s="28" t="s">
        <v>14</v>
      </c>
      <c r="C380" s="29" t="s">
        <v>195</v>
      </c>
      <c r="D380" s="29" t="s">
        <v>1</v>
      </c>
      <c r="E380" s="29">
        <v>150</v>
      </c>
      <c r="F380" s="88">
        <v>6290921500</v>
      </c>
    </row>
    <row r="381" spans="1:6" s="9" customFormat="1" ht="14.25">
      <c r="A381" s="15" t="s">
        <v>142</v>
      </c>
      <c r="B381" s="16" t="s">
        <v>2</v>
      </c>
      <c r="C381" s="17" t="s">
        <v>177</v>
      </c>
      <c r="D381" s="17" t="s">
        <v>1</v>
      </c>
      <c r="E381" s="18">
        <v>150</v>
      </c>
      <c r="F381" s="82">
        <f>F382+F385+F388+F391</f>
        <v>1705556886.03</v>
      </c>
    </row>
    <row r="382" spans="1:6" s="9" customFormat="1" ht="104.25" customHeight="1" outlineLevel="1">
      <c r="A382" s="55" t="s">
        <v>352</v>
      </c>
      <c r="B382" s="57" t="s">
        <v>2</v>
      </c>
      <c r="C382" s="61" t="s">
        <v>349</v>
      </c>
      <c r="D382" s="36" t="s">
        <v>1</v>
      </c>
      <c r="E382" s="37">
        <v>150</v>
      </c>
      <c r="F382" s="83">
        <f>F383</f>
        <v>8804200</v>
      </c>
    </row>
    <row r="383" spans="1:6" s="3" customFormat="1" ht="102.75" customHeight="1">
      <c r="A383" s="56" t="s">
        <v>351</v>
      </c>
      <c r="B383" s="22" t="s">
        <v>2</v>
      </c>
      <c r="C383" s="23" t="s">
        <v>350</v>
      </c>
      <c r="D383" s="50" t="s">
        <v>1</v>
      </c>
      <c r="E383" s="50">
        <v>150</v>
      </c>
      <c r="F383" s="84">
        <f>F384</f>
        <v>8804200</v>
      </c>
    </row>
    <row r="384" spans="1:6" s="9" customFormat="1">
      <c r="A384" s="13" t="s">
        <v>37</v>
      </c>
      <c r="B384" s="28" t="s">
        <v>14</v>
      </c>
      <c r="C384" s="29" t="s">
        <v>350</v>
      </c>
      <c r="D384" s="29" t="s">
        <v>1</v>
      </c>
      <c r="E384" s="29">
        <v>150</v>
      </c>
      <c r="F384" s="88">
        <v>8804200</v>
      </c>
    </row>
    <row r="385" spans="1:6" s="9" customFormat="1" ht="51" outlineLevel="1">
      <c r="A385" s="55" t="s">
        <v>333</v>
      </c>
      <c r="B385" s="57" t="s">
        <v>2</v>
      </c>
      <c r="C385" s="61" t="s">
        <v>320</v>
      </c>
      <c r="D385" s="36" t="s">
        <v>1</v>
      </c>
      <c r="E385" s="37">
        <v>150</v>
      </c>
      <c r="F385" s="83">
        <f>F386</f>
        <v>25886800</v>
      </c>
    </row>
    <row r="386" spans="1:6" s="9" customFormat="1" ht="51" outlineLevel="1">
      <c r="A386" s="56" t="s">
        <v>322</v>
      </c>
      <c r="B386" s="22" t="s">
        <v>2</v>
      </c>
      <c r="C386" s="23" t="s">
        <v>321</v>
      </c>
      <c r="D386" s="50" t="s">
        <v>1</v>
      </c>
      <c r="E386" s="50">
        <v>150</v>
      </c>
      <c r="F386" s="84">
        <f>F387</f>
        <v>25886800</v>
      </c>
    </row>
    <row r="387" spans="1:6" s="3" customFormat="1">
      <c r="A387" s="13" t="s">
        <v>37</v>
      </c>
      <c r="B387" s="28" t="s">
        <v>14</v>
      </c>
      <c r="C387" s="29" t="s">
        <v>321</v>
      </c>
      <c r="D387" s="29" t="s">
        <v>1</v>
      </c>
      <c r="E387" s="29">
        <v>150</v>
      </c>
      <c r="F387" s="88">
        <v>25886800</v>
      </c>
    </row>
    <row r="388" spans="1:6" s="9" customFormat="1" ht="79.5" customHeight="1">
      <c r="A388" s="55" t="s">
        <v>353</v>
      </c>
      <c r="B388" s="57" t="s">
        <v>2</v>
      </c>
      <c r="C388" s="61" t="s">
        <v>267</v>
      </c>
      <c r="D388" s="36" t="s">
        <v>1</v>
      </c>
      <c r="E388" s="37">
        <v>150</v>
      </c>
      <c r="F388" s="83">
        <f>F389</f>
        <v>228008900</v>
      </c>
    </row>
    <row r="389" spans="1:6" s="9" customFormat="1" ht="81.75" customHeight="1" outlineLevel="1">
      <c r="A389" s="56" t="s">
        <v>354</v>
      </c>
      <c r="B389" s="22" t="s">
        <v>2</v>
      </c>
      <c r="C389" s="23" t="s">
        <v>268</v>
      </c>
      <c r="D389" s="50" t="s">
        <v>1</v>
      </c>
      <c r="E389" s="50">
        <v>150</v>
      </c>
      <c r="F389" s="84">
        <f>F390</f>
        <v>228008900</v>
      </c>
    </row>
    <row r="390" spans="1:6" s="3" customFormat="1">
      <c r="A390" s="13" t="s">
        <v>37</v>
      </c>
      <c r="B390" s="28" t="s">
        <v>14</v>
      </c>
      <c r="C390" s="29" t="s">
        <v>268</v>
      </c>
      <c r="D390" s="29" t="s">
        <v>1</v>
      </c>
      <c r="E390" s="29">
        <v>150</v>
      </c>
      <c r="F390" s="88">
        <v>228008900</v>
      </c>
    </row>
    <row r="391" spans="1:6" s="9" customFormat="1">
      <c r="A391" s="68" t="s">
        <v>151</v>
      </c>
      <c r="B391" s="19" t="s">
        <v>2</v>
      </c>
      <c r="C391" s="20" t="s">
        <v>178</v>
      </c>
      <c r="D391" s="20" t="s">
        <v>1</v>
      </c>
      <c r="E391" s="20">
        <v>150</v>
      </c>
      <c r="F391" s="83">
        <f>F392</f>
        <v>1442856986.03</v>
      </c>
    </row>
    <row r="392" spans="1:6" s="9" customFormat="1" ht="25.5" outlineLevel="1">
      <c r="A392" s="67" t="s">
        <v>152</v>
      </c>
      <c r="B392" s="22" t="s">
        <v>2</v>
      </c>
      <c r="C392" s="23" t="s">
        <v>179</v>
      </c>
      <c r="D392" s="23" t="s">
        <v>1</v>
      </c>
      <c r="E392" s="23">
        <v>150</v>
      </c>
      <c r="F392" s="88">
        <f>SUM(F393:F396)</f>
        <v>1442856986.03</v>
      </c>
    </row>
    <row r="393" spans="1:6" s="3" customFormat="1">
      <c r="A393" s="94" t="s">
        <v>35</v>
      </c>
      <c r="B393" s="28" t="s">
        <v>11</v>
      </c>
      <c r="C393" s="29" t="s">
        <v>179</v>
      </c>
      <c r="D393" s="29" t="s">
        <v>1</v>
      </c>
      <c r="E393" s="29">
        <v>150</v>
      </c>
      <c r="F393" s="88">
        <v>62402600</v>
      </c>
    </row>
    <row r="394" spans="1:6" s="9" customFormat="1">
      <c r="A394" s="94" t="s">
        <v>37</v>
      </c>
      <c r="B394" s="28" t="s">
        <v>14</v>
      </c>
      <c r="C394" s="29" t="s">
        <v>179</v>
      </c>
      <c r="D394" s="29" t="s">
        <v>1</v>
      </c>
      <c r="E394" s="29">
        <v>150</v>
      </c>
      <c r="F394" s="88">
        <v>218757700</v>
      </c>
    </row>
    <row r="395" spans="1:6" s="9" customFormat="1" outlineLevel="1">
      <c r="A395" s="94" t="s">
        <v>411</v>
      </c>
      <c r="B395" s="28" t="s">
        <v>380</v>
      </c>
      <c r="C395" s="29" t="s">
        <v>179</v>
      </c>
      <c r="D395" s="29" t="s">
        <v>1</v>
      </c>
      <c r="E395" s="29">
        <v>150</v>
      </c>
      <c r="F395" s="88">
        <v>3000000</v>
      </c>
    </row>
    <row r="396" spans="1:6" ht="25.5">
      <c r="A396" s="94" t="s">
        <v>38</v>
      </c>
      <c r="B396" s="28" t="s">
        <v>15</v>
      </c>
      <c r="C396" s="29" t="s">
        <v>179</v>
      </c>
      <c r="D396" s="29" t="s">
        <v>1</v>
      </c>
      <c r="E396" s="29">
        <v>150</v>
      </c>
      <c r="F396" s="88">
        <v>1158696686.03</v>
      </c>
    </row>
    <row r="397" spans="1:6" ht="63">
      <c r="A397" s="33" t="s">
        <v>412</v>
      </c>
      <c r="B397" s="46" t="s">
        <v>2</v>
      </c>
      <c r="C397" s="47" t="s">
        <v>413</v>
      </c>
      <c r="D397" s="47" t="s">
        <v>1</v>
      </c>
      <c r="E397" s="48" t="s">
        <v>2</v>
      </c>
      <c r="F397" s="87">
        <f>F398</f>
        <v>134693700</v>
      </c>
    </row>
    <row r="398" spans="1:6" s="105" customFormat="1" ht="63.75">
      <c r="A398" s="106" t="s">
        <v>414</v>
      </c>
      <c r="B398" s="35" t="s">
        <v>2</v>
      </c>
      <c r="C398" s="36" t="s">
        <v>413</v>
      </c>
      <c r="D398" s="36" t="s">
        <v>1</v>
      </c>
      <c r="E398" s="36" t="s">
        <v>235</v>
      </c>
      <c r="F398" s="83">
        <f>F400</f>
        <v>134693700</v>
      </c>
    </row>
    <row r="399" spans="1:6" ht="51">
      <c r="A399" s="108" t="s">
        <v>415</v>
      </c>
      <c r="B399" s="22" t="s">
        <v>2</v>
      </c>
      <c r="C399" s="23" t="s">
        <v>416</v>
      </c>
      <c r="D399" s="23" t="s">
        <v>1</v>
      </c>
      <c r="E399" s="23" t="s">
        <v>235</v>
      </c>
      <c r="F399" s="84">
        <f>F400</f>
        <v>134693700</v>
      </c>
    </row>
    <row r="400" spans="1:6" ht="25.5">
      <c r="A400" s="67" t="s">
        <v>417</v>
      </c>
      <c r="B400" s="22" t="s">
        <v>2</v>
      </c>
      <c r="C400" s="23" t="s">
        <v>418</v>
      </c>
      <c r="D400" s="23" t="s">
        <v>1</v>
      </c>
      <c r="E400" s="23" t="s">
        <v>235</v>
      </c>
      <c r="F400" s="84">
        <f>F401+F404</f>
        <v>134693700</v>
      </c>
    </row>
    <row r="401" spans="1:6" ht="25.5">
      <c r="A401" s="67" t="s">
        <v>419</v>
      </c>
      <c r="B401" s="22" t="s">
        <v>2</v>
      </c>
      <c r="C401" s="23" t="s">
        <v>420</v>
      </c>
      <c r="D401" s="23" t="s">
        <v>1</v>
      </c>
      <c r="E401" s="23" t="s">
        <v>235</v>
      </c>
      <c r="F401" s="84">
        <f>SUM(F402:F403)</f>
        <v>51473700</v>
      </c>
    </row>
    <row r="402" spans="1:6">
      <c r="A402" s="94" t="s">
        <v>35</v>
      </c>
      <c r="B402" s="28" t="s">
        <v>11</v>
      </c>
      <c r="C402" s="29" t="s">
        <v>420</v>
      </c>
      <c r="D402" s="29" t="s">
        <v>1</v>
      </c>
      <c r="E402" s="29" t="s">
        <v>235</v>
      </c>
      <c r="F402" s="88">
        <v>24000000</v>
      </c>
    </row>
    <row r="403" spans="1:6" s="107" customFormat="1" ht="25.5">
      <c r="A403" s="94" t="s">
        <v>38</v>
      </c>
      <c r="B403" s="28" t="s">
        <v>15</v>
      </c>
      <c r="C403" s="29" t="s">
        <v>420</v>
      </c>
      <c r="D403" s="29" t="s">
        <v>1</v>
      </c>
      <c r="E403" s="29" t="s">
        <v>235</v>
      </c>
      <c r="F403" s="88">
        <v>27473700</v>
      </c>
    </row>
    <row r="404" spans="1:6" s="107" customFormat="1" ht="25.5">
      <c r="A404" s="67" t="s">
        <v>421</v>
      </c>
      <c r="B404" s="22" t="s">
        <v>2</v>
      </c>
      <c r="C404" s="23" t="s">
        <v>422</v>
      </c>
      <c r="D404" s="23" t="s">
        <v>1</v>
      </c>
      <c r="E404" s="23" t="s">
        <v>235</v>
      </c>
      <c r="F404" s="84">
        <f>F405</f>
        <v>83220000</v>
      </c>
    </row>
    <row r="405" spans="1:6" s="109" customFormat="1">
      <c r="A405" s="94" t="s">
        <v>37</v>
      </c>
      <c r="B405" s="28" t="s">
        <v>14</v>
      </c>
      <c r="C405" s="29" t="s">
        <v>423</v>
      </c>
      <c r="D405" s="29" t="s">
        <v>1</v>
      </c>
      <c r="E405" s="29" t="s">
        <v>235</v>
      </c>
      <c r="F405" s="88">
        <v>83220000</v>
      </c>
    </row>
    <row r="406" spans="1:6" ht="15.75">
      <c r="A406" s="62" t="s">
        <v>138</v>
      </c>
      <c r="B406" s="58"/>
      <c r="C406" s="59"/>
      <c r="D406" s="59"/>
      <c r="E406" s="59"/>
      <c r="F406" s="60">
        <f>F14+F306</f>
        <v>26094199246.920006</v>
      </c>
    </row>
    <row r="407" spans="1:6" s="105" customFormat="1">
      <c r="A407" s="4"/>
      <c r="B407" s="31"/>
      <c r="C407" s="31"/>
      <c r="D407" s="31"/>
      <c r="E407" s="31"/>
      <c r="F407" s="32"/>
    </row>
    <row r="408" spans="1:6" s="105" customFormat="1">
      <c r="A408" s="123" t="s">
        <v>139</v>
      </c>
      <c r="B408" s="123"/>
      <c r="C408" s="123"/>
      <c r="D408" s="123"/>
      <c r="E408" s="123"/>
      <c r="F408" s="123"/>
    </row>
    <row r="410" spans="1:6" s="105" customFormat="1">
      <c r="A410" s="4"/>
      <c r="B410" s="31"/>
      <c r="C410" s="31"/>
      <c r="D410" s="31"/>
      <c r="E410" s="31"/>
      <c r="F410" s="32"/>
    </row>
    <row r="412" spans="1:6">
      <c r="F412" s="101"/>
    </row>
    <row r="415" spans="1:6">
      <c r="F415" s="100"/>
    </row>
    <row r="416" spans="1:6">
      <c r="F416" s="101"/>
    </row>
    <row r="421" spans="6:6">
      <c r="F421" s="101"/>
    </row>
  </sheetData>
  <autoFilter ref="A11:G412"/>
  <mergeCells count="6">
    <mergeCell ref="A408:F408"/>
    <mergeCell ref="A4:F4"/>
    <mergeCell ref="A9:F9"/>
    <mergeCell ref="A7:F7"/>
    <mergeCell ref="A8:F8"/>
    <mergeCell ref="B12:E12"/>
  </mergeCells>
  <pageMargins left="0.55118110236220474" right="0.43307086614173229" top="0.55118110236220474" bottom="0.51181102362204722" header="0.59055118110236227" footer="0.27559055118110237"/>
  <pageSetup paperSize="9" scale="84" fitToHeight="10" orientation="portrait" r:id="rId1"/>
  <headerFooter>
    <oddFooter>&amp;C&amp;P</oddFooter>
  </headerFooter>
  <rowBreaks count="1" manualBreakCount="1">
    <brk id="305"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Документ</vt:lpstr>
      <vt:lpstr>Документ!Заголовки_для_печати</vt:lpstr>
      <vt:lpstr>Документ!Область_печати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Елена Витальевна Подобед</dc:creator>
  <cp:lastModifiedBy>NimijanAV</cp:lastModifiedBy>
  <cp:lastPrinted>2025-11-25T11:25:15Z</cp:lastPrinted>
  <dcterms:created xsi:type="dcterms:W3CDTF">2014-06-09T12:14:18Z</dcterms:created>
  <dcterms:modified xsi:type="dcterms:W3CDTF">2025-11-25T11:25:22Z</dcterms:modified>
</cp:coreProperties>
</file>