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yevaES.KIOAD\Documents\Программа Управление имуществом\На сайт Декабрь 2025 МП УИ\"/>
    </mc:Choice>
  </mc:AlternateContent>
  <xr:revisionPtr revIDLastSave="0" documentId="13_ncr:1_{F9D71258-CB69-4240-B6A0-D6E6255A9817}" xr6:coauthVersionLast="47" xr6:coauthVersionMax="47" xr10:uidLastSave="{00000000-0000-0000-0000-000000000000}"/>
  <bookViews>
    <workbookView xWindow="-120" yWindow="-120" windowWidth="29040" windowHeight="15840" xr2:uid="{DB734FE6-1400-4460-92EE-BE07C0CF234C}"/>
  </bookViews>
  <sheets>
    <sheet name="План" sheetId="5" r:id="rId1"/>
  </sheets>
  <definedNames>
    <definedName name="_xlnm.Print_Area" localSheetId="0">План!$A$1:$M$49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5" l="1"/>
  <c r="E18" i="5"/>
  <c r="E12" i="5" s="1"/>
  <c r="E29" i="5"/>
  <c r="E19" i="5"/>
  <c r="G41" i="5"/>
  <c r="H41" i="5"/>
  <c r="I41" i="5"/>
  <c r="J41" i="5"/>
  <c r="K41" i="5"/>
  <c r="F41" i="5"/>
  <c r="G45" i="5"/>
  <c r="H45" i="5"/>
  <c r="I45" i="5"/>
  <c r="J45" i="5"/>
  <c r="K45" i="5"/>
  <c r="G13" i="5"/>
  <c r="E45" i="5"/>
  <c r="E46" i="5"/>
  <c r="E49" i="5"/>
  <c r="F30" i="5"/>
  <c r="G30" i="5"/>
  <c r="I30" i="5"/>
  <c r="J30" i="5"/>
  <c r="K30" i="5"/>
  <c r="H30" i="5"/>
  <c r="E35" i="5"/>
  <c r="E34" i="5"/>
  <c r="J53" i="5" l="1"/>
  <c r="K53" i="5"/>
  <c r="G91" i="5" l="1"/>
  <c r="G84" i="5"/>
  <c r="G53" i="5" l="1"/>
  <c r="H53" i="5"/>
  <c r="I53" i="5"/>
  <c r="F53" i="5"/>
  <c r="E33" i="5"/>
  <c r="E31" i="5"/>
  <c r="E32" i="5"/>
  <c r="E30" i="5" l="1"/>
  <c r="I60" i="5"/>
  <c r="I14" i="5"/>
  <c r="F60" i="5"/>
  <c r="F14" i="5"/>
  <c r="H60" i="5"/>
  <c r="H14" i="5"/>
  <c r="K60" i="5"/>
  <c r="K14" i="5"/>
  <c r="G60" i="5"/>
  <c r="G14" i="5"/>
  <c r="J60" i="5"/>
  <c r="J14" i="5"/>
  <c r="E60" i="5" l="1"/>
  <c r="E14" i="5"/>
  <c r="E48" i="5"/>
  <c r="E47" i="5"/>
  <c r="K46" i="5"/>
  <c r="K43" i="5" s="1"/>
  <c r="J46" i="5"/>
  <c r="J43" i="5" s="1"/>
  <c r="I46" i="5"/>
  <c r="I43" i="5" s="1"/>
  <c r="H46" i="5"/>
  <c r="H43" i="5" s="1"/>
  <c r="G46" i="5"/>
  <c r="F46" i="5"/>
  <c r="F43" i="5" s="1"/>
  <c r="I42" i="5"/>
  <c r="H42" i="5"/>
  <c r="H12" i="5" s="1"/>
  <c r="H11" i="5" s="1"/>
  <c r="G42" i="5"/>
  <c r="F45" i="5"/>
  <c r="F42" i="5" s="1"/>
  <c r="E40" i="5"/>
  <c r="E39" i="5" s="1"/>
  <c r="E37" i="5" s="1"/>
  <c r="E36" i="5" s="1"/>
  <c r="K39" i="5"/>
  <c r="K37" i="5" s="1"/>
  <c r="J39" i="5"/>
  <c r="J37" i="5" s="1"/>
  <c r="J36" i="5" s="1"/>
  <c r="I39" i="5"/>
  <c r="I37" i="5" s="1"/>
  <c r="I36" i="5" s="1"/>
  <c r="H39" i="5"/>
  <c r="H37" i="5" s="1"/>
  <c r="H36" i="5" s="1"/>
  <c r="G39" i="5"/>
  <c r="G37" i="5" s="1"/>
  <c r="F39" i="5"/>
  <c r="F37" i="5" s="1"/>
  <c r="E28" i="5"/>
  <c r="E27" i="5"/>
  <c r="E26" i="5"/>
  <c r="E25" i="5"/>
  <c r="E24" i="5"/>
  <c r="E23" i="5"/>
  <c r="E22" i="5"/>
  <c r="E21" i="5"/>
  <c r="E20" i="5"/>
  <c r="E11" i="5"/>
  <c r="K18" i="5"/>
  <c r="J18" i="5"/>
  <c r="I18" i="5"/>
  <c r="G18" i="5"/>
  <c r="F18" i="5"/>
  <c r="F12" i="5" s="1"/>
  <c r="G12" i="5" l="1"/>
  <c r="I12" i="5"/>
  <c r="I8" i="5"/>
  <c r="I59" i="5" s="1"/>
  <c r="G81" i="5" s="1"/>
  <c r="I13" i="5"/>
  <c r="J8" i="5"/>
  <c r="J59" i="5" s="1"/>
  <c r="G82" i="5" s="1"/>
  <c r="J13" i="5"/>
  <c r="K8" i="5"/>
  <c r="K59" i="5" s="1"/>
  <c r="G83" i="5" s="1"/>
  <c r="K13" i="5"/>
  <c r="F8" i="5"/>
  <c r="F59" i="5" s="1"/>
  <c r="G78" i="5" s="1"/>
  <c r="F13" i="5"/>
  <c r="H8" i="5"/>
  <c r="H59" i="5" s="1"/>
  <c r="G80" i="5" s="1"/>
  <c r="H13" i="5"/>
  <c r="F16" i="5"/>
  <c r="F15" i="5" s="1"/>
  <c r="F11" i="5"/>
  <c r="J16" i="5"/>
  <c r="J15" i="5" s="1"/>
  <c r="G16" i="5"/>
  <c r="G7" i="5" s="1"/>
  <c r="G58" i="5" s="1"/>
  <c r="H16" i="5"/>
  <c r="H7" i="5" s="1"/>
  <c r="E7" i="5" s="1"/>
  <c r="K16" i="5"/>
  <c r="K15" i="5" s="1"/>
  <c r="I16" i="5"/>
  <c r="I7" i="5" s="1"/>
  <c r="H44" i="5"/>
  <c r="E42" i="5"/>
  <c r="F36" i="5"/>
  <c r="J44" i="5"/>
  <c r="G44" i="5"/>
  <c r="K44" i="5"/>
  <c r="G43" i="5"/>
  <c r="I44" i="5"/>
  <c r="J42" i="5"/>
  <c r="F44" i="5"/>
  <c r="K42" i="5"/>
  <c r="G36" i="5"/>
  <c r="K36" i="5"/>
  <c r="E43" i="5"/>
  <c r="E13" i="5" s="1"/>
  <c r="K12" i="5" l="1"/>
  <c r="J12" i="5"/>
  <c r="J11" i="5" s="1"/>
  <c r="I11" i="5"/>
  <c r="G15" i="5"/>
  <c r="F7" i="5"/>
  <c r="F58" i="5" s="1"/>
  <c r="F57" i="5" s="1"/>
  <c r="K11" i="5"/>
  <c r="G11" i="5"/>
  <c r="I15" i="5"/>
  <c r="G61" i="5"/>
  <c r="G72" i="5"/>
  <c r="H6" i="5"/>
  <c r="H58" i="5"/>
  <c r="I6" i="5"/>
  <c r="I58" i="5"/>
  <c r="E44" i="5"/>
  <c r="E16" i="5"/>
  <c r="K7" i="5"/>
  <c r="K58" i="5" s="1"/>
  <c r="J7" i="5"/>
  <c r="G8" i="5"/>
  <c r="G59" i="5" s="1"/>
  <c r="G79" i="5" s="1"/>
  <c r="G77" i="5" s="1"/>
  <c r="E41" i="5"/>
  <c r="H15" i="5"/>
  <c r="F61" i="5" l="1"/>
  <c r="F62" i="5" s="1"/>
  <c r="G71" i="5"/>
  <c r="F6" i="5"/>
  <c r="G65" i="5"/>
  <c r="G57" i="5"/>
  <c r="G62" i="5"/>
  <c r="J6" i="5"/>
  <c r="J58" i="5"/>
  <c r="I61" i="5"/>
  <c r="I62" i="5" s="1"/>
  <c r="G74" i="5"/>
  <c r="G67" i="5" s="1"/>
  <c r="I57" i="5"/>
  <c r="K61" i="5"/>
  <c r="K62" i="5" s="1"/>
  <c r="G76" i="5"/>
  <c r="G69" i="5" s="1"/>
  <c r="K57" i="5"/>
  <c r="H57" i="5"/>
  <c r="H61" i="5"/>
  <c r="H62" i="5" s="1"/>
  <c r="G73" i="5"/>
  <c r="G66" i="5" s="1"/>
  <c r="G64" i="5"/>
  <c r="K6" i="5"/>
  <c r="G6" i="5"/>
  <c r="E8" i="5"/>
  <c r="E59" i="5" s="1"/>
  <c r="E58" i="5"/>
  <c r="E61" i="5" s="1"/>
  <c r="E15" i="5"/>
  <c r="J57" i="5" l="1"/>
  <c r="J61" i="5"/>
  <c r="J62" i="5" s="1"/>
  <c r="G75" i="5"/>
  <c r="G68" i="5" s="1"/>
  <c r="E57" i="5"/>
  <c r="E62" i="5"/>
  <c r="E6" i="5"/>
  <c r="G70" i="5" l="1"/>
  <c r="G63" i="5" s="1"/>
</calcChain>
</file>

<file path=xl/sharedStrings.xml><?xml version="1.0" encoding="utf-8"?>
<sst xmlns="http://schemas.openxmlformats.org/spreadsheetml/2006/main" count="247" uniqueCount="92">
  <si>
    <t>№п/п</t>
  </si>
  <si>
    <t>Муниципальная программа, подпрограмма, основное мероприятие, проект, мероприятие</t>
  </si>
  <si>
    <t>Годы выполнения</t>
  </si>
  <si>
    <t>Объемы и источники финансирования (тыс. рублей)</t>
  </si>
  <si>
    <t>Соисполнители, участники</t>
  </si>
  <si>
    <t>по годам</t>
  </si>
  <si>
    <t>всего</t>
  </si>
  <si>
    <t>МП</t>
  </si>
  <si>
    <t>Муниципальная программа города Мурманска «Управление имуществом» на 2023-2028 годы</t>
  </si>
  <si>
    <t>2023 – 2028</t>
  </si>
  <si>
    <t>Всего</t>
  </si>
  <si>
    <t>МБ</t>
  </si>
  <si>
    <t>ОБ</t>
  </si>
  <si>
    <t>ФБ</t>
  </si>
  <si>
    <t>ВБ</t>
  </si>
  <si>
    <t xml:space="preserve">Подпрограмма 1 «Создание условий для эффективного использования муниципального имущества города Мурманска» </t>
  </si>
  <si>
    <t>ОМ 1.1</t>
  </si>
  <si>
    <t>Основное мероприятие: создание условий для использования имущества в целях решения вопросов местного значения</t>
  </si>
  <si>
    <t>приобретение жилых помещений для отнесения к специализированным жилым помещениям</t>
  </si>
  <si>
    <t>КИО</t>
  </si>
  <si>
    <t>мероприятия по обеспечению сохранности пустующих муниципальных помещений и нежилых зданий</t>
  </si>
  <si>
    <t>КИО, ЦКИМИ</t>
  </si>
  <si>
    <t>мероприятия, связанные с оформлением наследственных прав на выморочное имущество</t>
  </si>
  <si>
    <t>обеспечение изготовления технической документации на объекты недвижимости</t>
  </si>
  <si>
    <t>обеспечение проведения оценки рыночной стоимости, экспертизы оценки рыночной стоимости объектов муниципального, бесхозяйного и иного имущества</t>
  </si>
  <si>
    <t>модернизация программных комплексов по учету имущества и правоотношений</t>
  </si>
  <si>
    <t>обеспечение деятельности казенных учреждений</t>
  </si>
  <si>
    <t>внесение платы за жилищно-коммунальные услуги, оказанные уполномоченными юридическими лицами</t>
  </si>
  <si>
    <t>мероприятия по установке индивидуальных приборов учета в пустующих муниципальных помещениях, расположенных в многоквартирных домах города Мурманска</t>
  </si>
  <si>
    <t>ОМ 1.2</t>
  </si>
  <si>
    <t>Основное мероприятие: улучшение технических характеристик муниципальных зданий, строений, помещений и земельных участков</t>
  </si>
  <si>
    <t>ремонт муниципальных жилых и нежилых помещений, в том числе с изменением категории</t>
  </si>
  <si>
    <t>снос аварийных нежилых зданий, строений и сооружений</t>
  </si>
  <si>
    <t xml:space="preserve">Подпрограмма 2 «Реформирование и регулирование земельных и имущественных отношений на территории муниципального образования город Мурманск» </t>
  </si>
  <si>
    <t>ОМ 2.1</t>
  </si>
  <si>
    <t>Основное мероприятие: регулирование земельных и имущественных отношений на территории муниципального образования город Мурманск</t>
  </si>
  <si>
    <t>Формирование земельных участков под объекты недвижимого имущества, выполнение кадастровых съемок</t>
  </si>
  <si>
    <t>ОМ 3.1</t>
  </si>
  <si>
    <t>Основное мероприятие: эффективное выполнение муниципальных функций в сфере управления муниципальным имуществом</t>
  </si>
  <si>
    <t>оплата труда работников органов местного самоуправления</t>
  </si>
  <si>
    <t>обеспечение функций работников органов местного самоуправления</t>
  </si>
  <si>
    <t>осуществление отдельных государственных полномочий в области жилищных отношений и жилищного строительства за счет субвенций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</si>
  <si>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</si>
  <si>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</si>
  <si>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</si>
  <si>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</si>
  <si>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</si>
  <si>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</si>
  <si>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</si>
  <si>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</si>
  <si>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</si>
  <si>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1.2.1</t>
  </si>
  <si>
    <t>1.2.2</t>
  </si>
  <si>
    <t>1.2.3</t>
  </si>
  <si>
    <t>2.1.1</t>
  </si>
  <si>
    <t>3.1.1</t>
  </si>
  <si>
    <t>3.1.2</t>
  </si>
  <si>
    <t>1.1.10</t>
  </si>
  <si>
    <t>3.1.3</t>
  </si>
  <si>
    <t>Связь основных мероприятий с показателями подпрограмм, ожидаемые результаты реализации (краткая характеристика) мероприятий</t>
  </si>
  <si>
    <t>КТРИС, УКС</t>
  </si>
  <si>
    <t>1 ПП</t>
  </si>
  <si>
    <t>2 ПП</t>
  </si>
  <si>
    <t>Всего по программе:</t>
  </si>
  <si>
    <t>тыс. руб., в том числе:</t>
  </si>
  <si>
    <t>2023 год</t>
  </si>
  <si>
    <t xml:space="preserve"> – </t>
  </si>
  <si>
    <t>тыс. руб.;</t>
  </si>
  <si>
    <t>2024 год</t>
  </si>
  <si>
    <t>2025 год</t>
  </si>
  <si>
    <t>2026 год</t>
  </si>
  <si>
    <t>2027 год</t>
  </si>
  <si>
    <t>2028 год</t>
  </si>
  <si>
    <t xml:space="preserve">МБ: </t>
  </si>
  <si>
    <t>тыс. руб., из них:</t>
  </si>
  <si>
    <t>ОБ:</t>
  </si>
  <si>
    <t>ФБ:</t>
  </si>
  <si>
    <t>ВБ:</t>
  </si>
  <si>
    <t>ИТОГО</t>
  </si>
  <si>
    <t>УКС</t>
  </si>
  <si>
    <t>План реализации муниципальной программы города Мурманска 
«Управление имуществом» на 2023 – 2028 годы</t>
  </si>
  <si>
    <t>Мероприятия по организации технического обслуживания внутриквартирного газового оборудования в пустующих муниципальных жилых помещениях</t>
  </si>
  <si>
    <t>3 ПП</t>
  </si>
  <si>
    <t>Подпрограмма 3 «Обеспечение деятельности комитета имущественных отношений города Мурманска»</t>
  </si>
  <si>
    <t>КТРиС</t>
  </si>
  <si>
    <t>1.2.4</t>
  </si>
  <si>
    <t>1.2.5</t>
  </si>
  <si>
    <t>Ремонт прочего муниципального имущества, не отнесенного к жилым и нежилым помещениям</t>
  </si>
  <si>
    <t>Ремонт муниципальных административных зданий, помещений, строений, в том числе
разработка проектной документации</t>
  </si>
  <si>
    <t>Приобретение имущества для вовлечения в хозяйственный оборот</t>
  </si>
  <si>
    <t>1.1.11</t>
  </si>
  <si>
    <t xml:space="preserve">Приложение
к приказу комитета 
от ______ № _____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</si>
</sst>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_(* #,##0.00_);_(* \(#,##0.00\);_(* &quot;-&quot;??_);_(@_)"/>
  </numFmts>
  <fonts count="10" x14ac:knownFonts="1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7" fillId="0" borderId="0"/>
    <xf numFmtId="166" fontId="8" fillId="0" borderId="0" applyFont="0" applyFill="0" applyBorder="0" applyAlignment="0" applyProtection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 wrapText="1"/>
    </xf>
    <xf numFmtId="164" fontId="4" fillId="0" borderId="4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center" vertical="center" wrapText="1"/>
    </xf>
    <xf numFmtId="164" fontId="4" fillId="4" borderId="4" xfId="0" applyNumberFormat="1" applyFont="1" applyFill="1" applyBorder="1" applyAlignment="1">
      <alignment vertical="center" wrapText="1"/>
    </xf>
    <xf numFmtId="164" fontId="4" fillId="0" borderId="6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4" fontId="2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right" vertical="center" wrapText="1"/>
    </xf>
    <xf numFmtId="164" fontId="1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vertical="center"/>
    </xf>
    <xf numFmtId="164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0" fontId="9" fillId="0" borderId="0" xfId="0" applyFont="1"/>
    <xf numFmtId="4" fontId="9" fillId="0" borderId="0" xfId="0" applyNumberFormat="1" applyFont="1"/>
    <xf numFmtId="43" fontId="9" fillId="0" borderId="0" xfId="1" applyFont="1"/>
    <xf numFmtId="0" fontId="9" fillId="0" borderId="0" xfId="0" applyFont="1" applyAlignment="1">
      <alignment horizontal="center"/>
    </xf>
    <xf numFmtId="164" fontId="9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left" vertical="center"/>
    </xf>
    <xf numFmtId="164" fontId="4" fillId="0" borderId="11" xfId="0" applyNumberFormat="1" applyFont="1" applyBorder="1" applyAlignment="1">
      <alignment horizontal="left" vertical="center"/>
    </xf>
    <xf numFmtId="164" fontId="4" fillId="4" borderId="2" xfId="0" applyNumberFormat="1" applyFont="1" applyFill="1" applyBorder="1" applyAlignment="1">
      <alignment horizontal="left" vertical="center" wrapText="1"/>
    </xf>
    <xf numFmtId="164" fontId="4" fillId="4" borderId="3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2" xr:uid="{791EF065-4B7E-467C-AB2F-7ACDD43E92F6}"/>
    <cellStyle name="Обычный 3" xfId="3" xr:uid="{F7BB76B3-F3F0-46C7-9FB0-9A86A7C145E9}"/>
    <cellStyle name="Финансовый" xfId="1" builtinId="3"/>
    <cellStyle name="Финансовый 2" xfId="4" xr:uid="{25295321-0C67-4160-81AB-29B43EB5FA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E6D10-A10C-4CD9-93FC-51156DB463C7}">
  <dimension ref="A1:R97"/>
  <sheetViews>
    <sheetView tabSelected="1" zoomScaleNormal="100" workbookViewId="0">
      <pane ySplit="4" topLeftCell="A41" activePane="bottomLeft" state="frozen"/>
      <selection pane="bottomLeft" activeCell="P4" sqref="P4"/>
    </sheetView>
  </sheetViews>
  <sheetFormatPr defaultRowHeight="15" outlineLevelRow="2" x14ac:dyDescent="0.25"/>
  <cols>
    <col min="1" max="1" width="9.140625" style="34"/>
    <col min="2" max="2" width="27.5703125" style="34" customWidth="1"/>
    <col min="3" max="4" width="9.140625" style="34"/>
    <col min="5" max="5" width="13.7109375" style="34" customWidth="1"/>
    <col min="6" max="6" width="11.42578125" style="34" bestFit="1" customWidth="1"/>
    <col min="7" max="9" width="11.7109375" style="34" bestFit="1" customWidth="1"/>
    <col min="10" max="10" width="9.85546875" style="34" customWidth="1"/>
    <col min="11" max="11" width="10.5703125" style="34" customWidth="1"/>
    <col min="12" max="12" width="21.7109375" style="34" customWidth="1"/>
    <col min="13" max="13" width="9.140625" style="34"/>
    <col min="14" max="14" width="17" style="34" customWidth="1"/>
    <col min="15" max="16" width="9.140625" style="34"/>
    <col min="17" max="18" width="12.7109375" style="34" customWidth="1"/>
    <col min="19" max="16384" width="9.140625" style="34"/>
  </cols>
  <sheetData>
    <row r="1" spans="1:18" ht="46.5" customHeight="1" x14ac:dyDescent="0.25">
      <c r="L1" s="48" t="s">
        <v>91</v>
      </c>
      <c r="M1" s="48"/>
    </row>
    <row r="2" spans="1:18" ht="39" customHeight="1" x14ac:dyDescent="0.25">
      <c r="A2" s="48" t="s">
        <v>80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8" ht="89.25" customHeight="1" x14ac:dyDescent="0.25">
      <c r="A3" s="39" t="s">
        <v>0</v>
      </c>
      <c r="B3" s="39" t="s">
        <v>1</v>
      </c>
      <c r="C3" s="39" t="s">
        <v>2</v>
      </c>
      <c r="D3" s="39" t="s">
        <v>3</v>
      </c>
      <c r="E3" s="39"/>
      <c r="F3" s="39"/>
      <c r="G3" s="39"/>
      <c r="H3" s="39"/>
      <c r="I3" s="39"/>
      <c r="J3" s="39"/>
      <c r="K3" s="39"/>
      <c r="L3" s="49" t="s">
        <v>59</v>
      </c>
      <c r="M3" s="39" t="s">
        <v>4</v>
      </c>
    </row>
    <row r="4" spans="1:18" x14ac:dyDescent="0.25">
      <c r="A4" s="39"/>
      <c r="B4" s="39"/>
      <c r="C4" s="39"/>
      <c r="D4" s="1" t="s">
        <v>5</v>
      </c>
      <c r="E4" s="10" t="s">
        <v>6</v>
      </c>
      <c r="F4" s="10">
        <v>2023</v>
      </c>
      <c r="G4" s="10">
        <v>2024</v>
      </c>
      <c r="H4" s="10">
        <v>2025</v>
      </c>
      <c r="I4" s="10">
        <v>2026</v>
      </c>
      <c r="J4" s="1">
        <v>2027</v>
      </c>
      <c r="K4" s="1">
        <v>2028</v>
      </c>
      <c r="L4" s="50"/>
      <c r="M4" s="39"/>
    </row>
    <row r="5" spans="1:18" x14ac:dyDescent="0.25">
      <c r="A5" s="1">
        <v>1</v>
      </c>
      <c r="B5" s="1">
        <v>2</v>
      </c>
      <c r="C5" s="1">
        <v>3</v>
      </c>
      <c r="D5" s="1">
        <v>4</v>
      </c>
      <c r="E5" s="10">
        <v>5</v>
      </c>
      <c r="F5" s="15">
        <v>6</v>
      </c>
      <c r="G5" s="10">
        <v>7</v>
      </c>
      <c r="H5" s="10">
        <v>8</v>
      </c>
      <c r="I5" s="10">
        <v>9</v>
      </c>
      <c r="J5" s="1">
        <v>10</v>
      </c>
      <c r="K5" s="1">
        <v>11</v>
      </c>
      <c r="L5" s="1">
        <v>12</v>
      </c>
      <c r="M5" s="1">
        <v>13</v>
      </c>
    </row>
    <row r="6" spans="1:18" ht="31.15" customHeight="1" x14ac:dyDescent="0.25">
      <c r="A6" s="39" t="s">
        <v>7</v>
      </c>
      <c r="B6" s="45" t="s">
        <v>8</v>
      </c>
      <c r="C6" s="39" t="s">
        <v>9</v>
      </c>
      <c r="D6" s="1" t="s">
        <v>10</v>
      </c>
      <c r="E6" s="9">
        <f>SUM(E7:E10)</f>
        <v>3220870.3000000003</v>
      </c>
      <c r="F6" s="9">
        <f t="shared" ref="F6:K6" si="0">SUM(F7:F10)</f>
        <v>516671.2</v>
      </c>
      <c r="G6" s="9">
        <f t="shared" si="0"/>
        <v>616799.5</v>
      </c>
      <c r="H6" s="9">
        <f t="shared" si="0"/>
        <v>573345.79999999993</v>
      </c>
      <c r="I6" s="9">
        <f t="shared" si="0"/>
        <v>549570.6</v>
      </c>
      <c r="J6" s="9">
        <f t="shared" si="0"/>
        <v>507290.80000000005</v>
      </c>
      <c r="K6" s="9">
        <f t="shared" si="0"/>
        <v>457192.39999999997</v>
      </c>
      <c r="L6" s="3"/>
      <c r="M6" s="47"/>
    </row>
    <row r="7" spans="1:18" x14ac:dyDescent="0.25">
      <c r="A7" s="39"/>
      <c r="B7" s="45"/>
      <c r="C7" s="39"/>
      <c r="D7" s="1" t="s">
        <v>11</v>
      </c>
      <c r="E7" s="9">
        <f>SUM(F7:K7)</f>
        <v>3214766.2</v>
      </c>
      <c r="F7" s="9">
        <f>F16+F37+F42</f>
        <v>514542.5</v>
      </c>
      <c r="G7" s="9">
        <f>G16+G37+G42</f>
        <v>616125.6</v>
      </c>
      <c r="H7" s="9">
        <f t="shared" ref="H7:K7" si="1">H16+H37+H42</f>
        <v>572785.1</v>
      </c>
      <c r="I7" s="9">
        <f t="shared" si="1"/>
        <v>548907.19999999995</v>
      </c>
      <c r="J7" s="9">
        <f t="shared" si="1"/>
        <v>506653.10000000003</v>
      </c>
      <c r="K7" s="9">
        <f t="shared" si="1"/>
        <v>455752.69999999995</v>
      </c>
      <c r="L7" s="3"/>
      <c r="M7" s="47"/>
      <c r="N7" s="35"/>
    </row>
    <row r="8" spans="1:18" x14ac:dyDescent="0.25">
      <c r="A8" s="39"/>
      <c r="B8" s="45"/>
      <c r="C8" s="39"/>
      <c r="D8" s="1" t="s">
        <v>12</v>
      </c>
      <c r="E8" s="9">
        <f>SUM(F8:K8)</f>
        <v>6104.1</v>
      </c>
      <c r="F8" s="9">
        <f t="shared" ref="F8:K8" si="2">F38+F43</f>
        <v>2128.6999999999998</v>
      </c>
      <c r="G8" s="9">
        <f t="shared" si="2"/>
        <v>673.9</v>
      </c>
      <c r="H8" s="9">
        <f t="shared" si="2"/>
        <v>560.70000000000005</v>
      </c>
      <c r="I8" s="9">
        <f t="shared" si="2"/>
        <v>663.4</v>
      </c>
      <c r="J8" s="9">
        <f t="shared" si="2"/>
        <v>637.70000000000005</v>
      </c>
      <c r="K8" s="9">
        <f t="shared" si="2"/>
        <v>1439.7</v>
      </c>
      <c r="L8" s="3"/>
      <c r="M8" s="47"/>
      <c r="N8" s="35"/>
    </row>
    <row r="9" spans="1:18" x14ac:dyDescent="0.25">
      <c r="A9" s="39"/>
      <c r="B9" s="45"/>
      <c r="C9" s="39"/>
      <c r="D9" s="1" t="s">
        <v>13</v>
      </c>
      <c r="E9" s="13">
        <v>0</v>
      </c>
      <c r="F9" s="13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5"/>
      <c r="M9" s="47"/>
    </row>
    <row r="10" spans="1:18" x14ac:dyDescent="0.25">
      <c r="A10" s="39"/>
      <c r="B10" s="45"/>
      <c r="C10" s="39"/>
      <c r="D10" s="1" t="s">
        <v>14</v>
      </c>
      <c r="E10" s="13">
        <v>0</v>
      </c>
      <c r="F10" s="13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5"/>
      <c r="M10" s="47"/>
    </row>
    <row r="11" spans="1:18" x14ac:dyDescent="0.25">
      <c r="A11" s="39" t="s">
        <v>19</v>
      </c>
      <c r="B11" s="39"/>
      <c r="C11" s="39"/>
      <c r="D11" s="1" t="s">
        <v>10</v>
      </c>
      <c r="E11" s="13">
        <f>SUM(E12:E13)</f>
        <v>2159279.8000000003</v>
      </c>
      <c r="F11" s="13">
        <f t="shared" ref="F11:K11" si="3">SUM(F12:F13)</f>
        <v>344279.8</v>
      </c>
      <c r="G11" s="9">
        <f t="shared" si="3"/>
        <v>389053.80000000005</v>
      </c>
      <c r="H11" s="9">
        <f>SUM(H12:H13)</f>
        <v>377615.4</v>
      </c>
      <c r="I11" s="9">
        <f t="shared" si="3"/>
        <v>358594.9</v>
      </c>
      <c r="J11" s="9">
        <f t="shared" si="3"/>
        <v>358348.60000000003</v>
      </c>
      <c r="K11" s="9">
        <f t="shared" si="3"/>
        <v>331387.3</v>
      </c>
      <c r="L11" s="5"/>
      <c r="M11" s="4"/>
    </row>
    <row r="12" spans="1:18" x14ac:dyDescent="0.25">
      <c r="A12" s="39"/>
      <c r="B12" s="39"/>
      <c r="C12" s="39"/>
      <c r="D12" s="1" t="s">
        <v>11</v>
      </c>
      <c r="E12" s="13">
        <f>E18+E37+E42</f>
        <v>2153175.7000000002</v>
      </c>
      <c r="F12" s="13">
        <f t="shared" ref="F12:K12" si="4">F18+F37+F42</f>
        <v>342151.1</v>
      </c>
      <c r="G12" s="13">
        <f t="shared" si="4"/>
        <v>388379.9</v>
      </c>
      <c r="H12" s="13">
        <f t="shared" si="4"/>
        <v>377054.7</v>
      </c>
      <c r="I12" s="13">
        <f t="shared" si="4"/>
        <v>357931.5</v>
      </c>
      <c r="J12" s="13">
        <f t="shared" si="4"/>
        <v>357710.9</v>
      </c>
      <c r="K12" s="13">
        <f t="shared" si="4"/>
        <v>329947.59999999998</v>
      </c>
      <c r="L12" s="5"/>
      <c r="M12" s="4"/>
    </row>
    <row r="13" spans="1:18" x14ac:dyDescent="0.25">
      <c r="A13" s="39"/>
      <c r="B13" s="39"/>
      <c r="C13" s="39"/>
      <c r="D13" s="1" t="s">
        <v>12</v>
      </c>
      <c r="E13" s="13">
        <f>E43</f>
        <v>6104.1</v>
      </c>
      <c r="F13" s="13">
        <f t="shared" ref="F13:K13" si="5">F43</f>
        <v>2128.6999999999998</v>
      </c>
      <c r="G13" s="9">
        <f>G43</f>
        <v>673.9</v>
      </c>
      <c r="H13" s="9">
        <f t="shared" si="5"/>
        <v>560.70000000000005</v>
      </c>
      <c r="I13" s="9">
        <f t="shared" si="5"/>
        <v>663.4</v>
      </c>
      <c r="J13" s="9">
        <f t="shared" si="5"/>
        <v>637.70000000000005</v>
      </c>
      <c r="K13" s="9">
        <f t="shared" si="5"/>
        <v>1439.7</v>
      </c>
      <c r="L13" s="5"/>
      <c r="M13" s="4"/>
    </row>
    <row r="14" spans="1:18" x14ac:dyDescent="0.25">
      <c r="A14" s="39" t="s">
        <v>84</v>
      </c>
      <c r="B14" s="39"/>
      <c r="C14" s="1"/>
      <c r="D14" s="1" t="s">
        <v>11</v>
      </c>
      <c r="E14" s="13">
        <f>E30</f>
        <v>1061590.5000000002</v>
      </c>
      <c r="F14" s="13">
        <f t="shared" ref="F14:K14" si="6">F30</f>
        <v>172391.4</v>
      </c>
      <c r="G14" s="9">
        <f t="shared" si="6"/>
        <v>227745.7</v>
      </c>
      <c r="H14" s="9">
        <f t="shared" si="6"/>
        <v>195730.4</v>
      </c>
      <c r="I14" s="9">
        <f t="shared" si="6"/>
        <v>190975.7</v>
      </c>
      <c r="J14" s="9">
        <f t="shared" si="6"/>
        <v>148942.20000000001</v>
      </c>
      <c r="K14" s="9">
        <f t="shared" si="6"/>
        <v>125805.1</v>
      </c>
      <c r="L14" s="5"/>
      <c r="M14" s="4"/>
    </row>
    <row r="15" spans="1:18" ht="39.75" customHeight="1" x14ac:dyDescent="0.25">
      <c r="A15" s="44">
        <v>1</v>
      </c>
      <c r="B15" s="45" t="s">
        <v>15</v>
      </c>
      <c r="C15" s="39" t="s">
        <v>9</v>
      </c>
      <c r="D15" s="1" t="s">
        <v>10</v>
      </c>
      <c r="E15" s="8">
        <f>SUM(E16:E17)</f>
        <v>2320674.9000000004</v>
      </c>
      <c r="F15" s="8">
        <f>SUM(F16:F17)</f>
        <v>364298.9</v>
      </c>
      <c r="G15" s="8">
        <f t="shared" ref="G15:K15" si="7">SUM(G16:G17)</f>
        <v>456881.5</v>
      </c>
      <c r="H15" s="8">
        <f t="shared" si="7"/>
        <v>421961.1</v>
      </c>
      <c r="I15" s="8">
        <f t="shared" si="7"/>
        <v>406848.2</v>
      </c>
      <c r="J15" s="8">
        <f t="shared" si="7"/>
        <v>364594.10000000003</v>
      </c>
      <c r="K15" s="8">
        <f t="shared" si="7"/>
        <v>306091.09999999998</v>
      </c>
      <c r="L15" s="6"/>
      <c r="M15" s="47"/>
      <c r="N15" s="35"/>
      <c r="Q15" s="36"/>
      <c r="R15" s="36"/>
    </row>
    <row r="16" spans="1:18" x14ac:dyDescent="0.25">
      <c r="A16" s="44"/>
      <c r="B16" s="45"/>
      <c r="C16" s="39"/>
      <c r="D16" s="1" t="s">
        <v>11</v>
      </c>
      <c r="E16" s="9">
        <f>E18+E30</f>
        <v>2320674.9000000004</v>
      </c>
      <c r="F16" s="9">
        <f t="shared" ref="F16:K16" si="8">F18+F30</f>
        <v>364298.9</v>
      </c>
      <c r="G16" s="9">
        <f t="shared" si="8"/>
        <v>456881.5</v>
      </c>
      <c r="H16" s="9">
        <f t="shared" si="8"/>
        <v>421961.1</v>
      </c>
      <c r="I16" s="9">
        <f t="shared" si="8"/>
        <v>406848.2</v>
      </c>
      <c r="J16" s="9">
        <f t="shared" si="8"/>
        <v>364594.10000000003</v>
      </c>
      <c r="K16" s="9">
        <f t="shared" si="8"/>
        <v>306091.09999999998</v>
      </c>
      <c r="L16" s="3"/>
      <c r="M16" s="47"/>
      <c r="N16" s="35"/>
      <c r="Q16" s="36"/>
      <c r="R16" s="36"/>
    </row>
    <row r="17" spans="1:18" x14ac:dyDescent="0.25">
      <c r="A17" s="44"/>
      <c r="B17" s="45"/>
      <c r="C17" s="39"/>
      <c r="D17" s="1" t="s">
        <v>12</v>
      </c>
      <c r="E17" s="9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7"/>
      <c r="M17" s="47"/>
      <c r="Q17" s="36"/>
      <c r="R17" s="36"/>
    </row>
    <row r="18" spans="1:18" ht="48" outlineLevel="1" x14ac:dyDescent="0.25">
      <c r="A18" s="11" t="s">
        <v>16</v>
      </c>
      <c r="B18" s="2" t="s">
        <v>17</v>
      </c>
      <c r="C18" s="1" t="s">
        <v>9</v>
      </c>
      <c r="D18" s="1" t="s">
        <v>11</v>
      </c>
      <c r="E18" s="9">
        <f>SUM(E19:E29)</f>
        <v>1259084.4000000001</v>
      </c>
      <c r="F18" s="9">
        <f t="shared" ref="F18:K18" si="9">SUM(F19:F28)</f>
        <v>191907.5</v>
      </c>
      <c r="G18" s="9">
        <f t="shared" si="9"/>
        <v>229135.8</v>
      </c>
      <c r="H18" s="9">
        <f>SUM(H19:H29)</f>
        <v>226230.7</v>
      </c>
      <c r="I18" s="9">
        <f t="shared" si="9"/>
        <v>215872.5</v>
      </c>
      <c r="J18" s="9">
        <f t="shared" si="9"/>
        <v>215651.90000000002</v>
      </c>
      <c r="K18" s="9">
        <f t="shared" si="9"/>
        <v>180286</v>
      </c>
      <c r="L18" s="3"/>
      <c r="M18" s="4"/>
      <c r="N18" s="35"/>
    </row>
    <row r="19" spans="1:18" ht="48" outlineLevel="1" x14ac:dyDescent="0.25">
      <c r="A19" s="11" t="s">
        <v>42</v>
      </c>
      <c r="B19" s="2" t="s">
        <v>18</v>
      </c>
      <c r="C19" s="1"/>
      <c r="D19" s="1" t="s">
        <v>11</v>
      </c>
      <c r="E19" s="8">
        <f>SUM(F19:K19)</f>
        <v>34507.4</v>
      </c>
      <c r="F19" s="8">
        <v>9497.1</v>
      </c>
      <c r="G19" s="8">
        <v>3871.5</v>
      </c>
      <c r="H19" s="9">
        <v>3774.4</v>
      </c>
      <c r="I19" s="9">
        <v>0</v>
      </c>
      <c r="J19" s="9">
        <v>0</v>
      </c>
      <c r="K19" s="9">
        <v>17364.400000000001</v>
      </c>
      <c r="L19" s="12"/>
      <c r="M19" s="4" t="s">
        <v>19</v>
      </c>
      <c r="N19" s="34">
        <v>7810120780</v>
      </c>
    </row>
    <row r="20" spans="1:18" ht="48" outlineLevel="1" x14ac:dyDescent="0.25">
      <c r="A20" s="11" t="s">
        <v>43</v>
      </c>
      <c r="B20" s="2" t="s">
        <v>20</v>
      </c>
      <c r="C20" s="1"/>
      <c r="D20" s="1" t="s">
        <v>11</v>
      </c>
      <c r="E20" s="8">
        <f t="shared" ref="E20:E29" si="10">SUM(F20:K20)</f>
        <v>22425</v>
      </c>
      <c r="F20" s="8">
        <v>3255</v>
      </c>
      <c r="G20" s="8">
        <v>4400</v>
      </c>
      <c r="H20" s="8">
        <v>3000</v>
      </c>
      <c r="I20" s="8">
        <v>4400</v>
      </c>
      <c r="J20" s="8">
        <v>4400</v>
      </c>
      <c r="K20" s="8">
        <v>2970</v>
      </c>
      <c r="L20" s="12"/>
      <c r="M20" s="4" t="s">
        <v>21</v>
      </c>
      <c r="N20" s="34">
        <v>7810120080</v>
      </c>
    </row>
    <row r="21" spans="1:18" ht="36" outlineLevel="1" x14ac:dyDescent="0.25">
      <c r="A21" s="11" t="s">
        <v>44</v>
      </c>
      <c r="B21" s="2" t="s">
        <v>22</v>
      </c>
      <c r="C21" s="1"/>
      <c r="D21" s="1" t="s">
        <v>11</v>
      </c>
      <c r="E21" s="8">
        <f t="shared" si="10"/>
        <v>1223.5</v>
      </c>
      <c r="F21" s="9">
        <v>175.6</v>
      </c>
      <c r="G21" s="7">
        <v>203.4</v>
      </c>
      <c r="H21" s="7">
        <v>450</v>
      </c>
      <c r="I21" s="7">
        <v>150</v>
      </c>
      <c r="J21" s="7">
        <v>150</v>
      </c>
      <c r="K21" s="7">
        <v>94.5</v>
      </c>
      <c r="L21" s="7"/>
      <c r="M21" s="4" t="s">
        <v>19</v>
      </c>
      <c r="N21" s="34">
        <v>7810120350</v>
      </c>
    </row>
    <row r="22" spans="1:18" ht="36" outlineLevel="1" x14ac:dyDescent="0.25">
      <c r="A22" s="11" t="s">
        <v>45</v>
      </c>
      <c r="B22" s="2" t="s">
        <v>23</v>
      </c>
      <c r="C22" s="1"/>
      <c r="D22" s="1" t="s">
        <v>11</v>
      </c>
      <c r="E22" s="8">
        <f t="shared" si="10"/>
        <v>9805.9000000000015</v>
      </c>
      <c r="F22" s="9">
        <v>1725.2</v>
      </c>
      <c r="G22" s="9">
        <v>1978.1</v>
      </c>
      <c r="H22" s="9">
        <v>745.6</v>
      </c>
      <c r="I22" s="9">
        <v>1828.5</v>
      </c>
      <c r="J22" s="9">
        <v>1828.5</v>
      </c>
      <c r="K22" s="9">
        <v>1700</v>
      </c>
      <c r="L22" s="9"/>
      <c r="M22" s="4" t="s">
        <v>19</v>
      </c>
      <c r="N22" s="34">
        <v>7810120150</v>
      </c>
    </row>
    <row r="23" spans="1:18" ht="60" outlineLevel="1" x14ac:dyDescent="0.25">
      <c r="A23" s="11" t="s">
        <v>46</v>
      </c>
      <c r="B23" s="2" t="s">
        <v>24</v>
      </c>
      <c r="C23" s="1"/>
      <c r="D23" s="1" t="s">
        <v>11</v>
      </c>
      <c r="E23" s="8">
        <f t="shared" si="10"/>
        <v>14310.5</v>
      </c>
      <c r="F23" s="9">
        <v>2855</v>
      </c>
      <c r="G23" s="8">
        <v>4099</v>
      </c>
      <c r="H23" s="8">
        <v>2814.5</v>
      </c>
      <c r="I23" s="8">
        <v>1532</v>
      </c>
      <c r="J23" s="8">
        <v>1312</v>
      </c>
      <c r="K23" s="8">
        <v>1698</v>
      </c>
      <c r="L23" s="8"/>
      <c r="M23" s="4" t="s">
        <v>19</v>
      </c>
      <c r="N23" s="34">
        <v>7810120140</v>
      </c>
    </row>
    <row r="24" spans="1:18" ht="36" outlineLevel="1" x14ac:dyDescent="0.25">
      <c r="A24" s="11" t="s">
        <v>47</v>
      </c>
      <c r="B24" s="2" t="s">
        <v>25</v>
      </c>
      <c r="C24" s="1"/>
      <c r="D24" s="1" t="s">
        <v>11</v>
      </c>
      <c r="E24" s="8">
        <f t="shared" si="10"/>
        <v>13399.6</v>
      </c>
      <c r="F24" s="9">
        <v>2200</v>
      </c>
      <c r="G24" s="3">
        <v>1529.6</v>
      </c>
      <c r="H24" s="3">
        <v>3670</v>
      </c>
      <c r="I24" s="3">
        <v>2000</v>
      </c>
      <c r="J24" s="3">
        <v>2000</v>
      </c>
      <c r="K24" s="3">
        <v>2000</v>
      </c>
      <c r="L24" s="9"/>
      <c r="M24" s="4" t="s">
        <v>19</v>
      </c>
      <c r="N24" s="34">
        <v>7810120760</v>
      </c>
    </row>
    <row r="25" spans="1:18" ht="24" outlineLevel="1" x14ac:dyDescent="0.25">
      <c r="A25" s="11" t="s">
        <v>48</v>
      </c>
      <c r="B25" s="2" t="s">
        <v>26</v>
      </c>
      <c r="C25" s="1"/>
      <c r="D25" s="1" t="s">
        <v>11</v>
      </c>
      <c r="E25" s="8">
        <f t="shared" si="10"/>
        <v>583467.80000000005</v>
      </c>
      <c r="F25" s="13">
        <v>88773.4</v>
      </c>
      <c r="G25" s="9">
        <v>104353</v>
      </c>
      <c r="H25" s="9">
        <v>105145.2</v>
      </c>
      <c r="I25" s="9">
        <v>100719.2</v>
      </c>
      <c r="J25" s="9">
        <v>100718.6</v>
      </c>
      <c r="K25" s="9">
        <v>83758.399999999994</v>
      </c>
      <c r="L25" s="9"/>
      <c r="M25" s="4" t="s">
        <v>21</v>
      </c>
      <c r="N25" s="34">
        <v>7810100030</v>
      </c>
    </row>
    <row r="26" spans="1:18" ht="48" outlineLevel="1" x14ac:dyDescent="0.25">
      <c r="A26" s="11" t="s">
        <v>49</v>
      </c>
      <c r="B26" s="2" t="s">
        <v>27</v>
      </c>
      <c r="C26" s="1"/>
      <c r="D26" s="1" t="s">
        <v>11</v>
      </c>
      <c r="E26" s="8">
        <f t="shared" si="10"/>
        <v>573831.5</v>
      </c>
      <c r="F26" s="13">
        <v>82803.199999999997</v>
      </c>
      <c r="G26" s="9">
        <v>107943.2</v>
      </c>
      <c r="H26" s="9">
        <v>104335.8</v>
      </c>
      <c r="I26" s="9">
        <v>104335.8</v>
      </c>
      <c r="J26" s="9">
        <v>104335.8</v>
      </c>
      <c r="K26" s="9">
        <v>70077.7</v>
      </c>
      <c r="L26" s="9"/>
      <c r="M26" s="4" t="s">
        <v>21</v>
      </c>
      <c r="N26" s="34">
        <v>7810120100</v>
      </c>
    </row>
    <row r="27" spans="1:18" ht="72" outlineLevel="1" x14ac:dyDescent="0.25">
      <c r="A27" s="11" t="s">
        <v>50</v>
      </c>
      <c r="B27" s="2" t="s">
        <v>28</v>
      </c>
      <c r="C27" s="1"/>
      <c r="D27" s="1" t="s">
        <v>11</v>
      </c>
      <c r="E27" s="8">
        <f t="shared" si="10"/>
        <v>3738</v>
      </c>
      <c r="F27" s="9">
        <v>623</v>
      </c>
      <c r="G27" s="9">
        <v>623</v>
      </c>
      <c r="H27" s="9">
        <v>623</v>
      </c>
      <c r="I27" s="9">
        <v>623</v>
      </c>
      <c r="J27" s="9">
        <v>623</v>
      </c>
      <c r="K27" s="9">
        <v>623</v>
      </c>
      <c r="L27" s="12"/>
      <c r="M27" s="4" t="s">
        <v>21</v>
      </c>
      <c r="N27" s="34">
        <v>7810120660</v>
      </c>
    </row>
    <row r="28" spans="1:18" ht="60" outlineLevel="1" x14ac:dyDescent="0.25">
      <c r="A28" s="11" t="s">
        <v>57</v>
      </c>
      <c r="B28" s="2" t="s">
        <v>81</v>
      </c>
      <c r="C28" s="1"/>
      <c r="D28" s="1" t="s">
        <v>11</v>
      </c>
      <c r="E28" s="8">
        <f t="shared" si="10"/>
        <v>815.2</v>
      </c>
      <c r="F28" s="9">
        <v>0</v>
      </c>
      <c r="G28" s="9">
        <v>135</v>
      </c>
      <c r="H28" s="9">
        <v>112.2</v>
      </c>
      <c r="I28" s="9">
        <v>284</v>
      </c>
      <c r="J28" s="9">
        <v>284</v>
      </c>
      <c r="K28" s="9">
        <v>0</v>
      </c>
      <c r="L28" s="12"/>
      <c r="M28" s="4" t="s">
        <v>21</v>
      </c>
      <c r="N28" s="34">
        <v>7810120280</v>
      </c>
    </row>
    <row r="29" spans="1:18" ht="36" outlineLevel="1" x14ac:dyDescent="0.25">
      <c r="A29" s="11" t="s">
        <v>90</v>
      </c>
      <c r="B29" s="2" t="s">
        <v>89</v>
      </c>
      <c r="C29" s="1"/>
      <c r="D29" s="1" t="s">
        <v>11</v>
      </c>
      <c r="E29" s="8">
        <f t="shared" si="10"/>
        <v>1560</v>
      </c>
      <c r="F29" s="9">
        <v>0</v>
      </c>
      <c r="G29" s="9">
        <v>0</v>
      </c>
      <c r="H29" s="9">
        <v>1560</v>
      </c>
      <c r="I29" s="9">
        <v>0</v>
      </c>
      <c r="J29" s="9">
        <v>0</v>
      </c>
      <c r="K29" s="9">
        <v>0</v>
      </c>
      <c r="L29" s="12"/>
      <c r="M29" s="4" t="s">
        <v>19</v>
      </c>
      <c r="N29" s="34">
        <v>7810120360</v>
      </c>
    </row>
    <row r="30" spans="1:18" ht="48" outlineLevel="1" x14ac:dyDescent="0.25">
      <c r="A30" s="11" t="s">
        <v>29</v>
      </c>
      <c r="B30" s="2" t="s">
        <v>30</v>
      </c>
      <c r="C30" s="1" t="s">
        <v>9</v>
      </c>
      <c r="D30" s="1" t="s">
        <v>11</v>
      </c>
      <c r="E30" s="8">
        <f t="shared" ref="E30:G30" si="11">SUM(E31:E35)</f>
        <v>1061590.5000000002</v>
      </c>
      <c r="F30" s="8">
        <f t="shared" si="11"/>
        <v>172391.4</v>
      </c>
      <c r="G30" s="8">
        <f t="shared" si="11"/>
        <v>227745.7</v>
      </c>
      <c r="H30" s="8">
        <f>SUM(H31:H35)</f>
        <v>195730.4</v>
      </c>
      <c r="I30" s="8">
        <f t="shared" ref="I30:K30" si="12">SUM(I31:I35)</f>
        <v>190975.7</v>
      </c>
      <c r="J30" s="8">
        <f t="shared" si="12"/>
        <v>148942.20000000001</v>
      </c>
      <c r="K30" s="8">
        <f t="shared" si="12"/>
        <v>125805.1</v>
      </c>
      <c r="L30" s="8"/>
      <c r="M30" s="4"/>
    </row>
    <row r="31" spans="1:18" ht="24" customHeight="1" outlineLevel="1" x14ac:dyDescent="0.25">
      <c r="A31" s="11" t="s">
        <v>51</v>
      </c>
      <c r="B31" s="2" t="s">
        <v>26</v>
      </c>
      <c r="C31" s="1"/>
      <c r="D31" s="1" t="s">
        <v>11</v>
      </c>
      <c r="E31" s="8">
        <f>SUM(F31:K31)</f>
        <v>789573.20000000007</v>
      </c>
      <c r="F31" s="9">
        <v>121998.7</v>
      </c>
      <c r="G31" s="8">
        <v>143084</v>
      </c>
      <c r="H31" s="9">
        <v>132203</v>
      </c>
      <c r="I31" s="8">
        <v>138241.20000000001</v>
      </c>
      <c r="J31" s="9">
        <v>138241.20000000001</v>
      </c>
      <c r="K31" s="8">
        <v>115805.1</v>
      </c>
      <c r="L31" s="8"/>
      <c r="M31" s="4" t="s">
        <v>60</v>
      </c>
      <c r="N31" s="34">
        <v>7810200030</v>
      </c>
    </row>
    <row r="32" spans="1:18" ht="36" outlineLevel="1" x14ac:dyDescent="0.25">
      <c r="A32" s="11" t="s">
        <v>52</v>
      </c>
      <c r="B32" s="2" t="s">
        <v>31</v>
      </c>
      <c r="C32" s="1"/>
      <c r="D32" s="1" t="s">
        <v>11</v>
      </c>
      <c r="E32" s="8">
        <f t="shared" ref="E32" si="13">SUM(F32:K32)</f>
        <v>239119.7</v>
      </c>
      <c r="F32" s="27">
        <v>46590.7</v>
      </c>
      <c r="G32" s="9">
        <v>82161</v>
      </c>
      <c r="H32" s="9">
        <v>47532.5</v>
      </c>
      <c r="I32" s="8">
        <v>52434.5</v>
      </c>
      <c r="J32" s="9">
        <v>10401</v>
      </c>
      <c r="K32" s="8">
        <v>0</v>
      </c>
      <c r="L32" s="8"/>
      <c r="M32" s="4" t="s">
        <v>60</v>
      </c>
      <c r="N32" s="34">
        <v>7810220210</v>
      </c>
    </row>
    <row r="33" spans="1:14" ht="24" outlineLevel="1" x14ac:dyDescent="0.25">
      <c r="A33" s="11" t="s">
        <v>53</v>
      </c>
      <c r="B33" s="2" t="s">
        <v>32</v>
      </c>
      <c r="C33" s="1"/>
      <c r="D33" s="1" t="s">
        <v>11</v>
      </c>
      <c r="E33" s="8">
        <f>SUM(F33:K33)</f>
        <v>19067.900000000001</v>
      </c>
      <c r="F33" s="9">
        <v>3802</v>
      </c>
      <c r="G33" s="9">
        <v>2500.6999999999998</v>
      </c>
      <c r="H33" s="9">
        <v>2165.1999999999998</v>
      </c>
      <c r="I33" s="8">
        <v>300</v>
      </c>
      <c r="J33" s="9">
        <v>300</v>
      </c>
      <c r="K33" s="8">
        <v>10000</v>
      </c>
      <c r="L33" s="8"/>
      <c r="M33" s="4" t="s">
        <v>60</v>
      </c>
      <c r="N33" s="34">
        <v>7810220220</v>
      </c>
    </row>
    <row r="34" spans="1:14" ht="60" outlineLevel="1" x14ac:dyDescent="0.25">
      <c r="A34" s="11" t="s">
        <v>85</v>
      </c>
      <c r="B34" s="2" t="s">
        <v>88</v>
      </c>
      <c r="C34" s="1"/>
      <c r="D34" s="1" t="s">
        <v>11</v>
      </c>
      <c r="E34" s="8">
        <f>SUM(F34:K34)</f>
        <v>11456.4</v>
      </c>
      <c r="F34" s="9">
        <v>0</v>
      </c>
      <c r="G34" s="9">
        <v>0</v>
      </c>
      <c r="H34" s="9">
        <v>11456.4</v>
      </c>
      <c r="I34" s="8">
        <v>0</v>
      </c>
      <c r="J34" s="9">
        <v>0</v>
      </c>
      <c r="K34" s="8">
        <v>0</v>
      </c>
      <c r="L34" s="8"/>
      <c r="M34" s="4" t="s">
        <v>60</v>
      </c>
    </row>
    <row r="35" spans="1:14" ht="36" outlineLevel="1" x14ac:dyDescent="0.25">
      <c r="A35" s="11" t="s">
        <v>86</v>
      </c>
      <c r="B35" s="2" t="s">
        <v>87</v>
      </c>
      <c r="C35" s="1"/>
      <c r="D35" s="1" t="s">
        <v>11</v>
      </c>
      <c r="E35" s="8">
        <f>SUM(F35:K35)</f>
        <v>2373.3000000000002</v>
      </c>
      <c r="F35" s="9">
        <v>0</v>
      </c>
      <c r="G35" s="9">
        <v>0</v>
      </c>
      <c r="H35" s="9">
        <v>2373.3000000000002</v>
      </c>
      <c r="I35" s="8">
        <v>0</v>
      </c>
      <c r="J35" s="9">
        <v>0</v>
      </c>
      <c r="K35" s="8">
        <v>0</v>
      </c>
      <c r="L35" s="8"/>
      <c r="M35" s="4" t="s">
        <v>60</v>
      </c>
    </row>
    <row r="36" spans="1:14" ht="20.25" customHeight="1" x14ac:dyDescent="0.25">
      <c r="A36" s="44">
        <v>2</v>
      </c>
      <c r="B36" s="45" t="s">
        <v>33</v>
      </c>
      <c r="C36" s="39" t="s">
        <v>9</v>
      </c>
      <c r="D36" s="1" t="s">
        <v>10</v>
      </c>
      <c r="E36" s="8">
        <f>SUM(E37:E38)</f>
        <v>750</v>
      </c>
      <c r="F36" s="8">
        <f>SUM(F37:F38)</f>
        <v>170</v>
      </c>
      <c r="G36" s="8">
        <f t="shared" ref="G36:K36" si="14">SUM(G37:G38)</f>
        <v>100</v>
      </c>
      <c r="H36" s="8">
        <f t="shared" si="14"/>
        <v>120</v>
      </c>
      <c r="I36" s="8">
        <f t="shared" si="14"/>
        <v>120</v>
      </c>
      <c r="J36" s="8">
        <f t="shared" si="14"/>
        <v>120</v>
      </c>
      <c r="K36" s="8">
        <f t="shared" si="14"/>
        <v>120</v>
      </c>
      <c r="L36" s="14"/>
      <c r="M36" s="47"/>
    </row>
    <row r="37" spans="1:14" ht="20.25" customHeight="1" x14ac:dyDescent="0.25">
      <c r="A37" s="44"/>
      <c r="B37" s="45"/>
      <c r="C37" s="39"/>
      <c r="D37" s="1" t="s">
        <v>11</v>
      </c>
      <c r="E37" s="9">
        <f>E39</f>
        <v>750</v>
      </c>
      <c r="F37" s="9">
        <f t="shared" ref="F37:K37" si="15">F39</f>
        <v>170</v>
      </c>
      <c r="G37" s="9">
        <f>G39</f>
        <v>100</v>
      </c>
      <c r="H37" s="9">
        <f t="shared" si="15"/>
        <v>120</v>
      </c>
      <c r="I37" s="9">
        <f t="shared" si="15"/>
        <v>120</v>
      </c>
      <c r="J37" s="9">
        <f t="shared" si="15"/>
        <v>120</v>
      </c>
      <c r="K37" s="9">
        <f t="shared" si="15"/>
        <v>120</v>
      </c>
      <c r="L37" s="12"/>
      <c r="M37" s="47"/>
    </row>
    <row r="38" spans="1:14" ht="20.25" customHeight="1" x14ac:dyDescent="0.25">
      <c r="A38" s="44"/>
      <c r="B38" s="45"/>
      <c r="C38" s="39"/>
      <c r="D38" s="1" t="s">
        <v>12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7"/>
      <c r="M38" s="47"/>
    </row>
    <row r="39" spans="1:14" ht="60" outlineLevel="1" x14ac:dyDescent="0.25">
      <c r="A39" s="11" t="s">
        <v>34</v>
      </c>
      <c r="B39" s="2" t="s">
        <v>35</v>
      </c>
      <c r="C39" s="1" t="s">
        <v>9</v>
      </c>
      <c r="D39" s="1" t="s">
        <v>11</v>
      </c>
      <c r="E39" s="8">
        <f>E40</f>
        <v>750</v>
      </c>
      <c r="F39" s="8">
        <f t="shared" ref="F39:K39" si="16">F40</f>
        <v>170</v>
      </c>
      <c r="G39" s="8">
        <f t="shared" si="16"/>
        <v>100</v>
      </c>
      <c r="H39" s="8">
        <f t="shared" si="16"/>
        <v>120</v>
      </c>
      <c r="I39" s="8">
        <f t="shared" si="16"/>
        <v>120</v>
      </c>
      <c r="J39" s="8">
        <f t="shared" si="16"/>
        <v>120</v>
      </c>
      <c r="K39" s="8">
        <f t="shared" si="16"/>
        <v>120</v>
      </c>
      <c r="L39" s="14"/>
      <c r="M39" s="4"/>
    </row>
    <row r="40" spans="1:14" ht="48" outlineLevel="1" x14ac:dyDescent="0.25">
      <c r="A40" s="11" t="s">
        <v>54</v>
      </c>
      <c r="B40" s="2" t="s">
        <v>36</v>
      </c>
      <c r="C40" s="1"/>
      <c r="D40" s="1" t="s">
        <v>11</v>
      </c>
      <c r="E40" s="8">
        <f>SUM(F40:K40)</f>
        <v>750</v>
      </c>
      <c r="F40" s="9">
        <v>170</v>
      </c>
      <c r="G40" s="8">
        <v>100</v>
      </c>
      <c r="H40" s="8">
        <v>120</v>
      </c>
      <c r="I40" s="9">
        <v>120</v>
      </c>
      <c r="J40" s="8">
        <v>120</v>
      </c>
      <c r="K40" s="8">
        <v>120</v>
      </c>
      <c r="L40" s="14"/>
      <c r="M40" s="4" t="s">
        <v>19</v>
      </c>
      <c r="N40" s="34">
        <v>7820120130</v>
      </c>
    </row>
    <row r="41" spans="1:14" x14ac:dyDescent="0.25">
      <c r="A41" s="44">
        <v>3</v>
      </c>
      <c r="B41" s="45" t="s">
        <v>83</v>
      </c>
      <c r="C41" s="39" t="s">
        <v>9</v>
      </c>
      <c r="D41" s="1" t="s">
        <v>10</v>
      </c>
      <c r="E41" s="8">
        <f>SUM(E42:E43)</f>
        <v>899445.39999999991</v>
      </c>
      <c r="F41" s="8">
        <f>SUM(F42:F43)</f>
        <v>152202.30000000002</v>
      </c>
      <c r="G41" s="8">
        <f t="shared" ref="G41:K41" si="17">SUM(G42:G43)</f>
        <v>159818</v>
      </c>
      <c r="H41" s="8">
        <f t="shared" si="17"/>
        <v>151264.70000000001</v>
      </c>
      <c r="I41" s="8">
        <f t="shared" si="17"/>
        <v>142602.4</v>
      </c>
      <c r="J41" s="8">
        <f t="shared" si="17"/>
        <v>142576.70000000001</v>
      </c>
      <c r="K41" s="8">
        <f t="shared" si="17"/>
        <v>150981.30000000002</v>
      </c>
      <c r="L41" s="6"/>
      <c r="M41" s="46"/>
    </row>
    <row r="42" spans="1:14" x14ac:dyDescent="0.25">
      <c r="A42" s="44"/>
      <c r="B42" s="45"/>
      <c r="C42" s="39"/>
      <c r="D42" s="1" t="s">
        <v>11</v>
      </c>
      <c r="E42" s="8">
        <f>E45</f>
        <v>893341.29999999993</v>
      </c>
      <c r="F42" s="8">
        <f t="shared" ref="F42:K43" si="18">F45</f>
        <v>150073.60000000001</v>
      </c>
      <c r="G42" s="8">
        <f t="shared" si="18"/>
        <v>159144.1</v>
      </c>
      <c r="H42" s="8">
        <f t="shared" si="18"/>
        <v>150704</v>
      </c>
      <c r="I42" s="8">
        <f t="shared" si="18"/>
        <v>141939</v>
      </c>
      <c r="J42" s="8">
        <f t="shared" si="18"/>
        <v>141939</v>
      </c>
      <c r="K42" s="8">
        <f t="shared" si="18"/>
        <v>149541.6</v>
      </c>
      <c r="L42" s="6"/>
      <c r="M42" s="46"/>
    </row>
    <row r="43" spans="1:14" x14ac:dyDescent="0.25">
      <c r="A43" s="44"/>
      <c r="B43" s="45"/>
      <c r="C43" s="39"/>
      <c r="D43" s="1" t="s">
        <v>12</v>
      </c>
      <c r="E43" s="8">
        <f>E46</f>
        <v>6104.1</v>
      </c>
      <c r="F43" s="8">
        <f t="shared" si="18"/>
        <v>2128.6999999999998</v>
      </c>
      <c r="G43" s="8">
        <f t="shared" si="18"/>
        <v>673.9</v>
      </c>
      <c r="H43" s="8">
        <f t="shared" si="18"/>
        <v>560.70000000000005</v>
      </c>
      <c r="I43" s="8">
        <f t="shared" si="18"/>
        <v>663.4</v>
      </c>
      <c r="J43" s="8">
        <f t="shared" si="18"/>
        <v>637.70000000000005</v>
      </c>
      <c r="K43" s="8">
        <f t="shared" si="18"/>
        <v>1439.7</v>
      </c>
      <c r="L43" s="6"/>
      <c r="M43" s="46"/>
    </row>
    <row r="44" spans="1:14" outlineLevel="1" x14ac:dyDescent="0.25">
      <c r="A44" s="44" t="s">
        <v>37</v>
      </c>
      <c r="B44" s="45" t="s">
        <v>38</v>
      </c>
      <c r="C44" s="39" t="s">
        <v>9</v>
      </c>
      <c r="D44" s="1" t="s">
        <v>10</v>
      </c>
      <c r="E44" s="8">
        <f>SUM(E45:E46)</f>
        <v>899445.39999999991</v>
      </c>
      <c r="F44" s="8">
        <f t="shared" ref="F44:K44" si="19">SUM(F45:F46)</f>
        <v>152202.30000000002</v>
      </c>
      <c r="G44" s="8">
        <f t="shared" si="19"/>
        <v>159818</v>
      </c>
      <c r="H44" s="8">
        <f t="shared" si="19"/>
        <v>151264.70000000001</v>
      </c>
      <c r="I44" s="8">
        <f t="shared" si="19"/>
        <v>142602.4</v>
      </c>
      <c r="J44" s="8">
        <f t="shared" si="19"/>
        <v>142576.70000000001</v>
      </c>
      <c r="K44" s="8">
        <f t="shared" si="19"/>
        <v>150981.30000000002</v>
      </c>
      <c r="L44" s="8"/>
      <c r="M44" s="47"/>
    </row>
    <row r="45" spans="1:14" outlineLevel="1" x14ac:dyDescent="0.25">
      <c r="A45" s="44"/>
      <c r="B45" s="45"/>
      <c r="C45" s="39"/>
      <c r="D45" s="1" t="s">
        <v>11</v>
      </c>
      <c r="E45" s="8">
        <f>E47+E48</f>
        <v>893341.29999999993</v>
      </c>
      <c r="F45" s="8">
        <f t="shared" ref="F45:K45" si="20">F47+F48</f>
        <v>150073.60000000001</v>
      </c>
      <c r="G45" s="8">
        <f t="shared" si="20"/>
        <v>159144.1</v>
      </c>
      <c r="H45" s="8">
        <f t="shared" si="20"/>
        <v>150704</v>
      </c>
      <c r="I45" s="8">
        <f t="shared" si="20"/>
        <v>141939</v>
      </c>
      <c r="J45" s="8">
        <f t="shared" si="20"/>
        <v>141939</v>
      </c>
      <c r="K45" s="8">
        <f t="shared" si="20"/>
        <v>149541.6</v>
      </c>
      <c r="L45" s="8"/>
      <c r="M45" s="47"/>
    </row>
    <row r="46" spans="1:14" ht="33.75" customHeight="1" outlineLevel="1" x14ac:dyDescent="0.25">
      <c r="A46" s="44"/>
      <c r="B46" s="45"/>
      <c r="C46" s="39"/>
      <c r="D46" s="1" t="s">
        <v>12</v>
      </c>
      <c r="E46" s="8">
        <f>E49</f>
        <v>6104.1</v>
      </c>
      <c r="F46" s="8">
        <f t="shared" ref="F46:K46" si="21">F49</f>
        <v>2128.6999999999998</v>
      </c>
      <c r="G46" s="8">
        <f t="shared" si="21"/>
        <v>673.9</v>
      </c>
      <c r="H46" s="8">
        <f t="shared" si="21"/>
        <v>560.70000000000005</v>
      </c>
      <c r="I46" s="8">
        <f t="shared" si="21"/>
        <v>663.4</v>
      </c>
      <c r="J46" s="8">
        <f t="shared" si="21"/>
        <v>637.70000000000005</v>
      </c>
      <c r="K46" s="8">
        <f t="shared" si="21"/>
        <v>1439.7</v>
      </c>
      <c r="L46" s="6"/>
      <c r="M46" s="47"/>
    </row>
    <row r="47" spans="1:14" ht="30" customHeight="1" outlineLevel="2" x14ac:dyDescent="0.25">
      <c r="A47" s="11" t="s">
        <v>55</v>
      </c>
      <c r="B47" s="2" t="s">
        <v>39</v>
      </c>
      <c r="C47" s="1"/>
      <c r="D47" s="1" t="s">
        <v>11</v>
      </c>
      <c r="E47" s="8">
        <f>SUM(F47:K47)</f>
        <v>880803.7</v>
      </c>
      <c r="F47" s="8">
        <v>147277.4</v>
      </c>
      <c r="G47" s="9">
        <v>155722.70000000001</v>
      </c>
      <c r="H47" s="9">
        <v>149099</v>
      </c>
      <c r="I47" s="9">
        <v>140334</v>
      </c>
      <c r="J47" s="9">
        <v>140334</v>
      </c>
      <c r="K47" s="9">
        <v>148036.6</v>
      </c>
      <c r="L47" s="3"/>
      <c r="M47" s="4" t="s">
        <v>19</v>
      </c>
      <c r="N47" s="34">
        <v>7830160010</v>
      </c>
    </row>
    <row r="48" spans="1:14" ht="24" outlineLevel="2" x14ac:dyDescent="0.25">
      <c r="A48" s="11" t="s">
        <v>56</v>
      </c>
      <c r="B48" s="2" t="s">
        <v>40</v>
      </c>
      <c r="C48" s="1"/>
      <c r="D48" s="1" t="s">
        <v>11</v>
      </c>
      <c r="E48" s="8">
        <f>SUM(F48:K48)</f>
        <v>12537.6</v>
      </c>
      <c r="F48" s="8">
        <v>2796.2</v>
      </c>
      <c r="G48" s="8">
        <v>3421.4</v>
      </c>
      <c r="H48" s="8">
        <v>1605</v>
      </c>
      <c r="I48" s="8">
        <v>1605</v>
      </c>
      <c r="J48" s="8">
        <v>1605</v>
      </c>
      <c r="K48" s="8">
        <v>1505</v>
      </c>
      <c r="L48" s="6"/>
      <c r="M48" s="4" t="s">
        <v>19</v>
      </c>
      <c r="N48" s="34">
        <v>7830106030</v>
      </c>
    </row>
    <row r="49" spans="1:14" ht="60" outlineLevel="2" x14ac:dyDescent="0.25">
      <c r="A49" s="11" t="s">
        <v>58</v>
      </c>
      <c r="B49" s="2" t="s">
        <v>41</v>
      </c>
      <c r="C49" s="1"/>
      <c r="D49" s="1" t="s">
        <v>12</v>
      </c>
      <c r="E49" s="8">
        <f>SUM(F49:K49)</f>
        <v>6104.1</v>
      </c>
      <c r="F49" s="8">
        <v>2128.6999999999998</v>
      </c>
      <c r="G49" s="9">
        <v>673.9</v>
      </c>
      <c r="H49" s="9">
        <v>560.70000000000005</v>
      </c>
      <c r="I49" s="9">
        <v>663.4</v>
      </c>
      <c r="J49" s="9">
        <v>637.70000000000005</v>
      </c>
      <c r="K49" s="9">
        <v>1439.7</v>
      </c>
      <c r="L49" s="3"/>
      <c r="M49" s="4" t="s">
        <v>19</v>
      </c>
      <c r="N49" s="34">
        <v>7830175570</v>
      </c>
    </row>
    <row r="50" spans="1:14" x14ac:dyDescent="0.25">
      <c r="A50" s="22"/>
      <c r="B50" s="23"/>
      <c r="C50" s="24"/>
      <c r="D50" s="24"/>
      <c r="E50" s="16"/>
      <c r="F50" s="16"/>
      <c r="G50" s="25"/>
      <c r="H50" s="25"/>
      <c r="I50" s="25"/>
      <c r="J50" s="25"/>
      <c r="K50" s="25"/>
      <c r="L50" s="25"/>
      <c r="M50" s="26"/>
      <c r="N50" s="35"/>
    </row>
    <row r="51" spans="1:14" x14ac:dyDescent="0.25">
      <c r="A51" s="22"/>
      <c r="B51" s="23"/>
      <c r="C51" s="24"/>
      <c r="D51" s="24"/>
      <c r="F51" s="8">
        <v>191907.5</v>
      </c>
      <c r="G51" s="8">
        <v>190987.7</v>
      </c>
      <c r="H51" s="8">
        <v>181015.9</v>
      </c>
      <c r="I51" s="8">
        <v>181055.2</v>
      </c>
      <c r="J51" s="28" t="s">
        <v>19</v>
      </c>
      <c r="K51" s="25"/>
      <c r="L51" s="25"/>
      <c r="M51" s="26"/>
      <c r="N51" s="35"/>
    </row>
    <row r="52" spans="1:14" x14ac:dyDescent="0.25">
      <c r="F52" s="16">
        <v>172391.4</v>
      </c>
      <c r="G52" s="16">
        <v>208501.4</v>
      </c>
      <c r="H52" s="16">
        <v>148552.6</v>
      </c>
      <c r="I52" s="16">
        <v>153709.1</v>
      </c>
      <c r="J52" s="37" t="s">
        <v>79</v>
      </c>
    </row>
    <row r="53" spans="1:14" x14ac:dyDescent="0.25">
      <c r="D53" s="34">
        <v>78101</v>
      </c>
      <c r="E53" s="37" t="s">
        <v>61</v>
      </c>
      <c r="F53" s="38">
        <f>SUM(F51:F52)</f>
        <v>364298.9</v>
      </c>
      <c r="G53" s="38">
        <f t="shared" ref="G53:K53" si="22">SUM(G51:G52)</f>
        <v>399489.1</v>
      </c>
      <c r="H53" s="38">
        <f t="shared" si="22"/>
        <v>329568.5</v>
      </c>
      <c r="I53" s="38">
        <f t="shared" si="22"/>
        <v>334764.30000000005</v>
      </c>
      <c r="J53" s="38">
        <f t="shared" si="22"/>
        <v>0</v>
      </c>
      <c r="K53" s="38">
        <f t="shared" si="22"/>
        <v>0</v>
      </c>
    </row>
    <row r="54" spans="1:14" x14ac:dyDescent="0.25">
      <c r="D54" s="34">
        <v>78201</v>
      </c>
      <c r="E54" s="37" t="s">
        <v>62</v>
      </c>
      <c r="F54" s="8">
        <v>170</v>
      </c>
      <c r="G54" s="8">
        <v>120</v>
      </c>
      <c r="H54" s="8">
        <v>120</v>
      </c>
      <c r="I54" s="8">
        <v>120</v>
      </c>
    </row>
    <row r="55" spans="1:14" x14ac:dyDescent="0.25">
      <c r="D55" s="34">
        <v>78301</v>
      </c>
      <c r="E55" s="37" t="s">
        <v>82</v>
      </c>
      <c r="F55" s="8">
        <v>148755.79999999999</v>
      </c>
      <c r="G55" s="8">
        <v>143426</v>
      </c>
      <c r="H55" s="8">
        <v>143426</v>
      </c>
      <c r="I55" s="8">
        <v>143426</v>
      </c>
    </row>
    <row r="57" spans="1:14" x14ac:dyDescent="0.25">
      <c r="D57" s="34" t="s">
        <v>78</v>
      </c>
      <c r="E57" s="38">
        <f>SUM(E58:E59)</f>
        <v>3220870.3000000003</v>
      </c>
      <c r="F57" s="38">
        <f t="shared" ref="F57:K57" si="23">SUM(F58:F59)</f>
        <v>516671.2</v>
      </c>
      <c r="G57" s="38">
        <f t="shared" si="23"/>
        <v>616799.5</v>
      </c>
      <c r="H57" s="38">
        <f t="shared" si="23"/>
        <v>573345.79999999993</v>
      </c>
      <c r="I57" s="38">
        <f t="shared" si="23"/>
        <v>549570.6</v>
      </c>
      <c r="J57" s="38">
        <f t="shared" si="23"/>
        <v>507290.80000000005</v>
      </c>
      <c r="K57" s="38">
        <f t="shared" si="23"/>
        <v>457192.39999999997</v>
      </c>
    </row>
    <row r="58" spans="1:14" x14ac:dyDescent="0.25">
      <c r="D58" s="34" t="s">
        <v>11</v>
      </c>
      <c r="E58" s="38">
        <f>E7</f>
        <v>3214766.2</v>
      </c>
      <c r="F58" s="38">
        <f t="shared" ref="F58:K58" si="24">F7</f>
        <v>514542.5</v>
      </c>
      <c r="G58" s="38">
        <f t="shared" si="24"/>
        <v>616125.6</v>
      </c>
      <c r="H58" s="38">
        <f t="shared" si="24"/>
        <v>572785.1</v>
      </c>
      <c r="I58" s="38">
        <f t="shared" si="24"/>
        <v>548907.19999999995</v>
      </c>
      <c r="J58" s="38">
        <f t="shared" si="24"/>
        <v>506653.10000000003</v>
      </c>
      <c r="K58" s="38">
        <f t="shared" si="24"/>
        <v>455752.69999999995</v>
      </c>
    </row>
    <row r="59" spans="1:14" x14ac:dyDescent="0.25">
      <c r="D59" s="34" t="s">
        <v>12</v>
      </c>
      <c r="E59" s="38">
        <f>E8</f>
        <v>6104.1</v>
      </c>
      <c r="F59" s="38">
        <f t="shared" ref="F59:K59" si="25">F8</f>
        <v>2128.6999999999998</v>
      </c>
      <c r="G59" s="38">
        <f t="shared" si="25"/>
        <v>673.9</v>
      </c>
      <c r="H59" s="38">
        <f t="shared" si="25"/>
        <v>560.70000000000005</v>
      </c>
      <c r="I59" s="38">
        <f t="shared" si="25"/>
        <v>663.4</v>
      </c>
      <c r="J59" s="38">
        <f t="shared" si="25"/>
        <v>637.70000000000005</v>
      </c>
      <c r="K59" s="38">
        <f t="shared" si="25"/>
        <v>1439.7</v>
      </c>
    </row>
    <row r="60" spans="1:14" x14ac:dyDescent="0.25">
      <c r="D60" s="34" t="s">
        <v>84</v>
      </c>
      <c r="E60" s="38">
        <f>E30</f>
        <v>1061590.5000000002</v>
      </c>
      <c r="F60" s="38">
        <f t="shared" ref="F60:K60" si="26">F30</f>
        <v>172391.4</v>
      </c>
      <c r="G60" s="38">
        <f t="shared" si="26"/>
        <v>227745.7</v>
      </c>
      <c r="H60" s="38">
        <f t="shared" si="26"/>
        <v>195730.4</v>
      </c>
      <c r="I60" s="38">
        <f t="shared" si="26"/>
        <v>190975.7</v>
      </c>
      <c r="J60" s="38">
        <f t="shared" si="26"/>
        <v>148942.20000000001</v>
      </c>
      <c r="K60" s="38">
        <f t="shared" si="26"/>
        <v>125805.1</v>
      </c>
    </row>
    <row r="61" spans="1:14" x14ac:dyDescent="0.25">
      <c r="D61" s="34" t="s">
        <v>19</v>
      </c>
      <c r="E61" s="38">
        <f>E58-E60</f>
        <v>2153175.7000000002</v>
      </c>
      <c r="F61" s="38">
        <f t="shared" ref="F61:K61" si="27">F58-F60</f>
        <v>342151.1</v>
      </c>
      <c r="G61" s="38">
        <f t="shared" si="27"/>
        <v>388379.89999999997</v>
      </c>
      <c r="H61" s="38">
        <f t="shared" si="27"/>
        <v>377054.69999999995</v>
      </c>
      <c r="I61" s="38">
        <f t="shared" si="27"/>
        <v>357931.49999999994</v>
      </c>
      <c r="J61" s="38">
        <f t="shared" si="27"/>
        <v>357710.9</v>
      </c>
      <c r="K61" s="38">
        <f t="shared" si="27"/>
        <v>329947.59999999998</v>
      </c>
    </row>
    <row r="62" spans="1:14" ht="15.75" thickBot="1" x14ac:dyDescent="0.3">
      <c r="E62" s="38">
        <f>E61+E59</f>
        <v>2159279.8000000003</v>
      </c>
      <c r="F62" s="38">
        <f>F61+F59</f>
        <v>344279.8</v>
      </c>
      <c r="G62" s="38">
        <f t="shared" ref="G62:K62" si="28">G61+G59</f>
        <v>389053.8</v>
      </c>
      <c r="H62" s="38">
        <f t="shared" si="28"/>
        <v>377615.39999999997</v>
      </c>
      <c r="I62" s="38">
        <f t="shared" si="28"/>
        <v>358594.89999999997</v>
      </c>
      <c r="J62" s="38">
        <f t="shared" si="28"/>
        <v>358348.60000000003</v>
      </c>
      <c r="K62" s="38">
        <f t="shared" si="28"/>
        <v>331387.3</v>
      </c>
    </row>
    <row r="63" spans="1:14" ht="15.75" x14ac:dyDescent="0.25">
      <c r="E63" s="42" t="s">
        <v>63</v>
      </c>
      <c r="F63" s="43"/>
      <c r="G63" s="33">
        <f>G70+G77+G84+G91</f>
        <v>3220870.3000000003</v>
      </c>
      <c r="H63" s="40" t="s">
        <v>64</v>
      </c>
      <c r="I63" s="41"/>
    </row>
    <row r="64" spans="1:14" ht="15.75" x14ac:dyDescent="0.25">
      <c r="E64" s="17" t="s">
        <v>65</v>
      </c>
      <c r="F64" s="18" t="s">
        <v>66</v>
      </c>
      <c r="G64" s="29">
        <f>G71+G78</f>
        <v>516671.2</v>
      </c>
      <c r="H64" s="29" t="s">
        <v>67</v>
      </c>
      <c r="I64" s="30"/>
    </row>
    <row r="65" spans="5:9" ht="15.75" x14ac:dyDescent="0.25">
      <c r="E65" s="17" t="s">
        <v>68</v>
      </c>
      <c r="F65" s="18" t="s">
        <v>66</v>
      </c>
      <c r="G65" s="29">
        <f t="shared" ref="G65:G69" si="29">G72+G79</f>
        <v>616799.5</v>
      </c>
      <c r="H65" s="29" t="s">
        <v>67</v>
      </c>
      <c r="I65" s="30"/>
    </row>
    <row r="66" spans="5:9" ht="15.75" x14ac:dyDescent="0.25">
      <c r="E66" s="17" t="s">
        <v>69</v>
      </c>
      <c r="F66" s="18" t="s">
        <v>66</v>
      </c>
      <c r="G66" s="29">
        <f t="shared" si="29"/>
        <v>573345.79999999993</v>
      </c>
      <c r="H66" s="29" t="s">
        <v>67</v>
      </c>
      <c r="I66" s="30"/>
    </row>
    <row r="67" spans="5:9" ht="15.75" x14ac:dyDescent="0.25">
      <c r="E67" s="17" t="s">
        <v>70</v>
      </c>
      <c r="F67" s="18" t="s">
        <v>66</v>
      </c>
      <c r="G67" s="29">
        <f t="shared" si="29"/>
        <v>549570.6</v>
      </c>
      <c r="H67" s="29" t="s">
        <v>67</v>
      </c>
      <c r="I67" s="30"/>
    </row>
    <row r="68" spans="5:9" ht="15.75" x14ac:dyDescent="0.25">
      <c r="E68" s="17" t="s">
        <v>71</v>
      </c>
      <c r="F68" s="18" t="s">
        <v>66</v>
      </c>
      <c r="G68" s="29">
        <f t="shared" si="29"/>
        <v>507290.80000000005</v>
      </c>
      <c r="H68" s="29" t="s">
        <v>67</v>
      </c>
      <c r="I68" s="30"/>
    </row>
    <row r="69" spans="5:9" ht="15.75" x14ac:dyDescent="0.25">
      <c r="E69" s="17" t="s">
        <v>72</v>
      </c>
      <c r="F69" s="18" t="s">
        <v>66</v>
      </c>
      <c r="G69" s="29">
        <f t="shared" si="29"/>
        <v>457192.39999999997</v>
      </c>
      <c r="H69" s="29" t="s">
        <v>67</v>
      </c>
      <c r="I69" s="30"/>
    </row>
    <row r="70" spans="5:9" ht="15.75" x14ac:dyDescent="0.25">
      <c r="E70" s="19" t="s">
        <v>73</v>
      </c>
      <c r="F70" s="18"/>
      <c r="G70" s="29">
        <f>SUM(G71:G76)</f>
        <v>3214766.2</v>
      </c>
      <c r="H70" s="29" t="s">
        <v>74</v>
      </c>
      <c r="I70" s="30"/>
    </row>
    <row r="71" spans="5:9" ht="15.75" x14ac:dyDescent="0.25">
      <c r="E71" s="17" t="s">
        <v>65</v>
      </c>
      <c r="F71" s="18" t="s">
        <v>66</v>
      </c>
      <c r="G71" s="29">
        <f>F58</f>
        <v>514542.5</v>
      </c>
      <c r="H71" s="29" t="s">
        <v>67</v>
      </c>
      <c r="I71" s="30"/>
    </row>
    <row r="72" spans="5:9" ht="15.75" x14ac:dyDescent="0.25">
      <c r="E72" s="17" t="s">
        <v>68</v>
      </c>
      <c r="F72" s="18" t="s">
        <v>66</v>
      </c>
      <c r="G72" s="29">
        <f>G58</f>
        <v>616125.6</v>
      </c>
      <c r="H72" s="29" t="s">
        <v>67</v>
      </c>
      <c r="I72" s="30"/>
    </row>
    <row r="73" spans="5:9" ht="15.75" x14ac:dyDescent="0.25">
      <c r="E73" s="17" t="s">
        <v>69</v>
      </c>
      <c r="F73" s="18" t="s">
        <v>66</v>
      </c>
      <c r="G73" s="29">
        <f>H58</f>
        <v>572785.1</v>
      </c>
      <c r="H73" s="29" t="s">
        <v>67</v>
      </c>
      <c r="I73" s="30"/>
    </row>
    <row r="74" spans="5:9" ht="15.75" x14ac:dyDescent="0.25">
      <c r="E74" s="17" t="s">
        <v>70</v>
      </c>
      <c r="F74" s="18" t="s">
        <v>66</v>
      </c>
      <c r="G74" s="29">
        <f>I58</f>
        <v>548907.19999999995</v>
      </c>
      <c r="H74" s="29" t="s">
        <v>67</v>
      </c>
      <c r="I74" s="30"/>
    </row>
    <row r="75" spans="5:9" ht="15.75" x14ac:dyDescent="0.25">
      <c r="E75" s="17" t="s">
        <v>71</v>
      </c>
      <c r="F75" s="18" t="s">
        <v>66</v>
      </c>
      <c r="G75" s="29">
        <f>J58</f>
        <v>506653.10000000003</v>
      </c>
      <c r="H75" s="29" t="s">
        <v>67</v>
      </c>
      <c r="I75" s="30"/>
    </row>
    <row r="76" spans="5:9" ht="15.75" x14ac:dyDescent="0.25">
      <c r="E76" s="17" t="s">
        <v>72</v>
      </c>
      <c r="F76" s="18" t="s">
        <v>66</v>
      </c>
      <c r="G76" s="29">
        <f>K58</f>
        <v>455752.69999999995</v>
      </c>
      <c r="H76" s="29" t="s">
        <v>67</v>
      </c>
      <c r="I76" s="30"/>
    </row>
    <row r="77" spans="5:9" ht="15.75" x14ac:dyDescent="0.25">
      <c r="E77" s="19" t="s">
        <v>75</v>
      </c>
      <c r="F77" s="18"/>
      <c r="G77" s="29">
        <f>SUM(G78:G83)</f>
        <v>6104.1</v>
      </c>
      <c r="H77" s="29" t="s">
        <v>74</v>
      </c>
      <c r="I77" s="30"/>
    </row>
    <row r="78" spans="5:9" ht="15.75" x14ac:dyDescent="0.25">
      <c r="E78" s="17" t="s">
        <v>65</v>
      </c>
      <c r="F78" s="18" t="s">
        <v>66</v>
      </c>
      <c r="G78" s="29">
        <f>F59</f>
        <v>2128.6999999999998</v>
      </c>
      <c r="H78" s="29" t="s">
        <v>67</v>
      </c>
      <c r="I78" s="30"/>
    </row>
    <row r="79" spans="5:9" ht="15.75" x14ac:dyDescent="0.25">
      <c r="E79" s="17" t="s">
        <v>68</v>
      </c>
      <c r="F79" s="18" t="s">
        <v>66</v>
      </c>
      <c r="G79" s="29">
        <f>G59</f>
        <v>673.9</v>
      </c>
      <c r="H79" s="29" t="s">
        <v>67</v>
      </c>
      <c r="I79" s="30"/>
    </row>
    <row r="80" spans="5:9" ht="15.75" x14ac:dyDescent="0.25">
      <c r="E80" s="17" t="s">
        <v>69</v>
      </c>
      <c r="F80" s="18" t="s">
        <v>66</v>
      </c>
      <c r="G80" s="29">
        <f>H59</f>
        <v>560.70000000000005</v>
      </c>
      <c r="H80" s="29" t="s">
        <v>67</v>
      </c>
      <c r="I80" s="30"/>
    </row>
    <row r="81" spans="5:9" ht="15.75" x14ac:dyDescent="0.25">
      <c r="E81" s="17" t="s">
        <v>70</v>
      </c>
      <c r="F81" s="18" t="s">
        <v>66</v>
      </c>
      <c r="G81" s="29">
        <f>I59</f>
        <v>663.4</v>
      </c>
      <c r="H81" s="29" t="s">
        <v>67</v>
      </c>
      <c r="I81" s="30"/>
    </row>
    <row r="82" spans="5:9" ht="15.75" x14ac:dyDescent="0.25">
      <c r="E82" s="17" t="s">
        <v>71</v>
      </c>
      <c r="F82" s="18" t="s">
        <v>66</v>
      </c>
      <c r="G82" s="29">
        <f>J59</f>
        <v>637.70000000000005</v>
      </c>
      <c r="H82" s="29" t="s">
        <v>67</v>
      </c>
      <c r="I82" s="30"/>
    </row>
    <row r="83" spans="5:9" ht="15.75" x14ac:dyDescent="0.25">
      <c r="E83" s="17" t="s">
        <v>72</v>
      </c>
      <c r="F83" s="18" t="s">
        <v>66</v>
      </c>
      <c r="G83" s="29">
        <f>K59</f>
        <v>1439.7</v>
      </c>
      <c r="H83" s="29" t="s">
        <v>67</v>
      </c>
      <c r="I83" s="30"/>
    </row>
    <row r="84" spans="5:9" ht="15.75" x14ac:dyDescent="0.25">
      <c r="E84" s="19" t="s">
        <v>76</v>
      </c>
      <c r="F84" s="18"/>
      <c r="G84" s="29">
        <f>SUM(G85:G90)</f>
        <v>0</v>
      </c>
      <c r="H84" s="29" t="s">
        <v>74</v>
      </c>
      <c r="I84" s="30"/>
    </row>
    <row r="85" spans="5:9" ht="15.75" x14ac:dyDescent="0.25">
      <c r="E85" s="17" t="s">
        <v>65</v>
      </c>
      <c r="F85" s="18" t="s">
        <v>66</v>
      </c>
      <c r="G85" s="29">
        <v>0</v>
      </c>
      <c r="H85" s="29" t="s">
        <v>67</v>
      </c>
      <c r="I85" s="30"/>
    </row>
    <row r="86" spans="5:9" ht="15.75" x14ac:dyDescent="0.25">
      <c r="E86" s="17" t="s">
        <v>68</v>
      </c>
      <c r="F86" s="18" t="s">
        <v>66</v>
      </c>
      <c r="G86" s="29">
        <v>0</v>
      </c>
      <c r="H86" s="29" t="s">
        <v>67</v>
      </c>
      <c r="I86" s="30"/>
    </row>
    <row r="87" spans="5:9" ht="15.75" x14ac:dyDescent="0.25">
      <c r="E87" s="17" t="s">
        <v>69</v>
      </c>
      <c r="F87" s="18" t="s">
        <v>66</v>
      </c>
      <c r="G87" s="29">
        <v>0</v>
      </c>
      <c r="H87" s="29" t="s">
        <v>67</v>
      </c>
      <c r="I87" s="30"/>
    </row>
    <row r="88" spans="5:9" ht="15.75" x14ac:dyDescent="0.25">
      <c r="E88" s="17" t="s">
        <v>70</v>
      </c>
      <c r="F88" s="18" t="s">
        <v>66</v>
      </c>
      <c r="G88" s="29">
        <v>0</v>
      </c>
      <c r="H88" s="29" t="s">
        <v>67</v>
      </c>
      <c r="I88" s="30"/>
    </row>
    <row r="89" spans="5:9" ht="15.75" x14ac:dyDescent="0.25">
      <c r="E89" s="17" t="s">
        <v>71</v>
      </c>
      <c r="F89" s="18" t="s">
        <v>66</v>
      </c>
      <c r="G89" s="29">
        <v>0</v>
      </c>
      <c r="H89" s="29" t="s">
        <v>67</v>
      </c>
      <c r="I89" s="30"/>
    </row>
    <row r="90" spans="5:9" ht="15.75" x14ac:dyDescent="0.25">
      <c r="E90" s="17" t="s">
        <v>72</v>
      </c>
      <c r="F90" s="18" t="s">
        <v>66</v>
      </c>
      <c r="G90" s="29">
        <v>0</v>
      </c>
      <c r="H90" s="29" t="s">
        <v>67</v>
      </c>
      <c r="I90" s="30"/>
    </row>
    <row r="91" spans="5:9" ht="15.75" x14ac:dyDescent="0.25">
      <c r="E91" s="19" t="s">
        <v>77</v>
      </c>
      <c r="F91" s="18"/>
      <c r="G91" s="29">
        <f>SUM(G92:G97)</f>
        <v>0</v>
      </c>
      <c r="H91" s="29" t="s">
        <v>74</v>
      </c>
      <c r="I91" s="30"/>
    </row>
    <row r="92" spans="5:9" ht="15.75" x14ac:dyDescent="0.25">
      <c r="E92" s="17" t="s">
        <v>65</v>
      </c>
      <c r="F92" s="18" t="s">
        <v>66</v>
      </c>
      <c r="G92" s="29">
        <v>0</v>
      </c>
      <c r="H92" s="29" t="s">
        <v>67</v>
      </c>
      <c r="I92" s="30"/>
    </row>
    <row r="93" spans="5:9" ht="15.75" x14ac:dyDescent="0.25">
      <c r="E93" s="17" t="s">
        <v>68</v>
      </c>
      <c r="F93" s="18" t="s">
        <v>66</v>
      </c>
      <c r="G93" s="29">
        <v>0</v>
      </c>
      <c r="H93" s="29" t="s">
        <v>67</v>
      </c>
      <c r="I93" s="30"/>
    </row>
    <row r="94" spans="5:9" ht="15.75" x14ac:dyDescent="0.25">
      <c r="E94" s="17" t="s">
        <v>69</v>
      </c>
      <c r="F94" s="18" t="s">
        <v>66</v>
      </c>
      <c r="G94" s="29">
        <v>0</v>
      </c>
      <c r="H94" s="29" t="s">
        <v>67</v>
      </c>
      <c r="I94" s="30"/>
    </row>
    <row r="95" spans="5:9" ht="15.75" x14ac:dyDescent="0.25">
      <c r="E95" s="17" t="s">
        <v>70</v>
      </c>
      <c r="F95" s="18" t="s">
        <v>66</v>
      </c>
      <c r="G95" s="29">
        <v>0</v>
      </c>
      <c r="H95" s="29" t="s">
        <v>67</v>
      </c>
      <c r="I95" s="30"/>
    </row>
    <row r="96" spans="5:9" ht="15.75" x14ac:dyDescent="0.25">
      <c r="E96" s="17" t="s">
        <v>71</v>
      </c>
      <c r="F96" s="18" t="s">
        <v>66</v>
      </c>
      <c r="G96" s="29">
        <v>0</v>
      </c>
      <c r="H96" s="29" t="s">
        <v>67</v>
      </c>
      <c r="I96" s="30"/>
    </row>
    <row r="97" spans="5:9" ht="16.5" thickBot="1" x14ac:dyDescent="0.3">
      <c r="E97" s="20" t="s">
        <v>72</v>
      </c>
      <c r="F97" s="21" t="s">
        <v>66</v>
      </c>
      <c r="G97" s="31">
        <v>0</v>
      </c>
      <c r="H97" s="31" t="s">
        <v>67</v>
      </c>
      <c r="I97" s="32"/>
    </row>
  </sheetData>
  <mergeCells count="33">
    <mergeCell ref="A2:M2"/>
    <mergeCell ref="L1:M1"/>
    <mergeCell ref="A6:A10"/>
    <mergeCell ref="B6:B10"/>
    <mergeCell ref="C6:C10"/>
    <mergeCell ref="M6:M10"/>
    <mergeCell ref="A3:A4"/>
    <mergeCell ref="B3:B4"/>
    <mergeCell ref="C3:C4"/>
    <mergeCell ref="D3:K3"/>
    <mergeCell ref="M3:M4"/>
    <mergeCell ref="L3:L4"/>
    <mergeCell ref="M15:M17"/>
    <mergeCell ref="A36:A38"/>
    <mergeCell ref="B36:B38"/>
    <mergeCell ref="C36:C38"/>
    <mergeCell ref="M36:M38"/>
    <mergeCell ref="M41:M43"/>
    <mergeCell ref="A44:A46"/>
    <mergeCell ref="B44:B46"/>
    <mergeCell ref="C44:C46"/>
    <mergeCell ref="M44:M46"/>
    <mergeCell ref="C11:C13"/>
    <mergeCell ref="A11:B13"/>
    <mergeCell ref="A14:B14"/>
    <mergeCell ref="H63:I63"/>
    <mergeCell ref="E63:F63"/>
    <mergeCell ref="A41:A43"/>
    <mergeCell ref="B41:B43"/>
    <mergeCell ref="C41:C43"/>
    <mergeCell ref="A15:A17"/>
    <mergeCell ref="B15:B17"/>
    <mergeCell ref="C15:C17"/>
  </mergeCells>
  <pageMargins left="0.98425196850393704" right="0.78740157480314965" top="1.1811023622047245" bottom="0.39370078740157483" header="0.31496062992125984" footer="0.31496062992125984"/>
  <pageSetup paperSize="9" scale="75" orientation="landscape" r:id="rId1"/>
  <rowBreaks count="1" manualBreakCount="1">
    <brk id="38" max="12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</vt:lpstr>
      <vt:lpstr>План!Область_печати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Юрьева Елена Сергеевна</cp:lastModifiedBy>
  <cp:lastPrinted>2025-12-10T07:34:50Z</cp:lastPrinted>
  <dcterms:created xsi:type="dcterms:W3CDTF">2023-07-20T18:40:59Z</dcterms:created>
  <dcterms:modified xsi:type="dcterms:W3CDTF">2025-12-10T07:38:52Z</dcterms:modified>
</cp:coreProperties>
</file>