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yevaES.KIOAD\Documents\Программа Управление имуществом\На сайт МАРТ 2025 МП УИ\"/>
    </mc:Choice>
  </mc:AlternateContent>
  <xr:revisionPtr revIDLastSave="0" documentId="13_ncr:1_{746EB827-E761-4CA7-B68A-B594CC47CF41}" xr6:coauthVersionLast="47" xr6:coauthVersionMax="47" xr10:uidLastSave="{00000000-0000-0000-0000-000000000000}"/>
  <bookViews>
    <workbookView xWindow="-120" yWindow="-120" windowWidth="29040" windowHeight="15840" xr2:uid="{9AD39414-0888-4E05-B34B-EABA9EAF3A19}"/>
  </bookViews>
  <sheets>
    <sheet name="План" sheetId="1" r:id="rId1"/>
  </sheets>
  <definedNames>
    <definedName name="_xlnm.Print_Area" localSheetId="0">План!$A$1:$M$48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E47" i="1"/>
  <c r="E46" i="1"/>
  <c r="K45" i="1"/>
  <c r="J45" i="1"/>
  <c r="I45" i="1"/>
  <c r="H45" i="1"/>
  <c r="H42" i="1" s="1"/>
  <c r="G45" i="1"/>
  <c r="G42" i="1" s="1"/>
  <c r="F45" i="1"/>
  <c r="F42" i="1" s="1"/>
  <c r="E45" i="1"/>
  <c r="E42" i="1" s="1"/>
  <c r="E13" i="1" s="1"/>
  <c r="K44" i="1"/>
  <c r="J44" i="1"/>
  <c r="J43" i="1" s="1"/>
  <c r="I44" i="1"/>
  <c r="H44" i="1"/>
  <c r="H41" i="1" s="1"/>
  <c r="H40" i="1" s="1"/>
  <c r="G44" i="1"/>
  <c r="F44" i="1"/>
  <c r="F41" i="1" s="1"/>
  <c r="I43" i="1"/>
  <c r="K42" i="1"/>
  <c r="K13" i="1" s="1"/>
  <c r="J42" i="1"/>
  <c r="I42" i="1"/>
  <c r="I13" i="1" s="1"/>
  <c r="J41" i="1"/>
  <c r="J40" i="1" s="1"/>
  <c r="I41" i="1"/>
  <c r="E39" i="1"/>
  <c r="E38" i="1" s="1"/>
  <c r="E36" i="1" s="1"/>
  <c r="E35" i="1" s="1"/>
  <c r="K38" i="1"/>
  <c r="K36" i="1" s="1"/>
  <c r="J38" i="1"/>
  <c r="J36" i="1" s="1"/>
  <c r="J35" i="1" s="1"/>
  <c r="I38" i="1"/>
  <c r="I36" i="1" s="1"/>
  <c r="H38" i="1"/>
  <c r="G38" i="1"/>
  <c r="G36" i="1" s="1"/>
  <c r="F38" i="1"/>
  <c r="F36" i="1" s="1"/>
  <c r="F35" i="1" s="1"/>
  <c r="H36" i="1"/>
  <c r="H35" i="1" s="1"/>
  <c r="E34" i="1"/>
  <c r="E33" i="1"/>
  <c r="E32" i="1"/>
  <c r="E31" i="1"/>
  <c r="E30" i="1"/>
  <c r="K29" i="1"/>
  <c r="K14" i="1" s="1"/>
  <c r="J29" i="1"/>
  <c r="I29" i="1"/>
  <c r="H29" i="1"/>
  <c r="H14" i="1" s="1"/>
  <c r="G29" i="1"/>
  <c r="F29" i="1"/>
  <c r="E28" i="1"/>
  <c r="E27" i="1"/>
  <c r="E26" i="1"/>
  <c r="E25" i="1"/>
  <c r="E24" i="1"/>
  <c r="E23" i="1"/>
  <c r="E22" i="1"/>
  <c r="E21" i="1"/>
  <c r="E20" i="1"/>
  <c r="E19" i="1"/>
  <c r="K18" i="1"/>
  <c r="K16" i="1" s="1"/>
  <c r="K15" i="1" s="1"/>
  <c r="J18" i="1"/>
  <c r="I18" i="1"/>
  <c r="H18" i="1"/>
  <c r="H16" i="1" s="1"/>
  <c r="H15" i="1" s="1"/>
  <c r="G18" i="1"/>
  <c r="G16" i="1" s="1"/>
  <c r="G15" i="1" s="1"/>
  <c r="F18" i="1"/>
  <c r="I16" i="1"/>
  <c r="I15" i="1" s="1"/>
  <c r="G14" i="1"/>
  <c r="J13" i="1"/>
  <c r="K8" i="1"/>
  <c r="J8" i="1"/>
  <c r="G8" i="1" l="1"/>
  <c r="G13" i="1"/>
  <c r="F43" i="1"/>
  <c r="G43" i="1"/>
  <c r="K43" i="1"/>
  <c r="I35" i="1"/>
  <c r="I12" i="1"/>
  <c r="E29" i="1"/>
  <c r="F40" i="1"/>
  <c r="F13" i="1"/>
  <c r="F8" i="1"/>
  <c r="I11" i="1"/>
  <c r="J14" i="1"/>
  <c r="F14" i="1"/>
  <c r="F16" i="1"/>
  <c r="F7" i="1" s="1"/>
  <c r="J16" i="1"/>
  <c r="J15" i="1" s="1"/>
  <c r="E18" i="1"/>
  <c r="E44" i="1"/>
  <c r="E43" i="1" s="1"/>
  <c r="F15" i="1"/>
  <c r="G35" i="1"/>
  <c r="K35" i="1"/>
  <c r="H8" i="1"/>
  <c r="H13" i="1"/>
  <c r="E41" i="1"/>
  <c r="E40" i="1" s="1"/>
  <c r="H7" i="1"/>
  <c r="I8" i="1"/>
  <c r="E14" i="1"/>
  <c r="I14" i="1"/>
  <c r="I40" i="1"/>
  <c r="H43" i="1"/>
  <c r="I7" i="1"/>
  <c r="H12" i="1"/>
  <c r="G41" i="1"/>
  <c r="G40" i="1" s="1"/>
  <c r="K41" i="1"/>
  <c r="K40" i="1" s="1"/>
  <c r="F12" i="1"/>
  <c r="F11" i="1" s="1"/>
  <c r="J12" i="1"/>
  <c r="J11" i="1" s="1"/>
  <c r="H11" i="1" l="1"/>
  <c r="E16" i="1"/>
  <c r="E15" i="1" s="1"/>
  <c r="J7" i="1"/>
  <c r="J6" i="1"/>
  <c r="K7" i="1"/>
  <c r="F6" i="1"/>
  <c r="H6" i="1"/>
  <c r="E8" i="1"/>
  <c r="G12" i="1"/>
  <c r="G11" i="1" s="1"/>
  <c r="K12" i="1"/>
  <c r="K11" i="1" s="1"/>
  <c r="I6" i="1"/>
  <c r="G7" i="1"/>
  <c r="E12" i="1"/>
  <c r="E11" i="1" s="1"/>
  <c r="G6" i="1" l="1"/>
  <c r="K6" i="1"/>
  <c r="E7" i="1"/>
  <c r="E6" i="1" l="1"/>
</calcChain>
</file>

<file path=xl/sharedStrings.xml><?xml version="1.0" encoding="utf-8"?>
<sst xmlns="http://schemas.openxmlformats.org/spreadsheetml/2006/main" count="133" uniqueCount="70">
  <si>
    <t xml:space="preserve">Приложение
к приказу комитета 
от    04.04.2025 № 336        </t>
  </si>
  <si>
    <t>План реализации муниципальной программы города Мурманска 
«Управление имуществом» на 2023 – 2028 годы</t>
  </si>
  <si>
    <t>№п/п</t>
  </si>
  <si>
    <t>Муниципальная программа, подпрограмма, основное мероприятие, проект, мероприятие</t>
  </si>
  <si>
    <t>Годы выполнения</t>
  </si>
  <si>
    <t>Объемы и источники финансирования (тыс. рублей)</t>
  </si>
  <si>
    <t>Связь основных мероприятий с показателями подпрограмм, ожидаемые результаты реализации (краткая характеристика) мероприятий</t>
  </si>
  <si>
    <t>Соисполнители, участники</t>
  </si>
  <si>
    <t>по годам</t>
  </si>
  <si>
    <t>всего</t>
  </si>
  <si>
    <t>МП</t>
  </si>
  <si>
    <t>Муниципальная программа города Мурманска «Управление имуществом» на 2023-2028 годы</t>
  </si>
  <si>
    <t>2023 – 2028</t>
  </si>
  <si>
    <t>Всего</t>
  </si>
  <si>
    <t>МБ</t>
  </si>
  <si>
    <t>ОБ</t>
  </si>
  <si>
    <t>ФБ</t>
  </si>
  <si>
    <t>ВБ</t>
  </si>
  <si>
    <t>КИО</t>
  </si>
  <si>
    <t>КТРиС</t>
  </si>
  <si>
    <t xml:space="preserve">Подпрограмма 1 «Создание условий для эффективного использования муниципального имущества города Мурманска» </t>
  </si>
  <si>
    <t>ОМ 1.1</t>
  </si>
  <si>
    <t>Основное мероприятие: создание условий для использования имущества в целях решения вопросов местного значения</t>
  </si>
  <si>
    <t>1.1.1</t>
  </si>
  <si>
    <t>приобретение жилых помещений для отнесения к специализированным жилым помещениям</t>
  </si>
  <si>
    <t>1.1.2</t>
  </si>
  <si>
    <t>мероприятия по обеспечению сохранности пустующих муниципальных помещений и нежилых зданий</t>
  </si>
  <si>
    <t>КИО, ЦКИМИ</t>
  </si>
  <si>
    <t>1.1.3</t>
  </si>
  <si>
    <t>мероприятия, связанные с оформлением наследственных прав на выморочное имущество</t>
  </si>
  <si>
    <t>1.1.4</t>
  </si>
  <si>
    <t>обеспечение изготовления технической документации на объекты недвижимости</t>
  </si>
  <si>
    <t>1.1.5</t>
  </si>
  <si>
    <t>обеспечение проведения оценки рыночной стоимости, экспертизы оценки рыночной стоимости объектов муниципального, бесхозяйного и иного имущества</t>
  </si>
  <si>
    <t>1.1.6</t>
  </si>
  <si>
    <t>модернизация программных комплексов по учету имущества и правоотношений</t>
  </si>
  <si>
    <t>1.1.7</t>
  </si>
  <si>
    <t>обеспечение деятельности казенных учреждений</t>
  </si>
  <si>
    <t>1.1.8</t>
  </si>
  <si>
    <t>внесение платы за жилищно-коммунальные услуги, оказанные уполномоченными юридическими лицами</t>
  </si>
  <si>
    <t>1.1.9</t>
  </si>
  <si>
    <t>мероприятия по установке индивидуальных приборов учета в пустующих муниципальных помещениях, расположенных в многоквартирных домах города Мурманска</t>
  </si>
  <si>
    <t>1.1.10</t>
  </si>
  <si>
    <t>Мероприятия по организации технического обслуживания внутриквартирного газового оборудования в пустующих муниципальных жилых помещениях</t>
  </si>
  <si>
    <t>ОМ 1.2</t>
  </si>
  <si>
    <t>Основное мероприятие: улучшение технических характеристик муниципальных зданий, строений, помещений и земельных участков</t>
  </si>
  <si>
    <t>1.2.1</t>
  </si>
  <si>
    <t>КТРИС, УКС</t>
  </si>
  <si>
    <t>1.2.2</t>
  </si>
  <si>
    <t>ремонт муниципальных жилых и нежилых помещений, в том числе с изменением категории</t>
  </si>
  <si>
    <t>1.2.3</t>
  </si>
  <si>
    <t>снос аварийных нежилых зданий, строений и сооружений</t>
  </si>
  <si>
    <t>1.2.4</t>
  </si>
  <si>
    <t>Ремонт муниципальных административных зданий, помещений, строений, в том числе
разработка проектной документации</t>
  </si>
  <si>
    <t>1.2.5</t>
  </si>
  <si>
    <t>Ремонт прочего муниципального имущества, не отнесенного к жилым и нежилым помещениям</t>
  </si>
  <si>
    <t xml:space="preserve">Подпрограмма 2 «Реформирование и регулирование земельных и имущественных отношений на территории муниципального образования город Мурманск» </t>
  </si>
  <si>
    <t>ОМ 2.1</t>
  </si>
  <si>
    <t>Основное мероприятие: регулирование земельных и имущественных отношений на территории муниципального образования город Мурманск</t>
  </si>
  <si>
    <t>2.1.1</t>
  </si>
  <si>
    <t>Формирование земельных участков под объекты недвижимого имущества, выполнение кадастровых съемок</t>
  </si>
  <si>
    <t>Подпрограмма 3 «Обеспечение деятельности комитета имущественных отношений города Мурманска»</t>
  </si>
  <si>
    <t>ОМ 3.1</t>
  </si>
  <si>
    <t>Основное мероприятие: эффективное выполнение муниципальных функций в сфере управления муниципальным имуществом</t>
  </si>
  <si>
    <t>3.1.1</t>
  </si>
  <si>
    <t>оплата труда работников органов местного самоуправления</t>
  </si>
  <si>
    <t>3.1.2</t>
  </si>
  <si>
    <t>обеспечение функций работников органов местного самоуправления</t>
  </si>
  <si>
    <t>3.1.3</t>
  </si>
  <si>
    <t>осуществление отдельных государственных полномочий в области жилищных отношений и жилищного строительства за счет субвенций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</si>
</sst>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3" fontId="0" fillId="0" borderId="0" xfId="1" applyFont="1"/>
    <xf numFmtId="0" fontId="3" fillId="0" borderId="1" xfId="0" applyFont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AD6DA-E409-4C42-B56F-6A11C272B832}">
  <sheetPr>
    <pageSetUpPr fitToPage="1"/>
  </sheetPr>
  <dimension ref="A1:Q49"/>
  <sheetViews>
    <sheetView tabSelected="1" zoomScaleNormal="100" workbookViewId="0">
      <pane ySplit="4" topLeftCell="A38" activePane="bottomLeft" state="frozen"/>
      <selection pane="bottomLeft" activeCell="B55" sqref="B55"/>
    </sheetView>
  </sheetViews>
  <sheetFormatPr defaultRowHeight="15" outlineLevelRow="2" x14ac:dyDescent="0.25"/>
  <cols>
    <col min="2" max="2" width="27.5703125" customWidth="1"/>
    <col min="5" max="5" width="13.7109375" customWidth="1"/>
    <col min="6" max="6" width="11.42578125" bestFit="1" customWidth="1"/>
    <col min="7" max="9" width="11.7109375" bestFit="1" customWidth="1"/>
    <col min="10" max="10" width="9.85546875" customWidth="1"/>
    <col min="11" max="11" width="10.5703125" customWidth="1"/>
    <col min="12" max="12" width="21.7109375" customWidth="1"/>
    <col min="16" max="17" width="12.7109375" customWidth="1"/>
  </cols>
  <sheetData>
    <row r="1" spans="1:17" ht="56.25" customHeight="1" x14ac:dyDescent="0.25">
      <c r="L1" s="1" t="s">
        <v>0</v>
      </c>
      <c r="M1" s="1"/>
    </row>
    <row r="2" spans="1:17" ht="47.2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89.25" customHeight="1" x14ac:dyDescent="0.25">
      <c r="A3" s="2" t="s">
        <v>2</v>
      </c>
      <c r="B3" s="2" t="s">
        <v>3</v>
      </c>
      <c r="C3" s="2" t="s">
        <v>4</v>
      </c>
      <c r="D3" s="2" t="s">
        <v>5</v>
      </c>
      <c r="E3" s="2"/>
      <c r="F3" s="2"/>
      <c r="G3" s="2"/>
      <c r="H3" s="2"/>
      <c r="I3" s="2"/>
      <c r="J3" s="2"/>
      <c r="K3" s="2"/>
      <c r="L3" s="3" t="s">
        <v>6</v>
      </c>
      <c r="M3" s="2" t="s">
        <v>7</v>
      </c>
    </row>
    <row r="4" spans="1:17" x14ac:dyDescent="0.25">
      <c r="A4" s="2"/>
      <c r="B4" s="2"/>
      <c r="C4" s="2"/>
      <c r="D4" s="3" t="s">
        <v>8</v>
      </c>
      <c r="E4" s="4" t="s">
        <v>9</v>
      </c>
      <c r="F4" s="4">
        <v>2023</v>
      </c>
      <c r="G4" s="4">
        <v>2024</v>
      </c>
      <c r="H4" s="4">
        <v>2025</v>
      </c>
      <c r="I4" s="4">
        <v>2026</v>
      </c>
      <c r="J4" s="3">
        <v>2027</v>
      </c>
      <c r="K4" s="3">
        <v>2028</v>
      </c>
      <c r="L4" s="3"/>
      <c r="M4" s="2"/>
    </row>
    <row r="5" spans="1:17" x14ac:dyDescent="0.25">
      <c r="A5" s="3">
        <v>1</v>
      </c>
      <c r="B5" s="3">
        <v>2</v>
      </c>
      <c r="C5" s="3">
        <v>3</v>
      </c>
      <c r="D5" s="3">
        <v>4</v>
      </c>
      <c r="E5" s="4">
        <v>5</v>
      </c>
      <c r="F5" s="5">
        <v>6</v>
      </c>
      <c r="G5" s="4">
        <v>7</v>
      </c>
      <c r="H5" s="4">
        <v>8</v>
      </c>
      <c r="I5" s="4">
        <v>9</v>
      </c>
      <c r="J5" s="3">
        <v>10</v>
      </c>
      <c r="K5" s="3">
        <v>11</v>
      </c>
      <c r="L5" s="3"/>
      <c r="M5" s="3">
        <v>13</v>
      </c>
    </row>
    <row r="6" spans="1:17" ht="31.15" customHeight="1" x14ac:dyDescent="0.25">
      <c r="A6" s="2" t="s">
        <v>10</v>
      </c>
      <c r="B6" s="6" t="s">
        <v>11</v>
      </c>
      <c r="C6" s="2" t="s">
        <v>12</v>
      </c>
      <c r="D6" s="3" t="s">
        <v>13</v>
      </c>
      <c r="E6" s="7">
        <f>SUM(E7:E10)</f>
        <v>3272461.3000000003</v>
      </c>
      <c r="F6" s="7">
        <f t="shared" ref="F6:K6" si="0">SUM(F7:F10)</f>
        <v>516671.2</v>
      </c>
      <c r="G6" s="7">
        <f t="shared" si="0"/>
        <v>616799.5</v>
      </c>
      <c r="H6" s="7">
        <f t="shared" si="0"/>
        <v>582903.30000000005</v>
      </c>
      <c r="I6" s="7">
        <f t="shared" si="0"/>
        <v>549570.6</v>
      </c>
      <c r="J6" s="7">
        <f t="shared" si="0"/>
        <v>549324.30000000005</v>
      </c>
      <c r="K6" s="7">
        <f t="shared" si="0"/>
        <v>457192.39999999997</v>
      </c>
      <c r="L6" s="8"/>
      <c r="M6" s="9"/>
    </row>
    <row r="7" spans="1:17" x14ac:dyDescent="0.25">
      <c r="A7" s="2"/>
      <c r="B7" s="6"/>
      <c r="C7" s="2"/>
      <c r="D7" s="3" t="s">
        <v>14</v>
      </c>
      <c r="E7" s="7">
        <f>SUM(F7:K7)</f>
        <v>3266357.2</v>
      </c>
      <c r="F7" s="7">
        <f>F16+F36+F41</f>
        <v>514542.5</v>
      </c>
      <c r="G7" s="7">
        <f>G16+G36+G41</f>
        <v>616125.6</v>
      </c>
      <c r="H7" s="7">
        <f t="shared" ref="H7:K7" si="1">H16+H36+H41</f>
        <v>582342.60000000009</v>
      </c>
      <c r="I7" s="7">
        <f t="shared" si="1"/>
        <v>548907.19999999995</v>
      </c>
      <c r="J7" s="7">
        <f t="shared" si="1"/>
        <v>548686.60000000009</v>
      </c>
      <c r="K7" s="7">
        <f t="shared" si="1"/>
        <v>455752.69999999995</v>
      </c>
      <c r="L7" s="8"/>
      <c r="M7" s="9"/>
    </row>
    <row r="8" spans="1:17" x14ac:dyDescent="0.25">
      <c r="A8" s="2"/>
      <c r="B8" s="6"/>
      <c r="C8" s="2"/>
      <c r="D8" s="3" t="s">
        <v>15</v>
      </c>
      <c r="E8" s="7">
        <f>SUM(F8:K8)</f>
        <v>6104.1</v>
      </c>
      <c r="F8" s="7">
        <f t="shared" ref="F8:K8" si="2">F37+F42</f>
        <v>2128.6999999999998</v>
      </c>
      <c r="G8" s="7">
        <f t="shared" si="2"/>
        <v>673.9</v>
      </c>
      <c r="H8" s="7">
        <f t="shared" si="2"/>
        <v>560.70000000000005</v>
      </c>
      <c r="I8" s="7">
        <f t="shared" si="2"/>
        <v>663.4</v>
      </c>
      <c r="J8" s="7">
        <f t="shared" si="2"/>
        <v>637.70000000000005</v>
      </c>
      <c r="K8" s="7">
        <f t="shared" si="2"/>
        <v>1439.7</v>
      </c>
      <c r="L8" s="8"/>
      <c r="M8" s="9"/>
    </row>
    <row r="9" spans="1:17" x14ac:dyDescent="0.25">
      <c r="A9" s="2"/>
      <c r="B9" s="6"/>
      <c r="C9" s="2"/>
      <c r="D9" s="3" t="s">
        <v>16</v>
      </c>
      <c r="E9" s="10">
        <v>0</v>
      </c>
      <c r="F9" s="10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11"/>
      <c r="M9" s="9"/>
    </row>
    <row r="10" spans="1:17" x14ac:dyDescent="0.25">
      <c r="A10" s="2"/>
      <c r="B10" s="6"/>
      <c r="C10" s="2"/>
      <c r="D10" s="3" t="s">
        <v>17</v>
      </c>
      <c r="E10" s="10">
        <v>0</v>
      </c>
      <c r="F10" s="10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11"/>
      <c r="M10" s="9"/>
    </row>
    <row r="11" spans="1:17" x14ac:dyDescent="0.25">
      <c r="A11" s="12" t="s">
        <v>18</v>
      </c>
      <c r="B11" s="13"/>
      <c r="C11" s="14"/>
      <c r="D11" s="3" t="s">
        <v>13</v>
      </c>
      <c r="E11" s="10">
        <f>SUM(E12:E13)</f>
        <v>2143693.2000000002</v>
      </c>
      <c r="F11" s="10">
        <f t="shared" ref="F11:K11" si="3">SUM(F12:F13)</f>
        <v>344279.8</v>
      </c>
      <c r="G11" s="7">
        <f t="shared" si="3"/>
        <v>389053.80000000005</v>
      </c>
      <c r="H11" s="7">
        <f t="shared" si="3"/>
        <v>362028.79999999999</v>
      </c>
      <c r="I11" s="7">
        <f t="shared" si="3"/>
        <v>358594.9</v>
      </c>
      <c r="J11" s="7">
        <f t="shared" si="3"/>
        <v>358348.60000000003</v>
      </c>
      <c r="K11" s="7">
        <f t="shared" si="3"/>
        <v>331387.3</v>
      </c>
      <c r="L11" s="11"/>
      <c r="M11" s="15"/>
    </row>
    <row r="12" spans="1:17" x14ac:dyDescent="0.25">
      <c r="A12" s="16"/>
      <c r="B12" s="17"/>
      <c r="C12" s="18"/>
      <c r="D12" s="3" t="s">
        <v>14</v>
      </c>
      <c r="E12" s="10">
        <f>E18+E36+E41</f>
        <v>2137589.1</v>
      </c>
      <c r="F12" s="10">
        <f t="shared" ref="F12:K12" si="4">F18+F36+F41</f>
        <v>342151.1</v>
      </c>
      <c r="G12" s="7">
        <f t="shared" si="4"/>
        <v>388379.9</v>
      </c>
      <c r="H12" s="7">
        <f t="shared" si="4"/>
        <v>361468.1</v>
      </c>
      <c r="I12" s="7">
        <f t="shared" si="4"/>
        <v>357931.5</v>
      </c>
      <c r="J12" s="7">
        <f t="shared" si="4"/>
        <v>357710.9</v>
      </c>
      <c r="K12" s="7">
        <f t="shared" si="4"/>
        <v>329947.59999999998</v>
      </c>
      <c r="L12" s="11"/>
      <c r="M12" s="15"/>
    </row>
    <row r="13" spans="1:17" x14ac:dyDescent="0.25">
      <c r="A13" s="19"/>
      <c r="B13" s="20"/>
      <c r="C13" s="21"/>
      <c r="D13" s="3" t="s">
        <v>15</v>
      </c>
      <c r="E13" s="10">
        <f>E42</f>
        <v>6104.1</v>
      </c>
      <c r="F13" s="10">
        <f t="shared" ref="F13:K13" si="5">F42</f>
        <v>2128.6999999999998</v>
      </c>
      <c r="G13" s="7">
        <f t="shared" si="5"/>
        <v>673.9</v>
      </c>
      <c r="H13" s="7">
        <f t="shared" si="5"/>
        <v>560.70000000000005</v>
      </c>
      <c r="I13" s="7">
        <f t="shared" si="5"/>
        <v>663.4</v>
      </c>
      <c r="J13" s="7">
        <f t="shared" si="5"/>
        <v>637.70000000000005</v>
      </c>
      <c r="K13" s="7">
        <f t="shared" si="5"/>
        <v>1439.7</v>
      </c>
      <c r="L13" s="11"/>
      <c r="M13" s="15"/>
    </row>
    <row r="14" spans="1:17" x14ac:dyDescent="0.25">
      <c r="A14" s="22" t="s">
        <v>19</v>
      </c>
      <c r="B14" s="23"/>
      <c r="C14" s="3"/>
      <c r="D14" s="3" t="s">
        <v>14</v>
      </c>
      <c r="E14" s="10">
        <f>E29</f>
        <v>1128768.1000000003</v>
      </c>
      <c r="F14" s="10">
        <f t="shared" ref="F14:K14" si="6">F29</f>
        <v>172391.4</v>
      </c>
      <c r="G14" s="7">
        <f t="shared" si="6"/>
        <v>227745.7</v>
      </c>
      <c r="H14" s="7">
        <f t="shared" si="6"/>
        <v>220874.50000000003</v>
      </c>
      <c r="I14" s="7">
        <f t="shared" si="6"/>
        <v>190975.7</v>
      </c>
      <c r="J14" s="7">
        <f t="shared" si="6"/>
        <v>190975.7</v>
      </c>
      <c r="K14" s="7">
        <f t="shared" si="6"/>
        <v>125805.1</v>
      </c>
      <c r="L14" s="11"/>
      <c r="M14" s="15"/>
    </row>
    <row r="15" spans="1:17" ht="39.75" customHeight="1" x14ac:dyDescent="0.25">
      <c r="A15" s="24">
        <v>1</v>
      </c>
      <c r="B15" s="6" t="s">
        <v>20</v>
      </c>
      <c r="C15" s="2" t="s">
        <v>12</v>
      </c>
      <c r="D15" s="3" t="s">
        <v>13</v>
      </c>
      <c r="E15" s="25">
        <f>SUM(E16:E17)</f>
        <v>2381030.9000000004</v>
      </c>
      <c r="F15" s="25">
        <f>SUM(F16:F17)</f>
        <v>364298.9</v>
      </c>
      <c r="G15" s="25">
        <f t="shared" ref="G15:K15" si="7">SUM(G16:G17)</f>
        <v>456881.5</v>
      </c>
      <c r="H15" s="25">
        <f t="shared" si="7"/>
        <v>440283.60000000003</v>
      </c>
      <c r="I15" s="25">
        <f t="shared" si="7"/>
        <v>406848.2</v>
      </c>
      <c r="J15" s="25">
        <f t="shared" si="7"/>
        <v>406627.60000000003</v>
      </c>
      <c r="K15" s="25">
        <f t="shared" si="7"/>
        <v>306091.09999999998</v>
      </c>
      <c r="L15" s="26"/>
      <c r="M15" s="9"/>
      <c r="P15" s="27"/>
      <c r="Q15" s="27"/>
    </row>
    <row r="16" spans="1:17" x14ac:dyDescent="0.25">
      <c r="A16" s="24"/>
      <c r="B16" s="6"/>
      <c r="C16" s="2"/>
      <c r="D16" s="3" t="s">
        <v>14</v>
      </c>
      <c r="E16" s="7">
        <f>E18+E29</f>
        <v>2381030.9000000004</v>
      </c>
      <c r="F16" s="7">
        <f t="shared" ref="F16:K16" si="8">F18+F29</f>
        <v>364298.9</v>
      </c>
      <c r="G16" s="7">
        <f t="shared" si="8"/>
        <v>456881.5</v>
      </c>
      <c r="H16" s="7">
        <f t="shared" si="8"/>
        <v>440283.60000000003</v>
      </c>
      <c r="I16" s="7">
        <f t="shared" si="8"/>
        <v>406848.2</v>
      </c>
      <c r="J16" s="7">
        <f t="shared" si="8"/>
        <v>406627.60000000003</v>
      </c>
      <c r="K16" s="7">
        <f t="shared" si="8"/>
        <v>306091.09999999998</v>
      </c>
      <c r="L16" s="8"/>
      <c r="M16" s="9"/>
      <c r="P16" s="27"/>
      <c r="Q16" s="27"/>
    </row>
    <row r="17" spans="1:17" x14ac:dyDescent="0.25">
      <c r="A17" s="24"/>
      <c r="B17" s="6"/>
      <c r="C17" s="2"/>
      <c r="D17" s="3" t="s">
        <v>15</v>
      </c>
      <c r="E17" s="7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8"/>
      <c r="M17" s="9"/>
      <c r="P17" s="27"/>
      <c r="Q17" s="27"/>
    </row>
    <row r="18" spans="1:17" ht="48" outlineLevel="1" x14ac:dyDescent="0.25">
      <c r="A18" s="29" t="s">
        <v>21</v>
      </c>
      <c r="B18" s="30" t="s">
        <v>22</v>
      </c>
      <c r="C18" s="3" t="s">
        <v>12</v>
      </c>
      <c r="D18" s="3" t="s">
        <v>14</v>
      </c>
      <c r="E18" s="7">
        <f>SUM(E19:E28)</f>
        <v>1252262.8</v>
      </c>
      <c r="F18" s="7">
        <f t="shared" ref="F18:K18" si="9">SUM(F19:F28)</f>
        <v>191907.5</v>
      </c>
      <c r="G18" s="7">
        <f t="shared" si="9"/>
        <v>229135.8</v>
      </c>
      <c r="H18" s="7">
        <f t="shared" si="9"/>
        <v>219409.1</v>
      </c>
      <c r="I18" s="7">
        <f t="shared" si="9"/>
        <v>215872.5</v>
      </c>
      <c r="J18" s="7">
        <f t="shared" si="9"/>
        <v>215651.90000000002</v>
      </c>
      <c r="K18" s="7">
        <f t="shared" si="9"/>
        <v>180286</v>
      </c>
      <c r="L18" s="8"/>
      <c r="M18" s="15"/>
    </row>
    <row r="19" spans="1:17" ht="48" outlineLevel="1" x14ac:dyDescent="0.25">
      <c r="A19" s="29" t="s">
        <v>23</v>
      </c>
      <c r="B19" s="30" t="s">
        <v>24</v>
      </c>
      <c r="C19" s="3"/>
      <c r="D19" s="3" t="s">
        <v>14</v>
      </c>
      <c r="E19" s="25">
        <f t="shared" ref="E19:E28" si="10">SUM(F19:K19)</f>
        <v>34733</v>
      </c>
      <c r="F19" s="25">
        <v>9497.1</v>
      </c>
      <c r="G19" s="25">
        <v>3871.5</v>
      </c>
      <c r="H19" s="7">
        <v>4000</v>
      </c>
      <c r="I19" s="7">
        <v>0</v>
      </c>
      <c r="J19" s="7">
        <v>0</v>
      </c>
      <c r="K19" s="7">
        <v>17364.400000000001</v>
      </c>
      <c r="L19" s="31"/>
      <c r="M19" s="15" t="s">
        <v>18</v>
      </c>
    </row>
    <row r="20" spans="1:17" ht="48" outlineLevel="1" x14ac:dyDescent="0.25">
      <c r="A20" s="29" t="s">
        <v>25</v>
      </c>
      <c r="B20" s="30" t="s">
        <v>26</v>
      </c>
      <c r="C20" s="3"/>
      <c r="D20" s="3" t="s">
        <v>14</v>
      </c>
      <c r="E20" s="25">
        <f t="shared" si="10"/>
        <v>22425</v>
      </c>
      <c r="F20" s="25">
        <v>3255</v>
      </c>
      <c r="G20" s="25">
        <v>4400</v>
      </c>
      <c r="H20" s="25">
        <v>3000</v>
      </c>
      <c r="I20" s="25">
        <v>4400</v>
      </c>
      <c r="J20" s="25">
        <v>4400</v>
      </c>
      <c r="K20" s="25">
        <v>2970</v>
      </c>
      <c r="L20" s="31"/>
      <c r="M20" s="15" t="s">
        <v>27</v>
      </c>
    </row>
    <row r="21" spans="1:17" ht="36" outlineLevel="1" x14ac:dyDescent="0.25">
      <c r="A21" s="29" t="s">
        <v>28</v>
      </c>
      <c r="B21" s="30" t="s">
        <v>29</v>
      </c>
      <c r="C21" s="3"/>
      <c r="D21" s="3" t="s">
        <v>14</v>
      </c>
      <c r="E21" s="25">
        <f t="shared" si="10"/>
        <v>923.5</v>
      </c>
      <c r="F21" s="7">
        <v>175.6</v>
      </c>
      <c r="G21" s="28">
        <v>203.4</v>
      </c>
      <c r="H21" s="28">
        <v>150</v>
      </c>
      <c r="I21" s="28">
        <v>150</v>
      </c>
      <c r="J21" s="28">
        <v>150</v>
      </c>
      <c r="K21" s="28">
        <v>94.5</v>
      </c>
      <c r="L21" s="28"/>
      <c r="M21" s="15" t="s">
        <v>18</v>
      </c>
    </row>
    <row r="22" spans="1:17" ht="36" outlineLevel="1" x14ac:dyDescent="0.25">
      <c r="A22" s="29" t="s">
        <v>30</v>
      </c>
      <c r="B22" s="30" t="s">
        <v>31</v>
      </c>
      <c r="C22" s="3"/>
      <c r="D22" s="3" t="s">
        <v>14</v>
      </c>
      <c r="E22" s="25">
        <f t="shared" si="10"/>
        <v>10560.3</v>
      </c>
      <c r="F22" s="7">
        <v>1725.2</v>
      </c>
      <c r="G22" s="7">
        <v>1978.1</v>
      </c>
      <c r="H22" s="7">
        <v>1500</v>
      </c>
      <c r="I22" s="7">
        <v>1828.5</v>
      </c>
      <c r="J22" s="7">
        <v>1828.5</v>
      </c>
      <c r="K22" s="7">
        <v>1700</v>
      </c>
      <c r="L22" s="7"/>
      <c r="M22" s="15" t="s">
        <v>18</v>
      </c>
    </row>
    <row r="23" spans="1:17" ht="60" outlineLevel="1" x14ac:dyDescent="0.25">
      <c r="A23" s="29" t="s">
        <v>32</v>
      </c>
      <c r="B23" s="30" t="s">
        <v>33</v>
      </c>
      <c r="C23" s="3"/>
      <c r="D23" s="3" t="s">
        <v>14</v>
      </c>
      <c r="E23" s="25">
        <f t="shared" si="10"/>
        <v>13194</v>
      </c>
      <c r="F23" s="7">
        <v>2855</v>
      </c>
      <c r="G23" s="25">
        <v>4099</v>
      </c>
      <c r="H23" s="25">
        <v>1698</v>
      </c>
      <c r="I23" s="25">
        <v>1532</v>
      </c>
      <c r="J23" s="25">
        <v>1312</v>
      </c>
      <c r="K23" s="25">
        <v>1698</v>
      </c>
      <c r="L23" s="25"/>
      <c r="M23" s="15" t="s">
        <v>18</v>
      </c>
    </row>
    <row r="24" spans="1:17" ht="36" outlineLevel="1" x14ac:dyDescent="0.25">
      <c r="A24" s="29" t="s">
        <v>34</v>
      </c>
      <c r="B24" s="30" t="s">
        <v>35</v>
      </c>
      <c r="C24" s="3"/>
      <c r="D24" s="3" t="s">
        <v>14</v>
      </c>
      <c r="E24" s="25">
        <f t="shared" si="10"/>
        <v>12379.6</v>
      </c>
      <c r="F24" s="7">
        <v>2200</v>
      </c>
      <c r="G24" s="8">
        <v>1529.6</v>
      </c>
      <c r="H24" s="8">
        <v>2650</v>
      </c>
      <c r="I24" s="8">
        <v>2000</v>
      </c>
      <c r="J24" s="8">
        <v>2000</v>
      </c>
      <c r="K24" s="8">
        <v>2000</v>
      </c>
      <c r="L24" s="7"/>
      <c r="M24" s="15" t="s">
        <v>18</v>
      </c>
    </row>
    <row r="25" spans="1:17" ht="24" outlineLevel="1" x14ac:dyDescent="0.25">
      <c r="A25" s="29" t="s">
        <v>36</v>
      </c>
      <c r="B25" s="30" t="s">
        <v>37</v>
      </c>
      <c r="C25" s="3"/>
      <c r="D25" s="3" t="s">
        <v>14</v>
      </c>
      <c r="E25" s="25">
        <f t="shared" si="10"/>
        <v>579490.9</v>
      </c>
      <c r="F25" s="10">
        <v>88773.4</v>
      </c>
      <c r="G25" s="7">
        <v>104353</v>
      </c>
      <c r="H25" s="7">
        <v>101168.3</v>
      </c>
      <c r="I25" s="7">
        <v>100719.2</v>
      </c>
      <c r="J25" s="7">
        <v>100718.6</v>
      </c>
      <c r="K25" s="7">
        <v>83758.399999999994</v>
      </c>
      <c r="L25" s="7"/>
      <c r="M25" s="15" t="s">
        <v>27</v>
      </c>
    </row>
    <row r="26" spans="1:17" ht="48" outlineLevel="1" x14ac:dyDescent="0.25">
      <c r="A26" s="29" t="s">
        <v>38</v>
      </c>
      <c r="B26" s="30" t="s">
        <v>39</v>
      </c>
      <c r="C26" s="3"/>
      <c r="D26" s="3" t="s">
        <v>14</v>
      </c>
      <c r="E26" s="25">
        <f t="shared" si="10"/>
        <v>573831.5</v>
      </c>
      <c r="F26" s="10">
        <v>82803.199999999997</v>
      </c>
      <c r="G26" s="7">
        <v>107943.2</v>
      </c>
      <c r="H26" s="7">
        <v>104335.8</v>
      </c>
      <c r="I26" s="7">
        <v>104335.8</v>
      </c>
      <c r="J26" s="7">
        <v>104335.8</v>
      </c>
      <c r="K26" s="7">
        <v>70077.7</v>
      </c>
      <c r="L26" s="7"/>
      <c r="M26" s="15" t="s">
        <v>27</v>
      </c>
    </row>
    <row r="27" spans="1:17" ht="72" outlineLevel="1" x14ac:dyDescent="0.25">
      <c r="A27" s="29" t="s">
        <v>40</v>
      </c>
      <c r="B27" s="30" t="s">
        <v>41</v>
      </c>
      <c r="C27" s="3"/>
      <c r="D27" s="3" t="s">
        <v>14</v>
      </c>
      <c r="E27" s="25">
        <f t="shared" si="10"/>
        <v>3738</v>
      </c>
      <c r="F27" s="7">
        <v>623</v>
      </c>
      <c r="G27" s="7">
        <v>623</v>
      </c>
      <c r="H27" s="7">
        <v>623</v>
      </c>
      <c r="I27" s="7">
        <v>623</v>
      </c>
      <c r="J27" s="7">
        <v>623</v>
      </c>
      <c r="K27" s="7">
        <v>623</v>
      </c>
      <c r="L27" s="31"/>
      <c r="M27" s="15" t="s">
        <v>27</v>
      </c>
    </row>
    <row r="28" spans="1:17" ht="60" outlineLevel="1" x14ac:dyDescent="0.25">
      <c r="A28" s="29" t="s">
        <v>42</v>
      </c>
      <c r="B28" s="30" t="s">
        <v>43</v>
      </c>
      <c r="C28" s="3"/>
      <c r="D28" s="3" t="s">
        <v>14</v>
      </c>
      <c r="E28" s="25">
        <f t="shared" si="10"/>
        <v>987</v>
      </c>
      <c r="F28" s="7">
        <v>0</v>
      </c>
      <c r="G28" s="7">
        <v>135</v>
      </c>
      <c r="H28" s="7">
        <v>284</v>
      </c>
      <c r="I28" s="7">
        <v>284</v>
      </c>
      <c r="J28" s="7">
        <v>284</v>
      </c>
      <c r="K28" s="7">
        <v>0</v>
      </c>
      <c r="L28" s="31"/>
      <c r="M28" s="15" t="s">
        <v>27</v>
      </c>
    </row>
    <row r="29" spans="1:17" ht="48" outlineLevel="1" x14ac:dyDescent="0.25">
      <c r="A29" s="29" t="s">
        <v>44</v>
      </c>
      <c r="B29" s="30" t="s">
        <v>45</v>
      </c>
      <c r="C29" s="3" t="s">
        <v>12</v>
      </c>
      <c r="D29" s="3" t="s">
        <v>14</v>
      </c>
      <c r="E29" s="25">
        <f t="shared" ref="E29:G29" si="11">SUM(E30:E34)</f>
        <v>1128768.1000000003</v>
      </c>
      <c r="F29" s="25">
        <f t="shared" si="11"/>
        <v>172391.4</v>
      </c>
      <c r="G29" s="25">
        <f t="shared" si="11"/>
        <v>227745.7</v>
      </c>
      <c r="H29" s="25">
        <f>SUM(H30:H34)</f>
        <v>220874.50000000003</v>
      </c>
      <c r="I29" s="25">
        <f t="shared" ref="I29:K29" si="12">SUM(I30:I34)</f>
        <v>190975.7</v>
      </c>
      <c r="J29" s="25">
        <f t="shared" si="12"/>
        <v>190975.7</v>
      </c>
      <c r="K29" s="25">
        <f t="shared" si="12"/>
        <v>125805.1</v>
      </c>
      <c r="L29" s="25"/>
      <c r="M29" s="15"/>
    </row>
    <row r="30" spans="1:17" ht="24" customHeight="1" outlineLevel="1" x14ac:dyDescent="0.25">
      <c r="A30" s="29" t="s">
        <v>46</v>
      </c>
      <c r="B30" s="30" t="s">
        <v>37</v>
      </c>
      <c r="C30" s="3"/>
      <c r="D30" s="3" t="s">
        <v>14</v>
      </c>
      <c r="E30" s="25">
        <f>SUM(F30:K30)</f>
        <v>794991.4</v>
      </c>
      <c r="F30" s="7">
        <v>121998.7</v>
      </c>
      <c r="G30" s="25">
        <v>143084</v>
      </c>
      <c r="H30" s="7">
        <v>137621.20000000001</v>
      </c>
      <c r="I30" s="25">
        <v>138241.20000000001</v>
      </c>
      <c r="J30" s="7">
        <v>138241.20000000001</v>
      </c>
      <c r="K30" s="25">
        <v>115805.1</v>
      </c>
      <c r="L30" s="25"/>
      <c r="M30" s="15" t="s">
        <v>47</v>
      </c>
    </row>
    <row r="31" spans="1:17" ht="36" outlineLevel="1" x14ac:dyDescent="0.25">
      <c r="A31" s="29" t="s">
        <v>48</v>
      </c>
      <c r="B31" s="30" t="s">
        <v>49</v>
      </c>
      <c r="C31" s="3"/>
      <c r="D31" s="3" t="s">
        <v>14</v>
      </c>
      <c r="E31" s="25">
        <f t="shared" ref="E31" si="13">SUM(F31:K31)</f>
        <v>295554.7</v>
      </c>
      <c r="F31" s="32">
        <v>46590.7</v>
      </c>
      <c r="G31" s="7">
        <v>82161</v>
      </c>
      <c r="H31" s="7">
        <v>61934</v>
      </c>
      <c r="I31" s="25">
        <v>52434.5</v>
      </c>
      <c r="J31" s="7">
        <v>52434.5</v>
      </c>
      <c r="K31" s="25">
        <v>0</v>
      </c>
      <c r="L31" s="25"/>
      <c r="M31" s="15" t="s">
        <v>47</v>
      </c>
    </row>
    <row r="32" spans="1:17" ht="24" outlineLevel="1" x14ac:dyDescent="0.25">
      <c r="A32" s="29" t="s">
        <v>50</v>
      </c>
      <c r="B32" s="30" t="s">
        <v>51</v>
      </c>
      <c r="C32" s="3"/>
      <c r="D32" s="3" t="s">
        <v>14</v>
      </c>
      <c r="E32" s="25">
        <f>SUM(F32:K32)</f>
        <v>19207.8</v>
      </c>
      <c r="F32" s="7">
        <v>3802</v>
      </c>
      <c r="G32" s="7">
        <v>2500.6999999999998</v>
      </c>
      <c r="H32" s="7">
        <v>2305.1</v>
      </c>
      <c r="I32" s="25">
        <v>300</v>
      </c>
      <c r="J32" s="7">
        <v>300</v>
      </c>
      <c r="K32" s="25">
        <v>10000</v>
      </c>
      <c r="L32" s="25"/>
      <c r="M32" s="15" t="s">
        <v>47</v>
      </c>
    </row>
    <row r="33" spans="1:13" ht="60" outlineLevel="1" x14ac:dyDescent="0.25">
      <c r="A33" s="29" t="s">
        <v>52</v>
      </c>
      <c r="B33" s="30" t="s">
        <v>53</v>
      </c>
      <c r="C33" s="3"/>
      <c r="D33" s="3" t="s">
        <v>14</v>
      </c>
      <c r="E33" s="25">
        <f>SUM(F33:K33)</f>
        <v>13478.1</v>
      </c>
      <c r="F33" s="7">
        <v>0</v>
      </c>
      <c r="G33" s="7">
        <v>0</v>
      </c>
      <c r="H33" s="7">
        <v>13478.1</v>
      </c>
      <c r="I33" s="25">
        <v>0</v>
      </c>
      <c r="J33" s="7">
        <v>0</v>
      </c>
      <c r="K33" s="25">
        <v>0</v>
      </c>
      <c r="L33" s="25"/>
      <c r="M33" s="15" t="s">
        <v>47</v>
      </c>
    </row>
    <row r="34" spans="1:13" ht="36" outlineLevel="1" x14ac:dyDescent="0.25">
      <c r="A34" s="29" t="s">
        <v>54</v>
      </c>
      <c r="B34" s="30" t="s">
        <v>55</v>
      </c>
      <c r="C34" s="3"/>
      <c r="D34" s="3" t="s">
        <v>14</v>
      </c>
      <c r="E34" s="25">
        <f>SUM(F34:K34)</f>
        <v>5536.1</v>
      </c>
      <c r="F34" s="7">
        <v>0</v>
      </c>
      <c r="G34" s="7">
        <v>0</v>
      </c>
      <c r="H34" s="7">
        <v>5536.1</v>
      </c>
      <c r="I34" s="25">
        <v>0</v>
      </c>
      <c r="J34" s="7">
        <v>0</v>
      </c>
      <c r="K34" s="25">
        <v>0</v>
      </c>
      <c r="L34" s="25"/>
      <c r="M34" s="15" t="s">
        <v>47</v>
      </c>
    </row>
    <row r="35" spans="1:13" ht="20.25" customHeight="1" x14ac:dyDescent="0.25">
      <c r="A35" s="24">
        <v>2</v>
      </c>
      <c r="B35" s="6" t="s">
        <v>56</v>
      </c>
      <c r="C35" s="2" t="s">
        <v>12</v>
      </c>
      <c r="D35" s="3" t="s">
        <v>13</v>
      </c>
      <c r="E35" s="25">
        <f>SUM(E36:E37)</f>
        <v>750</v>
      </c>
      <c r="F35" s="25">
        <f>SUM(F36:F37)</f>
        <v>170</v>
      </c>
      <c r="G35" s="25">
        <f t="shared" ref="G35:K35" si="14">SUM(G36:G37)</f>
        <v>100</v>
      </c>
      <c r="H35" s="25">
        <f t="shared" si="14"/>
        <v>120</v>
      </c>
      <c r="I35" s="25">
        <f t="shared" si="14"/>
        <v>120</v>
      </c>
      <c r="J35" s="25">
        <f t="shared" si="14"/>
        <v>120</v>
      </c>
      <c r="K35" s="25">
        <f t="shared" si="14"/>
        <v>120</v>
      </c>
      <c r="L35" s="33"/>
      <c r="M35" s="9"/>
    </row>
    <row r="36" spans="1:13" ht="20.25" customHeight="1" x14ac:dyDescent="0.25">
      <c r="A36" s="24"/>
      <c r="B36" s="6"/>
      <c r="C36" s="2"/>
      <c r="D36" s="3" t="s">
        <v>14</v>
      </c>
      <c r="E36" s="7">
        <f>E38</f>
        <v>750</v>
      </c>
      <c r="F36" s="7">
        <f t="shared" ref="F36:K36" si="15">F38</f>
        <v>170</v>
      </c>
      <c r="G36" s="7">
        <f>G38</f>
        <v>100</v>
      </c>
      <c r="H36" s="7">
        <f t="shared" si="15"/>
        <v>120</v>
      </c>
      <c r="I36" s="7">
        <f t="shared" si="15"/>
        <v>120</v>
      </c>
      <c r="J36" s="7">
        <f t="shared" si="15"/>
        <v>120</v>
      </c>
      <c r="K36" s="7">
        <f t="shared" si="15"/>
        <v>120</v>
      </c>
      <c r="L36" s="31"/>
      <c r="M36" s="9"/>
    </row>
    <row r="37" spans="1:13" ht="20.25" customHeight="1" x14ac:dyDescent="0.25">
      <c r="A37" s="24"/>
      <c r="B37" s="6"/>
      <c r="C37" s="2"/>
      <c r="D37" s="3" t="s">
        <v>15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8"/>
      <c r="M37" s="9"/>
    </row>
    <row r="38" spans="1:13" ht="60" outlineLevel="1" x14ac:dyDescent="0.25">
      <c r="A38" s="29" t="s">
        <v>57</v>
      </c>
      <c r="B38" s="30" t="s">
        <v>58</v>
      </c>
      <c r="C38" s="3" t="s">
        <v>12</v>
      </c>
      <c r="D38" s="3" t="s">
        <v>14</v>
      </c>
      <c r="E38" s="25">
        <f>E39</f>
        <v>750</v>
      </c>
      <c r="F38" s="25">
        <f t="shared" ref="F38:K38" si="16">F39</f>
        <v>170</v>
      </c>
      <c r="G38" s="25">
        <f t="shared" si="16"/>
        <v>100</v>
      </c>
      <c r="H38" s="25">
        <f t="shared" si="16"/>
        <v>120</v>
      </c>
      <c r="I38" s="25">
        <f t="shared" si="16"/>
        <v>120</v>
      </c>
      <c r="J38" s="25">
        <f t="shared" si="16"/>
        <v>120</v>
      </c>
      <c r="K38" s="25">
        <f t="shared" si="16"/>
        <v>120</v>
      </c>
      <c r="L38" s="33"/>
      <c r="M38" s="15"/>
    </row>
    <row r="39" spans="1:13" ht="48" outlineLevel="1" x14ac:dyDescent="0.25">
      <c r="A39" s="29" t="s">
        <v>59</v>
      </c>
      <c r="B39" s="30" t="s">
        <v>60</v>
      </c>
      <c r="C39" s="3"/>
      <c r="D39" s="3" t="s">
        <v>14</v>
      </c>
      <c r="E39" s="25">
        <f>SUM(F39:K39)</f>
        <v>750</v>
      </c>
      <c r="F39" s="7">
        <v>170</v>
      </c>
      <c r="G39" s="25">
        <v>100</v>
      </c>
      <c r="H39" s="25">
        <v>120</v>
      </c>
      <c r="I39" s="7">
        <v>120</v>
      </c>
      <c r="J39" s="25">
        <v>120</v>
      </c>
      <c r="K39" s="25">
        <v>120</v>
      </c>
      <c r="L39" s="33"/>
      <c r="M39" s="15" t="s">
        <v>18</v>
      </c>
    </row>
    <row r="40" spans="1:13" x14ac:dyDescent="0.25">
      <c r="A40" s="24">
        <v>3</v>
      </c>
      <c r="B40" s="6" t="s">
        <v>61</v>
      </c>
      <c r="C40" s="2" t="s">
        <v>12</v>
      </c>
      <c r="D40" s="3" t="s">
        <v>13</v>
      </c>
      <c r="E40" s="25">
        <f>SUM(E41:E42)</f>
        <v>890680.39999999991</v>
      </c>
      <c r="F40" s="25">
        <f t="shared" ref="F40:K40" si="17">SUM(F41:F42)</f>
        <v>152202.30000000002</v>
      </c>
      <c r="G40" s="25">
        <f t="shared" si="17"/>
        <v>159818</v>
      </c>
      <c r="H40" s="25">
        <f t="shared" si="17"/>
        <v>142499.70000000001</v>
      </c>
      <c r="I40" s="25">
        <f t="shared" si="17"/>
        <v>142602.4</v>
      </c>
      <c r="J40" s="25">
        <f t="shared" si="17"/>
        <v>142576.70000000001</v>
      </c>
      <c r="K40" s="25">
        <f t="shared" si="17"/>
        <v>150981.30000000002</v>
      </c>
      <c r="L40" s="26"/>
      <c r="M40" s="34"/>
    </row>
    <row r="41" spans="1:13" x14ac:dyDescent="0.25">
      <c r="A41" s="24"/>
      <c r="B41" s="6"/>
      <c r="C41" s="2"/>
      <c r="D41" s="3" t="s">
        <v>14</v>
      </c>
      <c r="E41" s="25">
        <f>E44</f>
        <v>884576.29999999993</v>
      </c>
      <c r="F41" s="25">
        <f t="shared" ref="F41:K42" si="18">F44</f>
        <v>150073.60000000001</v>
      </c>
      <c r="G41" s="25">
        <f t="shared" si="18"/>
        <v>159144.1</v>
      </c>
      <c r="H41" s="25">
        <f t="shared" si="18"/>
        <v>141939</v>
      </c>
      <c r="I41" s="25">
        <f t="shared" si="18"/>
        <v>141939</v>
      </c>
      <c r="J41" s="25">
        <f t="shared" si="18"/>
        <v>141939</v>
      </c>
      <c r="K41" s="25">
        <f t="shared" si="18"/>
        <v>149541.6</v>
      </c>
      <c r="L41" s="26"/>
      <c r="M41" s="34"/>
    </row>
    <row r="42" spans="1:13" x14ac:dyDescent="0.25">
      <c r="A42" s="24"/>
      <c r="B42" s="6"/>
      <c r="C42" s="2"/>
      <c r="D42" s="3" t="s">
        <v>15</v>
      </c>
      <c r="E42" s="25">
        <f>E45</f>
        <v>6104.1</v>
      </c>
      <c r="F42" s="25">
        <f t="shared" si="18"/>
        <v>2128.6999999999998</v>
      </c>
      <c r="G42" s="25">
        <f t="shared" si="18"/>
        <v>673.9</v>
      </c>
      <c r="H42" s="25">
        <f t="shared" si="18"/>
        <v>560.70000000000005</v>
      </c>
      <c r="I42" s="25">
        <f t="shared" si="18"/>
        <v>663.4</v>
      </c>
      <c r="J42" s="25">
        <f t="shared" si="18"/>
        <v>637.70000000000005</v>
      </c>
      <c r="K42" s="25">
        <f t="shared" si="18"/>
        <v>1439.7</v>
      </c>
      <c r="L42" s="26"/>
      <c r="M42" s="34"/>
    </row>
    <row r="43" spans="1:13" outlineLevel="1" x14ac:dyDescent="0.25">
      <c r="A43" s="24" t="s">
        <v>62</v>
      </c>
      <c r="B43" s="6" t="s">
        <v>63</v>
      </c>
      <c r="C43" s="2" t="s">
        <v>12</v>
      </c>
      <c r="D43" s="3" t="s">
        <v>13</v>
      </c>
      <c r="E43" s="25">
        <f>SUM(E44:E45)</f>
        <v>890680.39999999991</v>
      </c>
      <c r="F43" s="25">
        <f t="shared" ref="F43:K43" si="19">SUM(F44:F45)</f>
        <v>152202.30000000002</v>
      </c>
      <c r="G43" s="25">
        <f t="shared" si="19"/>
        <v>159818</v>
      </c>
      <c r="H43" s="25">
        <f t="shared" si="19"/>
        <v>142499.70000000001</v>
      </c>
      <c r="I43" s="25">
        <f t="shared" si="19"/>
        <v>142602.4</v>
      </c>
      <c r="J43" s="25">
        <f t="shared" si="19"/>
        <v>142576.70000000001</v>
      </c>
      <c r="K43" s="25">
        <f t="shared" si="19"/>
        <v>150981.30000000002</v>
      </c>
      <c r="L43" s="25"/>
      <c r="M43" s="9"/>
    </row>
    <row r="44" spans="1:13" outlineLevel="1" x14ac:dyDescent="0.25">
      <c r="A44" s="24"/>
      <c r="B44" s="6"/>
      <c r="C44" s="2"/>
      <c r="D44" s="3" t="s">
        <v>14</v>
      </c>
      <c r="E44" s="25">
        <f>E46+E47</f>
        <v>884576.29999999993</v>
      </c>
      <c r="F44" s="25">
        <f t="shared" ref="F44:K44" si="20">F46+F47</f>
        <v>150073.60000000001</v>
      </c>
      <c r="G44" s="25">
        <f t="shared" si="20"/>
        <v>159144.1</v>
      </c>
      <c r="H44" s="25">
        <f t="shared" si="20"/>
        <v>141939</v>
      </c>
      <c r="I44" s="25">
        <f t="shared" si="20"/>
        <v>141939</v>
      </c>
      <c r="J44" s="25">
        <f t="shared" si="20"/>
        <v>141939</v>
      </c>
      <c r="K44" s="25">
        <f t="shared" si="20"/>
        <v>149541.6</v>
      </c>
      <c r="L44" s="25"/>
      <c r="M44" s="9"/>
    </row>
    <row r="45" spans="1:13" ht="33.75" customHeight="1" outlineLevel="1" x14ac:dyDescent="0.25">
      <c r="A45" s="24"/>
      <c r="B45" s="6"/>
      <c r="C45" s="2"/>
      <c r="D45" s="3" t="s">
        <v>15</v>
      </c>
      <c r="E45" s="25">
        <f>E48</f>
        <v>6104.1</v>
      </c>
      <c r="F45" s="25">
        <f t="shared" ref="F45:K45" si="21">F48</f>
        <v>2128.6999999999998</v>
      </c>
      <c r="G45" s="25">
        <f t="shared" si="21"/>
        <v>673.9</v>
      </c>
      <c r="H45" s="25">
        <f t="shared" si="21"/>
        <v>560.70000000000005</v>
      </c>
      <c r="I45" s="25">
        <f t="shared" si="21"/>
        <v>663.4</v>
      </c>
      <c r="J45" s="25">
        <f t="shared" si="21"/>
        <v>637.70000000000005</v>
      </c>
      <c r="K45" s="25">
        <f t="shared" si="21"/>
        <v>1439.7</v>
      </c>
      <c r="L45" s="26"/>
      <c r="M45" s="9"/>
    </row>
    <row r="46" spans="1:13" ht="30" customHeight="1" outlineLevel="2" x14ac:dyDescent="0.25">
      <c r="A46" s="29" t="s">
        <v>64</v>
      </c>
      <c r="B46" s="30" t="s">
        <v>65</v>
      </c>
      <c r="C46" s="3"/>
      <c r="D46" s="3" t="s">
        <v>14</v>
      </c>
      <c r="E46" s="25">
        <f>SUM(F46:K46)</f>
        <v>872038.7</v>
      </c>
      <c r="F46" s="25">
        <v>147277.4</v>
      </c>
      <c r="G46" s="8">
        <v>155722.70000000001</v>
      </c>
      <c r="H46" s="8">
        <v>140334</v>
      </c>
      <c r="I46" s="8">
        <v>140334</v>
      </c>
      <c r="J46" s="8">
        <v>140334</v>
      </c>
      <c r="K46" s="8">
        <v>148036.6</v>
      </c>
      <c r="L46" s="8"/>
      <c r="M46" s="15" t="s">
        <v>18</v>
      </c>
    </row>
    <row r="47" spans="1:13" ht="24" outlineLevel="2" x14ac:dyDescent="0.25">
      <c r="A47" s="29" t="s">
        <v>66</v>
      </c>
      <c r="B47" s="30" t="s">
        <v>67</v>
      </c>
      <c r="C47" s="3"/>
      <c r="D47" s="3" t="s">
        <v>14</v>
      </c>
      <c r="E47" s="25">
        <f>SUM(F47:K47)</f>
        <v>12537.6</v>
      </c>
      <c r="F47" s="25">
        <v>2796.2</v>
      </c>
      <c r="G47" s="26">
        <v>3421.4</v>
      </c>
      <c r="H47" s="26">
        <v>1605</v>
      </c>
      <c r="I47" s="26">
        <v>1605</v>
      </c>
      <c r="J47" s="26">
        <v>1605</v>
      </c>
      <c r="K47" s="26">
        <v>1505</v>
      </c>
      <c r="L47" s="26"/>
      <c r="M47" s="15" t="s">
        <v>18</v>
      </c>
    </row>
    <row r="48" spans="1:13" ht="60" outlineLevel="2" x14ac:dyDescent="0.25">
      <c r="A48" s="29" t="s">
        <v>68</v>
      </c>
      <c r="B48" s="30" t="s">
        <v>69</v>
      </c>
      <c r="C48" s="3"/>
      <c r="D48" s="3" t="s">
        <v>15</v>
      </c>
      <c r="E48" s="25">
        <f>SUM(F48:K48)</f>
        <v>6104.1</v>
      </c>
      <c r="F48" s="25">
        <v>2128.6999999999998</v>
      </c>
      <c r="G48" s="8">
        <v>673.9</v>
      </c>
      <c r="H48" s="8">
        <v>560.70000000000005</v>
      </c>
      <c r="I48" s="8">
        <v>663.4</v>
      </c>
      <c r="J48" s="8">
        <v>637.70000000000005</v>
      </c>
      <c r="K48" s="8">
        <v>1439.7</v>
      </c>
      <c r="L48" s="8"/>
      <c r="M48" s="15" t="s">
        <v>18</v>
      </c>
    </row>
    <row r="49" spans="1:13" x14ac:dyDescent="0.25">
      <c r="A49" s="35"/>
      <c r="B49" s="36"/>
      <c r="C49" s="37"/>
      <c r="D49" s="37"/>
      <c r="E49" s="38"/>
      <c r="F49" s="38"/>
      <c r="G49" s="39"/>
      <c r="H49" s="39"/>
      <c r="I49" s="39"/>
      <c r="J49" s="39"/>
      <c r="K49" s="39"/>
      <c r="L49" s="39"/>
      <c r="M49" s="40"/>
    </row>
  </sheetData>
  <mergeCells count="30">
    <mergeCell ref="A40:A42"/>
    <mergeCell ref="B40:B42"/>
    <mergeCell ref="C40:C42"/>
    <mergeCell ref="M40:M42"/>
    <mergeCell ref="A43:A45"/>
    <mergeCell ref="B43:B45"/>
    <mergeCell ref="C43:C45"/>
    <mergeCell ref="M43:M45"/>
    <mergeCell ref="A14:B14"/>
    <mergeCell ref="A15:A17"/>
    <mergeCell ref="B15:B17"/>
    <mergeCell ref="C15:C17"/>
    <mergeCell ref="M15:M17"/>
    <mergeCell ref="A35:A37"/>
    <mergeCell ref="B35:B37"/>
    <mergeCell ref="C35:C37"/>
    <mergeCell ref="M35:M37"/>
    <mergeCell ref="A6:A10"/>
    <mergeCell ref="B6:B10"/>
    <mergeCell ref="C6:C10"/>
    <mergeCell ref="M6:M10"/>
    <mergeCell ref="A11:B13"/>
    <mergeCell ref="C11:C13"/>
    <mergeCell ref="L1:M1"/>
    <mergeCell ref="A2:M2"/>
    <mergeCell ref="A3:A4"/>
    <mergeCell ref="B3:B4"/>
    <mergeCell ref="C3:C4"/>
    <mergeCell ref="D3:K3"/>
    <mergeCell ref="M3:M4"/>
  </mergeCells>
  <pageMargins left="0.98425196850393704" right="0.78740157480314965" top="1.1811023622047245" bottom="0.39370078740157483" header="0.31496062992125984" footer="0.31496062992125984"/>
  <pageSetup paperSize="9" scale="75" fitToHeight="0" orientation="landscape" r:id="rId1"/>
  <rowBreaks count="1" manualBreakCount="1">
    <brk id="38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</vt:lpstr>
      <vt:lpstr>План!Область_печати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Елена Сергеевна</dc:creator>
  <cp:lastModifiedBy>Юрьева Елена Сергеевна</cp:lastModifiedBy>
  <dcterms:created xsi:type="dcterms:W3CDTF">2025-04-04T08:58:47Z</dcterms:created>
  <dcterms:modified xsi:type="dcterms:W3CDTF">2025-04-04T09:17:32Z</dcterms:modified>
</cp:coreProperties>
</file>