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7795" windowHeight="12090"/>
  </bookViews>
  <sheets>
    <sheet name="Таблица 10а" sheetId="3" r:id="rId1"/>
    <sheet name="Таблица 10б" sheetId="2" r:id="rId2"/>
  </sheets>
  <definedNames>
    <definedName name="_xlnm.Print_Titles" localSheetId="0">'Таблица 10а'!$2:$3</definedName>
    <definedName name="_xlnm.Print_Titles" localSheetId="1">'Таблица 10б'!$2:$2</definedName>
    <definedName name="_xlnm.Print_Area" localSheetId="0">'Таблица 10а'!$A$1:$K$183</definedName>
    <definedName name="_xlnm.Print_Area" localSheetId="1">'Таблица 10б'!$A$1:$L$67</definedName>
  </definedNames>
  <calcPr calcId="145621"/>
</workbook>
</file>

<file path=xl/calcChain.xml><?xml version="1.0" encoding="utf-8"?>
<calcChain xmlns="http://schemas.openxmlformats.org/spreadsheetml/2006/main">
  <c r="F28" i="3" l="1"/>
  <c r="D4" i="3"/>
  <c r="J29" i="2"/>
  <c r="J34" i="2"/>
  <c r="J39" i="2"/>
  <c r="J44" i="2"/>
  <c r="J49" i="2"/>
  <c r="J54" i="2"/>
  <c r="J59" i="2"/>
  <c r="J64" i="2"/>
  <c r="J24" i="2"/>
  <c r="F85" i="3" l="1"/>
  <c r="I168" i="3" l="1"/>
  <c r="I163" i="3"/>
  <c r="I148" i="3"/>
  <c r="I143" i="3"/>
  <c r="I123" i="3"/>
  <c r="I118" i="3"/>
  <c r="I93" i="3"/>
  <c r="I69" i="3"/>
  <c r="I73" i="3" s="1"/>
  <c r="I53" i="3"/>
  <c r="I28" i="3"/>
  <c r="I23" i="3"/>
  <c r="I13" i="3"/>
  <c r="I9" i="3" l="1"/>
  <c r="F30" i="3"/>
  <c r="F34" i="3"/>
  <c r="F35" i="3"/>
  <c r="F36" i="3"/>
  <c r="F37" i="3"/>
  <c r="F38" i="3"/>
  <c r="F39" i="3"/>
  <c r="F40" i="3"/>
  <c r="F44" i="3"/>
  <c r="F48" i="3"/>
  <c r="F49" i="3"/>
  <c r="F50" i="3"/>
  <c r="F54" i="3"/>
  <c r="F55" i="3"/>
  <c r="F59" i="3"/>
  <c r="F60" i="3"/>
  <c r="F75" i="3"/>
  <c r="F80" i="3"/>
  <c r="F89" i="3"/>
  <c r="F90" i="3"/>
  <c r="F94" i="3"/>
  <c r="F95" i="3"/>
  <c r="F99" i="3"/>
  <c r="F100" i="3"/>
  <c r="F104" i="3"/>
  <c r="F105" i="3"/>
  <c r="F109" i="3"/>
  <c r="F110" i="3"/>
  <c r="F114" i="3"/>
  <c r="F115" i="3"/>
  <c r="F119" i="3"/>
  <c r="F120" i="3"/>
  <c r="F124" i="3"/>
  <c r="F125" i="3"/>
  <c r="F129" i="3"/>
  <c r="F130" i="3"/>
  <c r="F134" i="3"/>
  <c r="F135" i="3"/>
  <c r="F139" i="3"/>
  <c r="F140" i="3"/>
  <c r="F144" i="3"/>
  <c r="F145" i="3"/>
  <c r="F149" i="3"/>
  <c r="F150" i="3"/>
  <c r="F154" i="3"/>
  <c r="F155" i="3"/>
  <c r="F159" i="3"/>
  <c r="F160" i="3"/>
  <c r="F161" i="3"/>
  <c r="F164" i="3"/>
  <c r="F165" i="3"/>
  <c r="F166" i="3"/>
  <c r="F169" i="3"/>
  <c r="F170" i="3"/>
  <c r="F174" i="3"/>
  <c r="F175" i="3"/>
  <c r="F179" i="3"/>
  <c r="F181" i="3"/>
  <c r="F29" i="3"/>
  <c r="I139" i="3" l="1"/>
  <c r="I114" i="3"/>
  <c r="I19" i="3"/>
  <c r="F20" i="3"/>
  <c r="F10" i="3"/>
  <c r="F11" i="3"/>
  <c r="F25" i="3"/>
  <c r="I159" i="3" l="1"/>
  <c r="I162" i="3" l="1"/>
  <c r="I161" i="3"/>
  <c r="I160" i="3"/>
  <c r="I142" i="3"/>
  <c r="I141" i="3"/>
  <c r="I140" i="3"/>
  <c r="I116" i="3"/>
  <c r="I117" i="3"/>
  <c r="I115" i="3"/>
  <c r="I66" i="3"/>
  <c r="I67" i="3"/>
  <c r="I65" i="3"/>
  <c r="I68" i="3" s="1"/>
  <c r="I21" i="3"/>
  <c r="I22" i="3"/>
  <c r="I20" i="3"/>
  <c r="I16" i="3"/>
  <c r="I17" i="3"/>
  <c r="I15" i="3"/>
  <c r="I14" i="3" s="1"/>
  <c r="E120" i="3"/>
  <c r="I12" i="3" l="1"/>
  <c r="I7" i="3" s="1"/>
  <c r="I11" i="3"/>
  <c r="I6" i="3" s="1"/>
  <c r="I10" i="3"/>
  <c r="I5" i="3" s="1"/>
  <c r="H63" i="2"/>
  <c r="I63" i="2"/>
  <c r="J63" i="2" s="1"/>
  <c r="G63" i="2"/>
  <c r="I38" i="2"/>
  <c r="I43" i="2"/>
  <c r="I48" i="2"/>
  <c r="J48" i="2" s="1"/>
  <c r="I53" i="2"/>
  <c r="H58" i="2"/>
  <c r="I58" i="2"/>
  <c r="G58" i="2"/>
  <c r="H53" i="2"/>
  <c r="G53" i="2"/>
  <c r="H48" i="2"/>
  <c r="G48" i="2"/>
  <c r="H43" i="2"/>
  <c r="G43" i="2"/>
  <c r="H38" i="2"/>
  <c r="G38" i="2"/>
  <c r="H28" i="2"/>
  <c r="I28" i="2"/>
  <c r="G28" i="2"/>
  <c r="H33" i="2"/>
  <c r="I33" i="2"/>
  <c r="J33" i="2" s="1"/>
  <c r="G33" i="2"/>
  <c r="H23" i="2"/>
  <c r="I23" i="2"/>
  <c r="J23" i="2" s="1"/>
  <c r="G23" i="2"/>
  <c r="H18" i="2"/>
  <c r="I18" i="2"/>
  <c r="G18" i="2"/>
  <c r="H13" i="2"/>
  <c r="I13" i="2"/>
  <c r="G13" i="2"/>
  <c r="G10" i="2"/>
  <c r="G5" i="2" s="1"/>
  <c r="H10" i="2"/>
  <c r="I10" i="2"/>
  <c r="I5" i="2" s="1"/>
  <c r="G11" i="2"/>
  <c r="G6" i="2" s="1"/>
  <c r="H11" i="2"/>
  <c r="H6" i="2" s="1"/>
  <c r="I11" i="2"/>
  <c r="I6" i="2" s="1"/>
  <c r="G12" i="2"/>
  <c r="G7" i="2" s="1"/>
  <c r="H12" i="2"/>
  <c r="H7" i="2" s="1"/>
  <c r="I12" i="2"/>
  <c r="I7" i="2" s="1"/>
  <c r="G4" i="2"/>
  <c r="H9" i="2"/>
  <c r="H4" i="2" s="1"/>
  <c r="I9" i="2"/>
  <c r="G9" i="2"/>
  <c r="J53" i="2" l="1"/>
  <c r="J43" i="2"/>
  <c r="J28" i="2"/>
  <c r="J38" i="2"/>
  <c r="J58" i="2"/>
  <c r="I4" i="2"/>
  <c r="J4" i="2" s="1"/>
  <c r="J9" i="2"/>
  <c r="I4" i="3"/>
  <c r="I8" i="3"/>
  <c r="G8" i="2"/>
  <c r="H8" i="2"/>
  <c r="H5" i="2"/>
  <c r="H3" i="2"/>
  <c r="G3" i="2"/>
  <c r="I8" i="2"/>
  <c r="J8" i="2" s="1"/>
  <c r="E179" i="3"/>
  <c r="D179" i="3"/>
  <c r="E174" i="3"/>
  <c r="D174" i="3"/>
  <c r="E169" i="3"/>
  <c r="D169" i="3"/>
  <c r="E168" i="3"/>
  <c r="D168" i="3"/>
  <c r="E167" i="3"/>
  <c r="E162" i="3" s="1"/>
  <c r="D167" i="3"/>
  <c r="E166" i="3"/>
  <c r="D166" i="3"/>
  <c r="D161" i="3" s="1"/>
  <c r="E165" i="3"/>
  <c r="D165" i="3"/>
  <c r="E154" i="3"/>
  <c r="D154" i="3"/>
  <c r="E149" i="3"/>
  <c r="D149" i="3"/>
  <c r="E148" i="3"/>
  <c r="D148" i="3"/>
  <c r="E147" i="3"/>
  <c r="D147" i="3"/>
  <c r="E146" i="3"/>
  <c r="D146" i="3"/>
  <c r="D141" i="3" s="1"/>
  <c r="E145" i="3"/>
  <c r="D145" i="3"/>
  <c r="D143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109" i="3"/>
  <c r="D109" i="3"/>
  <c r="E104" i="3"/>
  <c r="D104" i="3"/>
  <c r="E99" i="3"/>
  <c r="D99" i="3"/>
  <c r="E94" i="3"/>
  <c r="D94" i="3"/>
  <c r="E93" i="3"/>
  <c r="D93" i="3"/>
  <c r="E92" i="3"/>
  <c r="D92" i="3"/>
  <c r="E91" i="3"/>
  <c r="D91" i="3"/>
  <c r="E90" i="3"/>
  <c r="D90" i="3"/>
  <c r="E84" i="3"/>
  <c r="F84" i="3" s="1"/>
  <c r="D84" i="3"/>
  <c r="E79" i="3"/>
  <c r="F79" i="3" s="1"/>
  <c r="D79" i="3"/>
  <c r="E74" i="3"/>
  <c r="F74" i="3" s="1"/>
  <c r="D74" i="3"/>
  <c r="E73" i="3"/>
  <c r="D73" i="3"/>
  <c r="E72" i="3"/>
  <c r="D72" i="3"/>
  <c r="D17" i="3" s="1"/>
  <c r="E71" i="3"/>
  <c r="D71" i="3"/>
  <c r="E70" i="3"/>
  <c r="F70" i="3" s="1"/>
  <c r="D70" i="3"/>
  <c r="E59" i="3"/>
  <c r="D59" i="3"/>
  <c r="E54" i="3"/>
  <c r="D54" i="3"/>
  <c r="E53" i="3"/>
  <c r="D53" i="3"/>
  <c r="E52" i="3"/>
  <c r="D52" i="3"/>
  <c r="E51" i="3"/>
  <c r="D51" i="3"/>
  <c r="E50" i="3"/>
  <c r="D50" i="3"/>
  <c r="E44" i="3"/>
  <c r="D44" i="3"/>
  <c r="E39" i="3"/>
  <c r="D39" i="3"/>
  <c r="E34" i="3"/>
  <c r="D34" i="3"/>
  <c r="E29" i="3"/>
  <c r="D29" i="3"/>
  <c r="E28" i="3"/>
  <c r="D28" i="3"/>
  <c r="E27" i="3"/>
  <c r="D27" i="3"/>
  <c r="E26" i="3"/>
  <c r="D26" i="3"/>
  <c r="E25" i="3"/>
  <c r="D25" i="3"/>
  <c r="I3" i="2" l="1"/>
  <c r="J3" i="2" s="1"/>
  <c r="E160" i="3"/>
  <c r="D67" i="3"/>
  <c r="E163" i="3"/>
  <c r="E15" i="3"/>
  <c r="F15" i="3" s="1"/>
  <c r="D162" i="3"/>
  <c r="E20" i="3"/>
  <c r="E66" i="3"/>
  <c r="E16" i="3"/>
  <c r="D89" i="3"/>
  <c r="E142" i="3"/>
  <c r="D21" i="3"/>
  <c r="E17" i="3"/>
  <c r="D49" i="3"/>
  <c r="E115" i="3"/>
  <c r="E118" i="3"/>
  <c r="D117" i="3"/>
  <c r="E68" i="3"/>
  <c r="E140" i="3"/>
  <c r="D16" i="3"/>
  <c r="E18" i="3"/>
  <c r="E22" i="3"/>
  <c r="E116" i="3"/>
  <c r="D163" i="3"/>
  <c r="D66" i="3"/>
  <c r="D119" i="3"/>
  <c r="D115" i="3"/>
  <c r="E164" i="3"/>
  <c r="E67" i="3"/>
  <c r="E69" i="3"/>
  <c r="F69" i="3" s="1"/>
  <c r="E89" i="3"/>
  <c r="U93" i="3"/>
  <c r="D15" i="3"/>
  <c r="D65" i="3"/>
  <c r="D24" i="3"/>
  <c r="E49" i="3"/>
  <c r="E65" i="3"/>
  <c r="F65" i="3" s="1"/>
  <c r="D144" i="3"/>
  <c r="D160" i="3"/>
  <c r="E161" i="3"/>
  <c r="D23" i="3"/>
  <c r="E24" i="3"/>
  <c r="F24" i="3" s="1"/>
  <c r="E144" i="3"/>
  <c r="D22" i="3"/>
  <c r="E23" i="3"/>
  <c r="F23" i="3" s="1"/>
  <c r="D118" i="3"/>
  <c r="E119" i="3"/>
  <c r="D142" i="3"/>
  <c r="E143" i="3"/>
  <c r="D69" i="3"/>
  <c r="D20" i="3"/>
  <c r="E21" i="3"/>
  <c r="D68" i="3"/>
  <c r="D116" i="3"/>
  <c r="E117" i="3"/>
  <c r="D140" i="3"/>
  <c r="E141" i="3"/>
  <c r="D164" i="3"/>
  <c r="D18" i="3"/>
  <c r="D114" i="3" l="1"/>
  <c r="E64" i="3"/>
  <c r="F64" i="3" s="1"/>
  <c r="E159" i="3"/>
  <c r="E10" i="3"/>
  <c r="E19" i="3"/>
  <c r="F19" i="3" s="1"/>
  <c r="E14" i="3"/>
  <c r="F14" i="3" s="1"/>
  <c r="E139" i="3"/>
  <c r="D159" i="3"/>
  <c r="E11" i="3"/>
  <c r="D13" i="3"/>
  <c r="D64" i="3"/>
  <c r="D139" i="3"/>
  <c r="D10" i="3"/>
  <c r="D19" i="3"/>
  <c r="E12" i="3"/>
  <c r="E114" i="3"/>
  <c r="E13" i="3"/>
  <c r="F13" i="3" s="1"/>
  <c r="D11" i="3"/>
  <c r="D12" i="3"/>
  <c r="D14" i="3"/>
  <c r="E5" i="3" l="1"/>
  <c r="F5" i="3" s="1"/>
  <c r="E8" i="3"/>
  <c r="E7" i="3"/>
  <c r="E6" i="3"/>
  <c r="F6" i="3" s="1"/>
  <c r="E9" i="3"/>
  <c r="F9" i="3" s="1"/>
  <c r="D7" i="3"/>
  <c r="D6" i="3"/>
  <c r="D5" i="3"/>
  <c r="D9" i="3"/>
  <c r="D8" i="3"/>
  <c r="E4" i="3" l="1"/>
  <c r="F8" i="3"/>
  <c r="F4" i="3" l="1"/>
  <c r="I18" i="3" l="1"/>
</calcChain>
</file>

<file path=xl/sharedStrings.xml><?xml version="1.0" encoding="utf-8"?>
<sst xmlns="http://schemas.openxmlformats.org/spreadsheetml/2006/main" count="734" uniqueCount="187">
  <si>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</si>
  <si>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</si>
  <si>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</si>
  <si>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</si>
  <si>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</si>
  <si>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</si>
  <si>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</si>
  <si>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</si>
  <si>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</si>
  <si>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</si>
  <si>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</si>
  <si>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</si>
  <si>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</si>
  <si>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</si>
  <si>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АВЦП «Обеспечение деятельности комитета по жилищной политике администрации города Мурманска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</si>
  <si>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</si>
  <si>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</si>
  <si>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</si>
  <si>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</si>
  <si>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</si>
  <si>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</si>
  <si>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</si>
  <si>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</si>
  <si>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</si>
  <si>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</si>
  <si>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</si>
  <si>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Мероприятие 
«Расходы на обеспечение деятельности  казенных учреждений»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</si>
  <si>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</si>
  <si>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</si>
  <si>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</si>
  <si>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</si>
  <si>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</si>
  <si>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</si>
  <si>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3.1.3</t>
  </si>
  <si>
    <t>4</t>
  </si>
  <si>
    <t>5</t>
  </si>
  <si>
    <t>ОМ 5.1</t>
  </si>
  <si>
    <t>Мероприятие 
«Разработка схемы теплоснабжения города Мурманска»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</si>
  <si>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</si>
  <si>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</si>
  <si>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</si>
  <si>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1.2.2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</si>
  <si>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</si>
  <si>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</si>
  <si>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</si>
  <si>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</si>
  <si>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</si>
  <si>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Мероприятие 
«Предоставление субсидии на финансовое обеспечение затрат, связанных с выработкой и подачей тепловой энергии в горячей воде муниципальными котельными, снабжающими тепловой энергией население района Дровяного»</t>
  </si>
  <si>
    <t>2.2.1</t>
  </si>
  <si>
    <t>2.2.2</t>
  </si>
  <si>
    <t>2.2.3</t>
  </si>
  <si>
    <t>2.2.4</t>
  </si>
  <si>
    <t>Мероприятие 
«Предоставление субсидии на финансовое обеспечение затрат по содержанию и текущему ремонту многоквартирных домов, признанных  аварийными, и (или) домов пониженной капитальности, имеющих не все виды благоустройства»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</si>
  <si>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</si>
  <si>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Мероприятие
«Предоставление субсидии на финансовое обеспечение выполнения работ по капитальному ремонту муниципальных котельных, снабжающих тепловой энергией население района Дровяное»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</si>
  <si>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</si>
  <si>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</si>
  <si>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</si>
  <si>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</si>
  <si>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КС,
ММКУ «УКС»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</si>
  <si>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</si>
  <si>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</si>
  <si>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</si>
  <si>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</si>
  <si>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</si>
  <si>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</si>
  <si>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</si>
  <si>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 xml:space="preserve">Реконструкция сети ливневой канализации, расположенной в районе МКД № 19 по улице Достоевского в городе Мурманске </t>
  </si>
  <si>
    <t>Капитальный ремонт котельной на твердом топливе, снабжающей тепловой энергией население района Дровяное (замена дымовой трубы)</t>
  </si>
  <si>
    <t>КЖП, МУП «МУК»</t>
  </si>
  <si>
    <t>30,15 м</t>
  </si>
  <si>
    <t>Капитальный ремонт котельной на твердом топливе, снабжающей тепловой энергией население района Дровяное (замена двух водогрейных котлов)</t>
  </si>
  <si>
    <t>Котел КСВр-0,8 К  – 0,69 Гкал/час, котел КВс-1,45 – 1,25 Гкал/час</t>
  </si>
  <si>
    <t>Капитальный ремонт кровли котельной на твердом топливе, снабжающей тепловой энергией население района Дровяное</t>
  </si>
  <si>
    <t>Объем работ будет определен в ходе проектных работ</t>
  </si>
  <si>
    <t>Капитальный ремонт стен здания котельной на твердом топливе, снабжающей тепловой энергией население района Дровяное</t>
  </si>
  <si>
    <t>Выполнение работ по капитальному ремонту объекта: «Участок сети холодного водоснабжения (г. Мурманск, жилой район Абрам-Мыс (улица Лесная в районе домов №№ 8, 10  по переулку Охотничьему в районе домов №№ 2, 4, 9, 11, 12, 14))»</t>
  </si>
  <si>
    <t>КС, ММКУ «УКС»</t>
  </si>
  <si>
    <t>2023-2024</t>
  </si>
  <si>
    <t>Выполнение работ по капитальному ремонту объекта: «Участок сети холодного водоснабжения по адресу: улица Крупской, дома 1, 3, 5, 7, 9, 11 и улица Героев Рыбачьего, дома 41, 43 ,47»</t>
  </si>
  <si>
    <t>Реконструкция сети водоотведения по адресу: город Мурманск, проспект Ленина, дом 45</t>
  </si>
  <si>
    <t>Кабельный ремонт кабельной сети электроснабжения от ТП-165 до кабельного разделителя, расположенного на фасаде  жилого дома по ул. Полярные Зори, дом 8</t>
  </si>
  <si>
    <t>Капитальный ремонт участка сети бытовой канализации в районе дома № 5 по ул. Чумбарова-Лучинского до канализационного коллектора, расположенного на улице Шестой Комсомольской Батареи</t>
  </si>
  <si>
    <t>Капитальный ремонт сети электроснабжения к многоквартирному дому № 4 по ул. Шабалина.</t>
  </si>
  <si>
    <t>343,0 п.м.</t>
  </si>
  <si>
    <t>186,2 п.м.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</si>
  <si>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</si>
  <si>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</si>
  <si>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</si>
  <si>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</si>
  <si>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</si>
  <si>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</si>
  <si>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</si>
  <si>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</si>
  <si>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</si>
  <si>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</si>
  <si>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</si>
  <si>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</si>
  <si>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</si>
  <si>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</si>
  <si>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</si>
  <si>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</si>
  <si>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</si>
  <si>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</si>
  <si>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</si>
  <si>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</si>
  <si>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</si>
  <si>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>Источ-ник финанси-рования</t>
  </si>
  <si>
    <t>Техничес-кая готовность объекта, %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</si>
  <si>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</si>
  <si>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</si>
  <si>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</si>
  <si>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 xml:space="preserve">Мероприятие направлено на организацию бесперебойного теплоснабжения населения района Дровяное. 
Количество получателей субсидии – 1 ежегодно   </t>
  </si>
  <si>
    <t>1.1.1</t>
  </si>
  <si>
    <t>1.1.2</t>
  </si>
  <si>
    <t xml:space="preserve">Мероприятие направлено на исполнение требований законодательства РФ в сфере теплоснабжения. 
Схема разрабатывается по мере необходимости в соответствии с ПП РФ от 22.02.2012 № 154 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</si>
  <si>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</si>
  <si>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</si>
  <si>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</si>
  <si>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</si>
  <si>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</si>
  <si>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организацию бесперебойного теплоснабжения населения района Дровяного, восстановление утраченных в процессе эксплуатации технических характеристик муниципальных котельных.
Количество получателей субсидии – 1 ежегодно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</si>
  <si>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</si>
  <si>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</si>
  <si>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</si>
  <si>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</si>
  <si>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</si>
  <si>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</si>
  <si>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</si>
  <si>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>Субсидия носит заявительный характер. За период с января по июнь 2023 года заявлений на вомещение затрат не поступало.</t>
  </si>
  <si>
    <t>Заявительный характер предоставления субсидии, наличие неиспользованного остатка субсидии за 2022 год, получение субсидии из областного бюджета</t>
  </si>
  <si>
    <t>Предоставлена субсидия на финансовое обеспечение затрат  1 получателю субсидии -  МУП "МУК"</t>
  </si>
  <si>
    <t>частично</t>
  </si>
  <si>
    <t>Предоставлены субсидии на финансовое обеспечение согласно поданным заявленниям 3 получателям субсидии (ООО "КОМФОРТ", ООО "УК Заполярная Цитадель", ООО "Чистый дом")</t>
  </si>
  <si>
    <t>Предоставлены субсидии на возмещение произведенных затрат 1 получателю субсидии согласно выставленных счетов (ООО "КОМФОРТ")</t>
  </si>
  <si>
    <t>За период с января по июнь 2023 предоставлено 11 заявлений на возмещение расходов. Выплаты произведены в полном объеме.</t>
  </si>
  <si>
    <t>Заявительный характер выплат</t>
  </si>
  <si>
    <t>Предоставлены субсидии на финансовое обеспечение МУП "МУК" на разработку ПСД на капитальный ремонт дымовой трубы и 2-х водогрейных котлов</t>
  </si>
  <si>
    <t>Заявительный характер предоставления субсидии. Расторжение контрактов на разработку ПСД на капитальный ремонт дымовой трубы и 2-х водогрейных котлов, заключенных в 2022 году. Поиск подрядчика и заключение новых контрактов в 2023 году.</t>
  </si>
  <si>
    <t>За период с января по июнь 2023 заявлений о предоставлении субсидий на возмещение затрат не поступало</t>
  </si>
  <si>
    <t xml:space="preserve">Заявительный характер выплат </t>
  </si>
  <si>
    <t>Мероприятие запланировано на 3-4 квартал 2023</t>
  </si>
  <si>
    <t xml:space="preserve">Расходы на обеспечение деятельности подведоственного учреждения - МКУ "НФУ" произведены в соответствии с бюджетной сметой на выплату заработной платы, уплату налогов, закупки для нужд учреждения </t>
  </si>
  <si>
    <t>Уплата взносов на капитальный ремонт общего имущества МКД произведена за период с января по май 2023 в соответствии с выставленными счетами</t>
  </si>
  <si>
    <t>Расходы запланированы на 3-4 квартал 2023</t>
  </si>
  <si>
    <t>Выплата отпускных запланирована на 3 квартал 2023</t>
  </si>
  <si>
    <t xml:space="preserve">Контракт на разработку ПСД, заключенный в 2022 году расторгнут в связи с невыполнением подрядчиком условий договора. В 2023 году заключен новый контракт на разработку ПСД со сроком исполнения до 10.10.2023. </t>
  </si>
  <si>
    <t>Документация о закупке находится на проверке в МКУ "Управление закупок". Заключение контракта планируется в 3 квартале 2023.</t>
  </si>
  <si>
    <t>Постановлением администрации города Мурманска от 21.06.2023 № 2294 утверждена схема теплоснабжения муниципального образования городской округ город-герой Мурманск на период с 2023 по 2042 годы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</si>
  <si>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</si>
  <si>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</si>
  <si>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Мероприятия проведены в 270 МКД</t>
  </si>
  <si>
    <t>Проведение общегородского конкурса запланировано в 3 квартале 2023 года, награждение победителей - в 4 квартале 2023 года.</t>
  </si>
  <si>
    <t>Степень освое-ния средств, %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</si>
  <si>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1 полугодие 2023 года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</si>
  <si>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</si>
  <si>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</si>
  <si>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</si>
  <si>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</si>
  <si>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</si>
  <si>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</si>
  <si>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</si>
  <si>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Информация о ходе работ на объектах капитального строительства за 1 полугодие 2023 года</t>
  </si>
  <si>
    <t>Комитет по жилищной политике администрации города Мурманска (далее - КЖП)</t>
  </si>
  <si>
    <t>Комитет по строительству администрации города Мурманска (далее - КС)</t>
  </si>
  <si>
    <t>КЖП, МКУ "Новые формы управления" (далее -МКУ «НФУ»), управляющие организации (далее - УО)</t>
  </si>
  <si>
    <t>В связи с длительным несогласованием АО "МОЭСК" проектной документации на капитальный ремонт сети электроснабжения к многоквартирному дому 4 по улице Шабалина, а также учитывая сроки подготовки заявки, проведения аукционных процедур и выполнения работ, а также сезонность выполняемых работ, выполнить данные работы в текущем году не предоставляется возможным</t>
  </si>
  <si>
    <t>Мероприятие в 1 полугодие не реализовывалось</t>
  </si>
  <si>
    <t>Предусмотрены работы по капитальному  ремонту сетей, в том числе: 
1. Капитальный ремонт кабельной сети электроснабжения от ТП-165 до кабельного разделителя, расположенного на фасаде жилого дома по улице Полярные Зори, дом 8;
2. Капитальный ремонт участка сети бытовой канализации в районе дома 5 по улице Чумбарова-Лучинского до канализационного коллектора, расположенного на улице Шестой Комсомольской Батареи;
3. Капитальный ремонт сети электроснабжения к многоквартирному дому 4 по улице Шабалина; 
4. Текущий ремонт объектов коммунального хозяйства.</t>
  </si>
  <si>
    <t xml:space="preserve">Запланированы следующие работы:                                                 1. По реконструкции сети водоотведения по адресу: город Мурманск, проспект Ленина, дом 45;
2. По реконструкции сети ливневой канализации, расположенной в районе МКД 19 по улице Достоевского в городе Мурманске;
3. По инженерно-геологическим изысканиям для подготовки проектной документации на реконструкцию сети водоотведения по адресу: город Мурманск, проспект Ленина, дом 45   </t>
  </si>
  <si>
    <t xml:space="preserve">По пункту 1 - заключен муниципальный контракт  № 93 от 07.04.2023, выплачен аванс;                                                                                
по пункту 2 - заключен муниципальный контракт № 87 от 03.04.2023, работы по 1 этапу выполнены, по 2 этапу выплачен аванс;
по пункту 4 - заключены муниципальные контракты № 125 от 10.05.2023, № 139 от 01.06.2023. Работы выполнены.
</t>
  </si>
  <si>
    <t>Устранение аварий на бесхозных, муниципальных сетях и объектах коммунального хозяйства</t>
  </si>
  <si>
    <t>Заключено 43 муниципальных контракта.
Работы выполнены.</t>
  </si>
  <si>
    <t>Степень выполнения, %</t>
  </si>
  <si>
    <t>Заключен муниципальный контракт № 93 от 07.04.2023, выплачен аванс. Срок окончания работ 3-4 квартал 2023</t>
  </si>
  <si>
    <t>Заключен муниципальный контракт № 87 от 03.04.2023, Работы по 1 этапу выполнены. 
По 2 этапу выплачен аванс</t>
  </si>
  <si>
    <t>Выполнение работ по реконструкции сети в 2022 году были приостановлено в связи собнаружением скального массива в районе выполнения работ, что повлекло за собой необходимость проведения изысканий и внесения измененийй в проектную документацию. Выполнить работы по реконструкции сети в 2023 году не предоставляется возможным</t>
  </si>
  <si>
    <t>Муниципальный контракт № 240 от 14.09.2022 расторгнут (одностороний отказ подрядной организации).</t>
  </si>
  <si>
    <t>В связи с длительным несогласованием АО "МОЭСК" проектной документации на капитальный ремонт сети электроснабжения, а также учитывая сроки подготовки заявки, проведения аукционных процедур в сроки выполнения работ, а также сезонность выполняемых работ, выполнить данные работы в текущем году не предоставляется возможным</t>
  </si>
  <si>
    <t>Разработка проектно-сметной документа-ции – 2023, капиталь-ный ремонт –  2024</t>
  </si>
  <si>
    <t>Разработка проектно-сметной документа-ции – 2023, капиталь-ный ремонт – 2024</t>
  </si>
  <si>
    <t>Выполне-ние (да/нет/ частично)</t>
  </si>
  <si>
    <t>По пункту 1 - выполнение работ по реконструкции сети в 2022 году были приостановлено в связи с обнаружением скального массива в районе выполнения работ, что повлекло за собой необходимость проведения изысканий и внесения изменений в проектную документацию. Выполнить работы по реконструкции сети в 2023 году не предоставляется возможным.
По пункту 2 - муниципальный контракт № 240 от 14.09.2022 расторгнут (односторонний отказ подрядной организации).
По пункту 3 - заключение контракт в 3 квартале</t>
  </si>
  <si>
    <t>КЖП, КС, ММКУ "Управление капитального строитель-ства (далее - ММКУ "УКС")</t>
  </si>
  <si>
    <t>Оплата расходов на проезд в отпуск будет произведена в 3 квартале 2023</t>
  </si>
  <si>
    <t>Проектная мощность</t>
  </si>
  <si>
    <t>Сроки выполнения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</si>
</sst>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/>
    <xf numFmtId="0" fontId="7" fillId="2" borderId="0" xfId="0" applyFont="1" applyFill="1"/>
    <xf numFmtId="165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view="pageBreakPreview" zoomScaleNormal="85" zoomScaleSheetLayoutView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sqref="A1:K1"/>
    </sheetView>
  </sheetViews>
  <sheetFormatPr defaultRowHeight="11.25" x14ac:dyDescent="0.2"/>
  <cols>
    <col min="1" max="1" width="4.140625" style="9" customWidth="1"/>
    <col min="2" max="2" width="20.5703125" style="9" customWidth="1"/>
    <col min="3" max="3" width="6.140625" style="9" customWidth="1"/>
    <col min="4" max="4" width="8" style="9" customWidth="1"/>
    <col min="5" max="5" width="7.7109375" style="9" customWidth="1"/>
    <col min="6" max="6" width="6.42578125" style="9" customWidth="1"/>
    <col min="7" max="7" width="25.42578125" style="9" customWidth="1"/>
    <col min="8" max="8" width="18.7109375" style="9" customWidth="1"/>
    <col min="9" max="9" width="7.7109375" style="9" customWidth="1"/>
    <col min="10" max="10" width="10.28515625" style="9" customWidth="1"/>
    <col min="11" max="11" width="22.28515625" style="9" customWidth="1"/>
    <col min="12" max="12" width="13.85546875" style="8" customWidth="1"/>
    <col min="13" max="17" width="9.140625" style="8"/>
    <col min="18" max="18" width="12.7109375" style="8" bestFit="1" customWidth="1"/>
    <col min="19" max="20" width="9.140625" style="9"/>
    <col min="21" max="21" width="9.28515625" style="9" bestFit="1" customWidth="1"/>
    <col min="22" max="16384" width="9.140625" style="9"/>
  </cols>
  <sheetData>
    <row r="1" spans="1:18" ht="53.25" customHeight="1" x14ac:dyDescent="0.2">
      <c r="A1" s="30" t="s">
        <v>154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8" ht="22.5" customHeight="1" x14ac:dyDescent="0.2">
      <c r="A2" s="31" t="s">
        <v>0</v>
      </c>
      <c r="B2" s="32" t="s">
        <v>90</v>
      </c>
      <c r="C2" s="33" t="s">
        <v>1</v>
      </c>
      <c r="D2" s="34"/>
      <c r="E2" s="35"/>
      <c r="F2" s="39" t="s">
        <v>153</v>
      </c>
      <c r="G2" s="33" t="s">
        <v>87</v>
      </c>
      <c r="H2" s="34"/>
      <c r="I2" s="35"/>
      <c r="J2" s="32" t="s">
        <v>101</v>
      </c>
      <c r="K2" s="39" t="s">
        <v>100</v>
      </c>
    </row>
    <row r="3" spans="1:18" ht="50.25" customHeight="1" x14ac:dyDescent="0.2">
      <c r="A3" s="31"/>
      <c r="B3" s="32"/>
      <c r="C3" s="10" t="s">
        <v>98</v>
      </c>
      <c r="D3" s="10" t="s">
        <v>86</v>
      </c>
      <c r="E3" s="10" t="s">
        <v>99</v>
      </c>
      <c r="F3" s="40"/>
      <c r="G3" s="10" t="s">
        <v>88</v>
      </c>
      <c r="H3" s="10" t="s">
        <v>89</v>
      </c>
      <c r="I3" s="10" t="s">
        <v>181</v>
      </c>
      <c r="J3" s="32"/>
      <c r="K3" s="40"/>
    </row>
    <row r="4" spans="1:18" ht="24.75" customHeight="1" x14ac:dyDescent="0.2">
      <c r="A4" s="36"/>
      <c r="B4" s="47" t="s">
        <v>97</v>
      </c>
      <c r="C4" s="11" t="s">
        <v>2</v>
      </c>
      <c r="D4" s="12">
        <f>D5+D6+D7+D8</f>
        <v>360192.5</v>
      </c>
      <c r="E4" s="12">
        <f>E5+E6+E7+E8</f>
        <v>148698</v>
      </c>
      <c r="F4" s="12">
        <f>E4/D4*100</f>
        <v>41.282925102549335</v>
      </c>
      <c r="G4" s="48" t="s">
        <v>91</v>
      </c>
      <c r="H4" s="13" t="s">
        <v>92</v>
      </c>
      <c r="I4" s="14">
        <f>I5+I6+I7</f>
        <v>20</v>
      </c>
      <c r="J4" s="38" t="s">
        <v>91</v>
      </c>
      <c r="K4" s="41" t="s">
        <v>91</v>
      </c>
      <c r="L4" s="15"/>
      <c r="M4" s="15"/>
      <c r="N4" s="15"/>
      <c r="O4" s="15"/>
      <c r="P4" s="15"/>
      <c r="Q4" s="15"/>
      <c r="R4" s="15"/>
    </row>
    <row r="5" spans="1:18" ht="23.25" customHeight="1" x14ac:dyDescent="0.2">
      <c r="A5" s="36"/>
      <c r="B5" s="47"/>
      <c r="C5" s="11" t="s">
        <v>3</v>
      </c>
      <c r="D5" s="12">
        <f t="shared" ref="D5:E8" si="0">D10+D15</f>
        <v>310149.3</v>
      </c>
      <c r="E5" s="12">
        <f t="shared" si="0"/>
        <v>122693.5</v>
      </c>
      <c r="F5" s="12">
        <f t="shared" ref="F5:F23" si="1">E5/D5*100</f>
        <v>39.559496023366812</v>
      </c>
      <c r="G5" s="49"/>
      <c r="H5" s="13" t="s">
        <v>93</v>
      </c>
      <c r="I5" s="14">
        <f>I10+I15</f>
        <v>2</v>
      </c>
      <c r="J5" s="38"/>
      <c r="K5" s="42"/>
      <c r="L5" s="15"/>
      <c r="M5" s="15"/>
      <c r="N5" s="15"/>
      <c r="O5" s="15"/>
      <c r="P5" s="15"/>
      <c r="Q5" s="15"/>
      <c r="R5" s="15"/>
    </row>
    <row r="6" spans="1:18" ht="13.5" customHeight="1" x14ac:dyDescent="0.2">
      <c r="A6" s="36"/>
      <c r="B6" s="47"/>
      <c r="C6" s="11" t="s">
        <v>4</v>
      </c>
      <c r="D6" s="12">
        <f t="shared" si="0"/>
        <v>43.2</v>
      </c>
      <c r="E6" s="12">
        <f t="shared" si="0"/>
        <v>4.5</v>
      </c>
      <c r="F6" s="12">
        <f t="shared" si="1"/>
        <v>10.416666666666666</v>
      </c>
      <c r="G6" s="49"/>
      <c r="H6" s="13" t="s">
        <v>94</v>
      </c>
      <c r="I6" s="14">
        <f t="shared" ref="I6:I7" si="2">I11+I16</f>
        <v>12</v>
      </c>
      <c r="J6" s="38"/>
      <c r="K6" s="42"/>
      <c r="L6" s="15"/>
      <c r="M6" s="15"/>
      <c r="N6" s="15"/>
      <c r="O6" s="15"/>
      <c r="P6" s="15"/>
      <c r="Q6" s="15"/>
      <c r="R6" s="15"/>
    </row>
    <row r="7" spans="1:18" ht="14.25" customHeight="1" x14ac:dyDescent="0.2">
      <c r="A7" s="36"/>
      <c r="B7" s="47"/>
      <c r="C7" s="11" t="s">
        <v>5</v>
      </c>
      <c r="D7" s="12">
        <f t="shared" si="0"/>
        <v>0</v>
      </c>
      <c r="E7" s="12">
        <f t="shared" si="0"/>
        <v>0</v>
      </c>
      <c r="F7" s="12" t="s">
        <v>91</v>
      </c>
      <c r="G7" s="49"/>
      <c r="H7" s="13" t="s">
        <v>95</v>
      </c>
      <c r="I7" s="14">
        <f t="shared" si="2"/>
        <v>6</v>
      </c>
      <c r="J7" s="38"/>
      <c r="K7" s="42"/>
      <c r="L7" s="15"/>
      <c r="M7" s="15"/>
      <c r="N7" s="15"/>
      <c r="O7" s="15"/>
      <c r="P7" s="15"/>
      <c r="Q7" s="15"/>
      <c r="R7" s="15"/>
    </row>
    <row r="8" spans="1:18" ht="24" customHeight="1" x14ac:dyDescent="0.2">
      <c r="A8" s="36"/>
      <c r="B8" s="47"/>
      <c r="C8" s="11" t="s">
        <v>6</v>
      </c>
      <c r="D8" s="12">
        <f>D13+D18</f>
        <v>50000</v>
      </c>
      <c r="E8" s="12">
        <f t="shared" si="0"/>
        <v>26000</v>
      </c>
      <c r="F8" s="12">
        <f t="shared" si="1"/>
        <v>52</v>
      </c>
      <c r="G8" s="50"/>
      <c r="H8" s="13" t="s">
        <v>96</v>
      </c>
      <c r="I8" s="16">
        <f>I5/I4</f>
        <v>0.1</v>
      </c>
      <c r="J8" s="38"/>
      <c r="K8" s="43"/>
      <c r="L8" s="15"/>
      <c r="M8" s="15"/>
      <c r="N8" s="15"/>
      <c r="O8" s="15"/>
      <c r="P8" s="15"/>
      <c r="Q8" s="15"/>
      <c r="R8" s="15"/>
    </row>
    <row r="9" spans="1:18" ht="22.5" customHeight="1" x14ac:dyDescent="0.2">
      <c r="A9" s="36"/>
      <c r="B9" s="37" t="s">
        <v>163</v>
      </c>
      <c r="C9" s="11" t="s">
        <v>2</v>
      </c>
      <c r="D9" s="12">
        <f>SUM(D10:D13)</f>
        <v>310435</v>
      </c>
      <c r="E9" s="12">
        <f t="shared" ref="E9" si="3">SUM(E10:E13)</f>
        <v>126842.7</v>
      </c>
      <c r="F9" s="12">
        <f t="shared" si="1"/>
        <v>40.859664664100379</v>
      </c>
      <c r="G9" s="48" t="s">
        <v>91</v>
      </c>
      <c r="H9" s="13" t="s">
        <v>92</v>
      </c>
      <c r="I9" s="14">
        <f>I10+I11+I12</f>
        <v>17</v>
      </c>
      <c r="J9" s="38" t="s">
        <v>91</v>
      </c>
      <c r="K9" s="41" t="s">
        <v>91</v>
      </c>
      <c r="L9" s="15"/>
      <c r="M9" s="15"/>
      <c r="N9" s="15"/>
      <c r="O9" s="15"/>
      <c r="P9" s="15"/>
      <c r="Q9" s="15"/>
      <c r="R9" s="15"/>
    </row>
    <row r="10" spans="1:18" ht="23.25" customHeight="1" x14ac:dyDescent="0.2">
      <c r="A10" s="36"/>
      <c r="B10" s="37"/>
      <c r="C10" s="11" t="s">
        <v>3</v>
      </c>
      <c r="D10" s="12">
        <f>D20+D90+D115+D140+D160</f>
        <v>260391.8</v>
      </c>
      <c r="E10" s="12">
        <f t="shared" ref="E10" si="4">E20+E90+E115+E140+E160</f>
        <v>100838.2</v>
      </c>
      <c r="F10" s="12">
        <f t="shared" si="1"/>
        <v>38.725566626906073</v>
      </c>
      <c r="G10" s="49"/>
      <c r="H10" s="13" t="s">
        <v>93</v>
      </c>
      <c r="I10" s="14">
        <f>I20+I90+I115+I140+I160</f>
        <v>1</v>
      </c>
      <c r="J10" s="38"/>
      <c r="K10" s="42"/>
      <c r="L10" s="15"/>
      <c r="M10" s="15"/>
      <c r="N10" s="15"/>
      <c r="O10" s="15"/>
      <c r="P10" s="15"/>
      <c r="Q10" s="15"/>
      <c r="R10" s="15"/>
    </row>
    <row r="11" spans="1:18" ht="13.5" customHeight="1" x14ac:dyDescent="0.2">
      <c r="A11" s="36"/>
      <c r="B11" s="37"/>
      <c r="C11" s="11" t="s">
        <v>4</v>
      </c>
      <c r="D11" s="12">
        <f t="shared" ref="D11:E13" si="5">D21+D91+D116+D141+D161</f>
        <v>43.2</v>
      </c>
      <c r="E11" s="12">
        <f t="shared" si="5"/>
        <v>4.5</v>
      </c>
      <c r="F11" s="12">
        <f t="shared" si="1"/>
        <v>10.416666666666666</v>
      </c>
      <c r="G11" s="49"/>
      <c r="H11" s="13" t="s">
        <v>94</v>
      </c>
      <c r="I11" s="14">
        <f t="shared" ref="I11:I12" si="6">I21+I91+I116+I141+I161</f>
        <v>11</v>
      </c>
      <c r="J11" s="38"/>
      <c r="K11" s="42"/>
      <c r="L11" s="15"/>
      <c r="M11" s="15"/>
      <c r="N11" s="15"/>
      <c r="O11" s="15"/>
      <c r="P11" s="15"/>
      <c r="Q11" s="15"/>
      <c r="R11" s="15"/>
    </row>
    <row r="12" spans="1:18" x14ac:dyDescent="0.2">
      <c r="A12" s="36"/>
      <c r="B12" s="37"/>
      <c r="C12" s="11" t="s">
        <v>5</v>
      </c>
      <c r="D12" s="12">
        <f t="shared" si="5"/>
        <v>0</v>
      </c>
      <c r="E12" s="12">
        <f t="shared" si="5"/>
        <v>0</v>
      </c>
      <c r="F12" s="12" t="s">
        <v>91</v>
      </c>
      <c r="G12" s="49"/>
      <c r="H12" s="13" t="s">
        <v>95</v>
      </c>
      <c r="I12" s="14">
        <f t="shared" si="6"/>
        <v>5</v>
      </c>
      <c r="J12" s="38"/>
      <c r="K12" s="42"/>
      <c r="L12" s="15"/>
      <c r="M12" s="15"/>
      <c r="N12" s="15"/>
      <c r="O12" s="15"/>
      <c r="P12" s="15"/>
      <c r="Q12" s="15"/>
      <c r="R12" s="15"/>
    </row>
    <row r="13" spans="1:18" ht="24.75" customHeight="1" x14ac:dyDescent="0.2">
      <c r="A13" s="36"/>
      <c r="B13" s="37"/>
      <c r="C13" s="11" t="s">
        <v>6</v>
      </c>
      <c r="D13" s="12">
        <f t="shared" si="5"/>
        <v>50000</v>
      </c>
      <c r="E13" s="12">
        <f t="shared" si="5"/>
        <v>26000</v>
      </c>
      <c r="F13" s="12">
        <f t="shared" si="1"/>
        <v>52</v>
      </c>
      <c r="G13" s="50"/>
      <c r="H13" s="13" t="s">
        <v>96</v>
      </c>
      <c r="I13" s="16">
        <f>I10/I9</f>
        <v>5.8823529411764705E-2</v>
      </c>
      <c r="J13" s="38"/>
      <c r="K13" s="43"/>
      <c r="L13" s="15"/>
      <c r="M13" s="15"/>
      <c r="N13" s="15"/>
      <c r="O13" s="15"/>
      <c r="P13" s="15"/>
      <c r="Q13" s="15"/>
      <c r="R13" s="15"/>
    </row>
    <row r="14" spans="1:18" ht="25.5" customHeight="1" x14ac:dyDescent="0.2">
      <c r="A14" s="36"/>
      <c r="B14" s="37" t="s">
        <v>164</v>
      </c>
      <c r="C14" s="11" t="s">
        <v>2</v>
      </c>
      <c r="D14" s="12">
        <f>SUM(D15:D18)</f>
        <v>49757.5</v>
      </c>
      <c r="E14" s="12">
        <f t="shared" ref="E14" si="7">SUM(E15:E18)</f>
        <v>21855.3</v>
      </c>
      <c r="F14" s="12">
        <f t="shared" si="1"/>
        <v>43.923629603577346</v>
      </c>
      <c r="G14" s="48" t="s">
        <v>91</v>
      </c>
      <c r="H14" s="13" t="s">
        <v>92</v>
      </c>
      <c r="I14" s="14">
        <f>I15+I16+I17</f>
        <v>3</v>
      </c>
      <c r="J14" s="38" t="s">
        <v>91</v>
      </c>
      <c r="K14" s="41" t="s">
        <v>91</v>
      </c>
      <c r="L14" s="15"/>
      <c r="M14" s="15"/>
      <c r="N14" s="15"/>
      <c r="O14" s="15"/>
      <c r="P14" s="15"/>
      <c r="Q14" s="15"/>
      <c r="R14" s="15"/>
    </row>
    <row r="15" spans="1:18" ht="24" customHeight="1" x14ac:dyDescent="0.2">
      <c r="A15" s="36"/>
      <c r="B15" s="37"/>
      <c r="C15" s="11" t="s">
        <v>3</v>
      </c>
      <c r="D15" s="12">
        <f>D70</f>
        <v>49757.5</v>
      </c>
      <c r="E15" s="12">
        <f t="shared" ref="E15" si="8">E70</f>
        <v>21855.3</v>
      </c>
      <c r="F15" s="12">
        <f t="shared" si="1"/>
        <v>43.923629603577346</v>
      </c>
      <c r="G15" s="49"/>
      <c r="H15" s="13" t="s">
        <v>93</v>
      </c>
      <c r="I15" s="14">
        <f>I70</f>
        <v>1</v>
      </c>
      <c r="J15" s="38"/>
      <c r="K15" s="42"/>
      <c r="L15" s="15"/>
      <c r="M15" s="15"/>
      <c r="N15" s="15"/>
      <c r="O15" s="15"/>
      <c r="P15" s="15"/>
      <c r="Q15" s="15"/>
      <c r="R15" s="15"/>
    </row>
    <row r="16" spans="1:18" ht="14.25" customHeight="1" x14ac:dyDescent="0.2">
      <c r="A16" s="36"/>
      <c r="B16" s="37"/>
      <c r="C16" s="11" t="s">
        <v>4</v>
      </c>
      <c r="D16" s="12">
        <f t="shared" ref="D16:E18" si="9">D71</f>
        <v>0</v>
      </c>
      <c r="E16" s="12">
        <f t="shared" si="9"/>
        <v>0</v>
      </c>
      <c r="F16" s="12" t="s">
        <v>91</v>
      </c>
      <c r="G16" s="49"/>
      <c r="H16" s="13" t="s">
        <v>94</v>
      </c>
      <c r="I16" s="14">
        <f t="shared" ref="I16:I17" si="10">I71</f>
        <v>1</v>
      </c>
      <c r="J16" s="38"/>
      <c r="K16" s="42"/>
      <c r="L16" s="15"/>
      <c r="M16" s="15"/>
      <c r="N16" s="15"/>
      <c r="O16" s="15"/>
      <c r="P16" s="15"/>
      <c r="Q16" s="15"/>
      <c r="R16" s="15"/>
    </row>
    <row r="17" spans="1:18" x14ac:dyDescent="0.2">
      <c r="A17" s="36"/>
      <c r="B17" s="37"/>
      <c r="C17" s="11" t="s">
        <v>5</v>
      </c>
      <c r="D17" s="12">
        <f t="shared" si="9"/>
        <v>0</v>
      </c>
      <c r="E17" s="12">
        <f t="shared" si="9"/>
        <v>0</v>
      </c>
      <c r="F17" s="12" t="s">
        <v>91</v>
      </c>
      <c r="G17" s="49"/>
      <c r="H17" s="13" t="s">
        <v>95</v>
      </c>
      <c r="I17" s="14">
        <f t="shared" si="10"/>
        <v>1</v>
      </c>
      <c r="J17" s="38"/>
      <c r="K17" s="42"/>
      <c r="L17" s="15"/>
      <c r="M17" s="15"/>
      <c r="N17" s="15"/>
      <c r="O17" s="15"/>
      <c r="P17" s="15"/>
      <c r="Q17" s="15"/>
      <c r="R17" s="15"/>
    </row>
    <row r="18" spans="1:18" ht="25.5" customHeight="1" x14ac:dyDescent="0.2">
      <c r="A18" s="36"/>
      <c r="B18" s="37"/>
      <c r="C18" s="11" t="s">
        <v>6</v>
      </c>
      <c r="D18" s="12">
        <f t="shared" si="9"/>
        <v>0</v>
      </c>
      <c r="E18" s="12">
        <f t="shared" si="9"/>
        <v>0</v>
      </c>
      <c r="F18" s="12" t="s">
        <v>91</v>
      </c>
      <c r="G18" s="50"/>
      <c r="H18" s="13" t="s">
        <v>96</v>
      </c>
      <c r="I18" s="12">
        <f>I15/I14</f>
        <v>0.33333333333333331</v>
      </c>
      <c r="J18" s="38"/>
      <c r="K18" s="43"/>
      <c r="L18" s="15"/>
      <c r="M18" s="15"/>
      <c r="N18" s="15"/>
      <c r="O18" s="15"/>
      <c r="P18" s="15"/>
      <c r="Q18" s="15"/>
      <c r="R18" s="15"/>
    </row>
    <row r="19" spans="1:18" ht="27" customHeight="1" x14ac:dyDescent="0.2">
      <c r="A19" s="44">
        <v>1</v>
      </c>
      <c r="B19" s="45" t="s">
        <v>7</v>
      </c>
      <c r="C19" s="18" t="s">
        <v>2</v>
      </c>
      <c r="D19" s="17">
        <f>SUM(D20:D23)</f>
        <v>66054.899999999994</v>
      </c>
      <c r="E19" s="17">
        <f t="shared" ref="E19" si="11">SUM(E20:E23)</f>
        <v>29706</v>
      </c>
      <c r="F19" s="17">
        <f t="shared" si="1"/>
        <v>44.971682645799184</v>
      </c>
      <c r="G19" s="61" t="s">
        <v>91</v>
      </c>
      <c r="H19" s="25" t="s">
        <v>92</v>
      </c>
      <c r="I19" s="26">
        <f>SUM(I20:I22)</f>
        <v>5</v>
      </c>
      <c r="J19" s="46" t="s">
        <v>165</v>
      </c>
      <c r="K19" s="71"/>
      <c r="L19" s="15"/>
      <c r="M19" s="15"/>
      <c r="N19" s="15"/>
      <c r="O19" s="15"/>
      <c r="P19" s="15"/>
      <c r="Q19" s="15"/>
      <c r="R19" s="15"/>
    </row>
    <row r="20" spans="1:18" ht="22.5" customHeight="1" x14ac:dyDescent="0.2">
      <c r="A20" s="44"/>
      <c r="B20" s="45"/>
      <c r="C20" s="18" t="s">
        <v>3</v>
      </c>
      <c r="D20" s="17">
        <f>D25+D50</f>
        <v>16054.9</v>
      </c>
      <c r="E20" s="17">
        <f t="shared" ref="E20" si="12">E25+E50</f>
        <v>3706</v>
      </c>
      <c r="F20" s="17">
        <f t="shared" si="1"/>
        <v>23.083295442512878</v>
      </c>
      <c r="G20" s="62"/>
      <c r="H20" s="25" t="s">
        <v>93</v>
      </c>
      <c r="I20" s="26">
        <f>I25+I50</f>
        <v>1</v>
      </c>
      <c r="J20" s="46"/>
      <c r="K20" s="72"/>
      <c r="L20" s="15"/>
      <c r="M20" s="15"/>
      <c r="N20" s="15"/>
      <c r="O20" s="15"/>
      <c r="P20" s="15"/>
      <c r="Q20" s="15"/>
      <c r="R20" s="15"/>
    </row>
    <row r="21" spans="1:18" x14ac:dyDescent="0.2">
      <c r="A21" s="44"/>
      <c r="B21" s="45"/>
      <c r="C21" s="18" t="s">
        <v>4</v>
      </c>
      <c r="D21" s="17">
        <f t="shared" ref="D21:E23" si="13">D26+D51</f>
        <v>0</v>
      </c>
      <c r="E21" s="17">
        <f t="shared" si="13"/>
        <v>0</v>
      </c>
      <c r="F21" s="17" t="s">
        <v>91</v>
      </c>
      <c r="G21" s="62"/>
      <c r="H21" s="25" t="s">
        <v>94</v>
      </c>
      <c r="I21" s="26">
        <f t="shared" ref="I21:I22" si="14">I26+I51</f>
        <v>2</v>
      </c>
      <c r="J21" s="46"/>
      <c r="K21" s="72"/>
      <c r="L21" s="15"/>
      <c r="M21" s="15"/>
      <c r="N21" s="15"/>
      <c r="O21" s="15"/>
      <c r="P21" s="15"/>
      <c r="Q21" s="15"/>
      <c r="R21" s="15"/>
    </row>
    <row r="22" spans="1:18" x14ac:dyDescent="0.2">
      <c r="A22" s="44"/>
      <c r="B22" s="45"/>
      <c r="C22" s="18" t="s">
        <v>5</v>
      </c>
      <c r="D22" s="17">
        <f t="shared" si="13"/>
        <v>0</v>
      </c>
      <c r="E22" s="17">
        <f t="shared" si="13"/>
        <v>0</v>
      </c>
      <c r="F22" s="17" t="s">
        <v>91</v>
      </c>
      <c r="G22" s="62"/>
      <c r="H22" s="25" t="s">
        <v>95</v>
      </c>
      <c r="I22" s="26">
        <f t="shared" si="14"/>
        <v>2</v>
      </c>
      <c r="J22" s="46"/>
      <c r="K22" s="72"/>
      <c r="L22" s="15"/>
      <c r="M22" s="15"/>
      <c r="N22" s="15"/>
      <c r="O22" s="15"/>
      <c r="P22" s="15"/>
      <c r="Q22" s="15"/>
      <c r="R22" s="15"/>
    </row>
    <row r="23" spans="1:18" ht="35.25" customHeight="1" x14ac:dyDescent="0.2">
      <c r="A23" s="44"/>
      <c r="B23" s="45"/>
      <c r="C23" s="18" t="s">
        <v>6</v>
      </c>
      <c r="D23" s="17">
        <f t="shared" si="13"/>
        <v>50000</v>
      </c>
      <c r="E23" s="17">
        <f t="shared" si="13"/>
        <v>26000</v>
      </c>
      <c r="F23" s="17">
        <f t="shared" si="1"/>
        <v>52</v>
      </c>
      <c r="G23" s="63"/>
      <c r="H23" s="25" t="s">
        <v>96</v>
      </c>
      <c r="I23" s="27">
        <f>I20/I19</f>
        <v>0.2</v>
      </c>
      <c r="J23" s="46"/>
      <c r="K23" s="73"/>
      <c r="L23" s="15"/>
      <c r="M23" s="15"/>
      <c r="N23" s="15"/>
      <c r="O23" s="15"/>
      <c r="P23" s="15"/>
      <c r="Q23" s="15"/>
      <c r="R23" s="15"/>
    </row>
    <row r="24" spans="1:18" ht="27" customHeight="1" x14ac:dyDescent="0.2">
      <c r="A24" s="44" t="s">
        <v>8</v>
      </c>
      <c r="B24" s="45" t="s">
        <v>155</v>
      </c>
      <c r="C24" s="18" t="s">
        <v>2</v>
      </c>
      <c r="D24" s="17">
        <f>SUM(D25:D28)</f>
        <v>65450</v>
      </c>
      <c r="E24" s="17">
        <f t="shared" ref="E24" si="15">SUM(E25:E28)</f>
        <v>29650</v>
      </c>
      <c r="F24" s="27">
        <f>E24/D24*100</f>
        <v>45.301757066462947</v>
      </c>
      <c r="G24" s="61" t="s">
        <v>91</v>
      </c>
      <c r="H24" s="25" t="s">
        <v>92</v>
      </c>
      <c r="I24" s="26">
        <v>3</v>
      </c>
      <c r="J24" s="46" t="s">
        <v>57</v>
      </c>
      <c r="K24" s="71"/>
      <c r="L24" s="15"/>
      <c r="M24" s="15"/>
      <c r="N24" s="15"/>
      <c r="O24" s="15"/>
      <c r="P24" s="15"/>
      <c r="Q24" s="15"/>
      <c r="R24" s="15"/>
    </row>
    <row r="25" spans="1:18" ht="25.5" customHeight="1" x14ac:dyDescent="0.2">
      <c r="A25" s="44"/>
      <c r="B25" s="45"/>
      <c r="C25" s="18" t="s">
        <v>3</v>
      </c>
      <c r="D25" s="17">
        <f>D30+D35+D40+D45</f>
        <v>15450</v>
      </c>
      <c r="E25" s="17">
        <f t="shared" ref="E25" si="16">E30+E35+E40+E45</f>
        <v>3650</v>
      </c>
      <c r="F25" s="27">
        <f>E25/D25*100</f>
        <v>23.624595469255663</v>
      </c>
      <c r="G25" s="62"/>
      <c r="H25" s="25" t="s">
        <v>93</v>
      </c>
      <c r="I25" s="26">
        <v>1</v>
      </c>
      <c r="J25" s="46"/>
      <c r="K25" s="72"/>
      <c r="L25" s="15"/>
      <c r="M25" s="15"/>
      <c r="N25" s="15"/>
      <c r="O25" s="15"/>
      <c r="P25" s="15"/>
      <c r="Q25" s="15"/>
      <c r="R25" s="15"/>
    </row>
    <row r="26" spans="1:18" x14ac:dyDescent="0.2">
      <c r="A26" s="44"/>
      <c r="B26" s="45"/>
      <c r="C26" s="18" t="s">
        <v>4</v>
      </c>
      <c r="D26" s="17">
        <f t="shared" ref="D26:E28" si="17">D31+D36+D41+D46</f>
        <v>0</v>
      </c>
      <c r="E26" s="17">
        <f t="shared" si="17"/>
        <v>0</v>
      </c>
      <c r="F26" s="28" t="s">
        <v>91</v>
      </c>
      <c r="G26" s="62"/>
      <c r="H26" s="25" t="s">
        <v>94</v>
      </c>
      <c r="I26" s="26">
        <v>1</v>
      </c>
      <c r="J26" s="46"/>
      <c r="K26" s="72"/>
      <c r="L26" s="15"/>
      <c r="M26" s="15"/>
      <c r="N26" s="15"/>
      <c r="O26" s="15"/>
      <c r="P26" s="15"/>
      <c r="Q26" s="15"/>
      <c r="R26" s="15"/>
    </row>
    <row r="27" spans="1:18" x14ac:dyDescent="0.2">
      <c r="A27" s="44"/>
      <c r="B27" s="45"/>
      <c r="C27" s="18" t="s">
        <v>5</v>
      </c>
      <c r="D27" s="17">
        <f t="shared" si="17"/>
        <v>0</v>
      </c>
      <c r="E27" s="17">
        <f t="shared" si="17"/>
        <v>0</v>
      </c>
      <c r="F27" s="28" t="s">
        <v>91</v>
      </c>
      <c r="G27" s="62"/>
      <c r="H27" s="25" t="s">
        <v>95</v>
      </c>
      <c r="I27" s="26">
        <v>1</v>
      </c>
      <c r="J27" s="46"/>
      <c r="K27" s="72"/>
      <c r="L27" s="15"/>
      <c r="M27" s="15"/>
      <c r="N27" s="15"/>
      <c r="O27" s="15"/>
      <c r="P27" s="15"/>
      <c r="Q27" s="15"/>
      <c r="R27" s="15"/>
    </row>
    <row r="28" spans="1:18" ht="22.5" x14ac:dyDescent="0.2">
      <c r="A28" s="44"/>
      <c r="B28" s="45"/>
      <c r="C28" s="18" t="s">
        <v>6</v>
      </c>
      <c r="D28" s="17">
        <f t="shared" si="17"/>
        <v>50000</v>
      </c>
      <c r="E28" s="17">
        <f t="shared" si="17"/>
        <v>26000</v>
      </c>
      <c r="F28" s="27">
        <f>E28/D28*100</f>
        <v>52</v>
      </c>
      <c r="G28" s="63"/>
      <c r="H28" s="25" t="s">
        <v>96</v>
      </c>
      <c r="I28" s="27">
        <f>I25/I24</f>
        <v>0.33333333333333331</v>
      </c>
      <c r="J28" s="46"/>
      <c r="K28" s="73"/>
      <c r="L28" s="15"/>
      <c r="M28" s="15"/>
      <c r="N28" s="15"/>
      <c r="O28" s="15"/>
      <c r="P28" s="15"/>
      <c r="Q28" s="15"/>
      <c r="R28" s="15"/>
    </row>
    <row r="29" spans="1:18" x14ac:dyDescent="0.2">
      <c r="A29" s="51" t="s">
        <v>113</v>
      </c>
      <c r="B29" s="54" t="s">
        <v>37</v>
      </c>
      <c r="C29" s="18" t="s">
        <v>2</v>
      </c>
      <c r="D29" s="17">
        <f>SUM(D30:D33)</f>
        <v>3650</v>
      </c>
      <c r="E29" s="17">
        <f t="shared" ref="E29" si="18">SUM(E30:E33)</f>
        <v>3650</v>
      </c>
      <c r="F29" s="27">
        <f>E29/D29*100</f>
        <v>100</v>
      </c>
      <c r="G29" s="60" t="s">
        <v>115</v>
      </c>
      <c r="H29" s="61" t="s">
        <v>148</v>
      </c>
      <c r="I29" s="60" t="s">
        <v>126</v>
      </c>
      <c r="J29" s="57" t="s">
        <v>56</v>
      </c>
      <c r="K29" s="71"/>
      <c r="L29" s="15"/>
      <c r="M29" s="15"/>
      <c r="N29" s="15"/>
      <c r="O29" s="15"/>
      <c r="P29" s="15"/>
      <c r="Q29" s="15"/>
      <c r="R29" s="15"/>
    </row>
    <row r="30" spans="1:18" x14ac:dyDescent="0.2">
      <c r="A30" s="52"/>
      <c r="B30" s="55"/>
      <c r="C30" s="18" t="s">
        <v>3</v>
      </c>
      <c r="D30" s="17">
        <v>3650</v>
      </c>
      <c r="E30" s="17">
        <v>3650</v>
      </c>
      <c r="F30" s="27">
        <f t="shared" ref="F30:F90" si="19">E30/D30*100</f>
        <v>100</v>
      </c>
      <c r="G30" s="60"/>
      <c r="H30" s="62"/>
      <c r="I30" s="60"/>
      <c r="J30" s="58"/>
      <c r="K30" s="72"/>
      <c r="L30" s="15"/>
      <c r="M30" s="15"/>
      <c r="N30" s="15"/>
      <c r="O30" s="15"/>
      <c r="P30" s="15"/>
      <c r="Q30" s="15"/>
      <c r="R30" s="15"/>
    </row>
    <row r="31" spans="1:18" x14ac:dyDescent="0.2">
      <c r="A31" s="52"/>
      <c r="B31" s="55"/>
      <c r="C31" s="18" t="s">
        <v>4</v>
      </c>
      <c r="D31" s="17">
        <v>0</v>
      </c>
      <c r="E31" s="17">
        <v>0</v>
      </c>
      <c r="F31" s="27" t="s">
        <v>91</v>
      </c>
      <c r="G31" s="60"/>
      <c r="H31" s="62"/>
      <c r="I31" s="60"/>
      <c r="J31" s="58"/>
      <c r="K31" s="72"/>
      <c r="L31" s="15"/>
      <c r="M31" s="15"/>
      <c r="N31" s="15"/>
      <c r="O31" s="15"/>
      <c r="P31" s="15"/>
      <c r="Q31" s="15"/>
      <c r="R31" s="15"/>
    </row>
    <row r="32" spans="1:18" x14ac:dyDescent="0.2">
      <c r="A32" s="52"/>
      <c r="B32" s="55"/>
      <c r="C32" s="18" t="s">
        <v>5</v>
      </c>
      <c r="D32" s="17">
        <v>0</v>
      </c>
      <c r="E32" s="17">
        <v>0</v>
      </c>
      <c r="F32" s="27" t="s">
        <v>91</v>
      </c>
      <c r="G32" s="60"/>
      <c r="H32" s="62"/>
      <c r="I32" s="60"/>
      <c r="J32" s="58"/>
      <c r="K32" s="72"/>
      <c r="L32" s="15"/>
      <c r="M32" s="15"/>
      <c r="N32" s="15"/>
      <c r="O32" s="15"/>
      <c r="P32" s="15"/>
      <c r="Q32" s="15"/>
      <c r="R32" s="15"/>
    </row>
    <row r="33" spans="1:18" ht="67.5" customHeight="1" x14ac:dyDescent="0.2">
      <c r="A33" s="53"/>
      <c r="B33" s="56"/>
      <c r="C33" s="18" t="s">
        <v>6</v>
      </c>
      <c r="D33" s="17">
        <v>0</v>
      </c>
      <c r="E33" s="17">
        <v>0</v>
      </c>
      <c r="F33" s="27" t="s">
        <v>91</v>
      </c>
      <c r="G33" s="60"/>
      <c r="H33" s="63"/>
      <c r="I33" s="60"/>
      <c r="J33" s="59"/>
      <c r="K33" s="73"/>
      <c r="L33" s="15"/>
      <c r="M33" s="15"/>
      <c r="N33" s="15"/>
      <c r="O33" s="15"/>
      <c r="P33" s="15"/>
      <c r="Q33" s="15"/>
      <c r="R33" s="15"/>
    </row>
    <row r="34" spans="1:18" hidden="1" x14ac:dyDescent="0.2">
      <c r="A34" s="51" t="s">
        <v>17</v>
      </c>
      <c r="B34" s="54" t="s">
        <v>16</v>
      </c>
      <c r="C34" s="18" t="s">
        <v>2</v>
      </c>
      <c r="D34" s="17">
        <f>SUM(D35:D38)</f>
        <v>0</v>
      </c>
      <c r="E34" s="17">
        <f t="shared" ref="E34" si="20">SUM(E35:E38)</f>
        <v>0</v>
      </c>
      <c r="F34" s="27" t="e">
        <f t="shared" si="19"/>
        <v>#DIV/0!</v>
      </c>
      <c r="G34" s="60" t="s">
        <v>110</v>
      </c>
      <c r="H34" s="67"/>
      <c r="I34" s="60"/>
      <c r="J34" s="57" t="s">
        <v>56</v>
      </c>
      <c r="K34" s="71"/>
      <c r="L34" s="15"/>
      <c r="M34" s="15"/>
      <c r="N34" s="15"/>
      <c r="O34" s="15"/>
      <c r="P34" s="15"/>
      <c r="Q34" s="15"/>
      <c r="R34" s="15"/>
    </row>
    <row r="35" spans="1:18" hidden="1" x14ac:dyDescent="0.2">
      <c r="A35" s="52"/>
      <c r="B35" s="55"/>
      <c r="C35" s="18" t="s">
        <v>3</v>
      </c>
      <c r="D35" s="17">
        <v>0</v>
      </c>
      <c r="E35" s="17">
        <v>0</v>
      </c>
      <c r="F35" s="27" t="e">
        <f t="shared" si="19"/>
        <v>#DIV/0!</v>
      </c>
      <c r="G35" s="60"/>
      <c r="H35" s="67"/>
      <c r="I35" s="60"/>
      <c r="J35" s="58"/>
      <c r="K35" s="72"/>
      <c r="L35" s="15"/>
      <c r="M35" s="15"/>
      <c r="N35" s="15"/>
      <c r="O35" s="15"/>
      <c r="P35" s="15"/>
      <c r="Q35" s="15"/>
      <c r="R35" s="15"/>
    </row>
    <row r="36" spans="1:18" hidden="1" x14ac:dyDescent="0.2">
      <c r="A36" s="52"/>
      <c r="B36" s="55"/>
      <c r="C36" s="18" t="s">
        <v>4</v>
      </c>
      <c r="D36" s="17">
        <v>0</v>
      </c>
      <c r="E36" s="17">
        <v>0</v>
      </c>
      <c r="F36" s="27" t="e">
        <f t="shared" si="19"/>
        <v>#DIV/0!</v>
      </c>
      <c r="G36" s="60"/>
      <c r="H36" s="67"/>
      <c r="I36" s="60"/>
      <c r="J36" s="58"/>
      <c r="K36" s="72"/>
      <c r="L36" s="15"/>
      <c r="M36" s="15"/>
      <c r="N36" s="15"/>
      <c r="O36" s="15"/>
      <c r="P36" s="15"/>
      <c r="Q36" s="15"/>
      <c r="R36" s="15"/>
    </row>
    <row r="37" spans="1:18" hidden="1" x14ac:dyDescent="0.2">
      <c r="A37" s="52"/>
      <c r="B37" s="55"/>
      <c r="C37" s="18" t="s">
        <v>5</v>
      </c>
      <c r="D37" s="17">
        <v>0</v>
      </c>
      <c r="E37" s="17">
        <v>0</v>
      </c>
      <c r="F37" s="27" t="e">
        <f t="shared" si="19"/>
        <v>#DIV/0!</v>
      </c>
      <c r="G37" s="60"/>
      <c r="H37" s="67"/>
      <c r="I37" s="60"/>
      <c r="J37" s="58"/>
      <c r="K37" s="72"/>
      <c r="L37" s="15"/>
      <c r="M37" s="15"/>
      <c r="N37" s="15"/>
      <c r="O37" s="15"/>
      <c r="P37" s="15"/>
      <c r="Q37" s="15"/>
      <c r="R37" s="15"/>
    </row>
    <row r="38" spans="1:18" hidden="1" x14ac:dyDescent="0.2">
      <c r="A38" s="53"/>
      <c r="B38" s="56"/>
      <c r="C38" s="18" t="s">
        <v>6</v>
      </c>
      <c r="D38" s="17">
        <v>0</v>
      </c>
      <c r="E38" s="17">
        <v>0</v>
      </c>
      <c r="F38" s="27" t="e">
        <f t="shared" si="19"/>
        <v>#DIV/0!</v>
      </c>
      <c r="G38" s="60"/>
      <c r="H38" s="67"/>
      <c r="I38" s="60"/>
      <c r="J38" s="59"/>
      <c r="K38" s="73"/>
      <c r="L38" s="15"/>
      <c r="M38" s="15"/>
      <c r="N38" s="15"/>
      <c r="O38" s="15"/>
      <c r="P38" s="15"/>
      <c r="Q38" s="15"/>
      <c r="R38" s="15"/>
    </row>
    <row r="39" spans="1:18" x14ac:dyDescent="0.2">
      <c r="A39" s="51" t="s">
        <v>114</v>
      </c>
      <c r="B39" s="54" t="s">
        <v>38</v>
      </c>
      <c r="C39" s="18" t="s">
        <v>2</v>
      </c>
      <c r="D39" s="17">
        <f>SUM(D40:D43)</f>
        <v>11800</v>
      </c>
      <c r="E39" s="17">
        <f t="shared" ref="E39" si="21">SUM(E40:E43)</f>
        <v>0</v>
      </c>
      <c r="F39" s="27">
        <f t="shared" si="19"/>
        <v>0</v>
      </c>
      <c r="G39" s="60" t="s">
        <v>116</v>
      </c>
      <c r="H39" s="61" t="s">
        <v>149</v>
      </c>
      <c r="I39" s="60" t="s">
        <v>127</v>
      </c>
      <c r="J39" s="57" t="s">
        <v>56</v>
      </c>
      <c r="K39" s="57" t="s">
        <v>150</v>
      </c>
      <c r="L39" s="15"/>
      <c r="M39" s="15"/>
      <c r="N39" s="15"/>
      <c r="O39" s="15"/>
      <c r="P39" s="15"/>
      <c r="Q39" s="15"/>
      <c r="R39" s="15"/>
    </row>
    <row r="40" spans="1:18" x14ac:dyDescent="0.2">
      <c r="A40" s="52"/>
      <c r="B40" s="55"/>
      <c r="C40" s="18" t="s">
        <v>3</v>
      </c>
      <c r="D40" s="17">
        <v>11800</v>
      </c>
      <c r="E40" s="17">
        <v>0</v>
      </c>
      <c r="F40" s="27">
        <f t="shared" si="19"/>
        <v>0</v>
      </c>
      <c r="G40" s="60"/>
      <c r="H40" s="62"/>
      <c r="I40" s="60"/>
      <c r="J40" s="58"/>
      <c r="K40" s="58"/>
      <c r="L40" s="15"/>
      <c r="M40" s="15"/>
      <c r="N40" s="15"/>
      <c r="O40" s="15"/>
      <c r="P40" s="15"/>
      <c r="Q40" s="15"/>
      <c r="R40" s="15"/>
    </row>
    <row r="41" spans="1:18" x14ac:dyDescent="0.2">
      <c r="A41" s="52"/>
      <c r="B41" s="55"/>
      <c r="C41" s="18" t="s">
        <v>4</v>
      </c>
      <c r="D41" s="17">
        <v>0</v>
      </c>
      <c r="E41" s="17">
        <v>0</v>
      </c>
      <c r="F41" s="27" t="s">
        <v>91</v>
      </c>
      <c r="G41" s="60"/>
      <c r="H41" s="62"/>
      <c r="I41" s="60"/>
      <c r="J41" s="58"/>
      <c r="K41" s="58"/>
      <c r="L41" s="15"/>
      <c r="M41" s="15"/>
      <c r="N41" s="15"/>
      <c r="O41" s="15"/>
      <c r="P41" s="15"/>
      <c r="Q41" s="15"/>
      <c r="R41" s="15"/>
    </row>
    <row r="42" spans="1:18" x14ac:dyDescent="0.2">
      <c r="A42" s="52"/>
      <c r="B42" s="55"/>
      <c r="C42" s="18" t="s">
        <v>5</v>
      </c>
      <c r="D42" s="17">
        <v>0</v>
      </c>
      <c r="E42" s="17">
        <v>0</v>
      </c>
      <c r="F42" s="27" t="s">
        <v>91</v>
      </c>
      <c r="G42" s="60"/>
      <c r="H42" s="62"/>
      <c r="I42" s="60"/>
      <c r="J42" s="58"/>
      <c r="K42" s="58"/>
      <c r="L42" s="15"/>
      <c r="M42" s="15"/>
      <c r="N42" s="15"/>
      <c r="O42" s="15"/>
      <c r="P42" s="15"/>
      <c r="Q42" s="15"/>
      <c r="R42" s="15"/>
    </row>
    <row r="43" spans="1:18" ht="54.75" customHeight="1" x14ac:dyDescent="0.2">
      <c r="A43" s="53"/>
      <c r="B43" s="56"/>
      <c r="C43" s="18" t="s">
        <v>6</v>
      </c>
      <c r="D43" s="17">
        <v>0</v>
      </c>
      <c r="E43" s="17">
        <v>0</v>
      </c>
      <c r="F43" s="27" t="s">
        <v>91</v>
      </c>
      <c r="G43" s="60"/>
      <c r="H43" s="63"/>
      <c r="I43" s="60"/>
      <c r="J43" s="59"/>
      <c r="K43" s="59"/>
      <c r="L43" s="15"/>
      <c r="M43" s="15"/>
      <c r="N43" s="15"/>
      <c r="O43" s="15"/>
      <c r="P43" s="15"/>
      <c r="Q43" s="15"/>
      <c r="R43" s="15"/>
    </row>
    <row r="44" spans="1:18" x14ac:dyDescent="0.2">
      <c r="A44" s="51" t="s">
        <v>17</v>
      </c>
      <c r="B44" s="54" t="s">
        <v>39</v>
      </c>
      <c r="C44" s="18" t="s">
        <v>2</v>
      </c>
      <c r="D44" s="17">
        <f>SUM(D45:D48)</f>
        <v>50000</v>
      </c>
      <c r="E44" s="17">
        <f t="shared" ref="E44" si="22">SUM(E45:E48)</f>
        <v>26000</v>
      </c>
      <c r="F44" s="27">
        <f t="shared" si="19"/>
        <v>52</v>
      </c>
      <c r="G44" s="60" t="s">
        <v>111</v>
      </c>
      <c r="H44" s="61" t="s">
        <v>151</v>
      </c>
      <c r="I44" s="60" t="s">
        <v>132</v>
      </c>
      <c r="J44" s="57" t="s">
        <v>57</v>
      </c>
      <c r="K44" s="71"/>
      <c r="L44" s="15"/>
      <c r="M44" s="15"/>
      <c r="N44" s="15"/>
      <c r="O44" s="15"/>
      <c r="P44" s="15"/>
      <c r="Q44" s="15"/>
      <c r="R44" s="15"/>
    </row>
    <row r="45" spans="1:18" x14ac:dyDescent="0.2">
      <c r="A45" s="52"/>
      <c r="B45" s="55"/>
      <c r="C45" s="18" t="s">
        <v>3</v>
      </c>
      <c r="D45" s="17">
        <v>0</v>
      </c>
      <c r="E45" s="17">
        <v>0</v>
      </c>
      <c r="F45" s="27" t="s">
        <v>91</v>
      </c>
      <c r="G45" s="60"/>
      <c r="H45" s="62"/>
      <c r="I45" s="60"/>
      <c r="J45" s="58"/>
      <c r="K45" s="72"/>
      <c r="L45" s="15"/>
      <c r="M45" s="15"/>
      <c r="N45" s="15"/>
      <c r="O45" s="15"/>
      <c r="P45" s="15"/>
      <c r="Q45" s="15"/>
      <c r="R45" s="15"/>
    </row>
    <row r="46" spans="1:18" x14ac:dyDescent="0.2">
      <c r="A46" s="52"/>
      <c r="B46" s="55"/>
      <c r="C46" s="18" t="s">
        <v>4</v>
      </c>
      <c r="D46" s="17">
        <v>0</v>
      </c>
      <c r="E46" s="17">
        <v>0</v>
      </c>
      <c r="F46" s="27" t="s">
        <v>91</v>
      </c>
      <c r="G46" s="60"/>
      <c r="H46" s="62"/>
      <c r="I46" s="60"/>
      <c r="J46" s="58"/>
      <c r="K46" s="72"/>
      <c r="L46" s="15"/>
      <c r="M46" s="15"/>
      <c r="N46" s="15"/>
      <c r="O46" s="15"/>
      <c r="P46" s="15"/>
      <c r="Q46" s="15"/>
      <c r="R46" s="15"/>
    </row>
    <row r="47" spans="1:18" x14ac:dyDescent="0.2">
      <c r="A47" s="52"/>
      <c r="B47" s="55"/>
      <c r="C47" s="18" t="s">
        <v>5</v>
      </c>
      <c r="D47" s="17">
        <v>0</v>
      </c>
      <c r="E47" s="17">
        <v>0</v>
      </c>
      <c r="F47" s="27" t="s">
        <v>91</v>
      </c>
      <c r="G47" s="60"/>
      <c r="H47" s="62"/>
      <c r="I47" s="60"/>
      <c r="J47" s="58"/>
      <c r="K47" s="72"/>
      <c r="L47" s="15"/>
      <c r="M47" s="15"/>
      <c r="N47" s="15"/>
      <c r="O47" s="15"/>
      <c r="P47" s="15"/>
      <c r="Q47" s="15"/>
      <c r="R47" s="15"/>
    </row>
    <row r="48" spans="1:18" ht="68.25" customHeight="1" x14ac:dyDescent="0.2">
      <c r="A48" s="53"/>
      <c r="B48" s="56"/>
      <c r="C48" s="18" t="s">
        <v>6</v>
      </c>
      <c r="D48" s="17">
        <v>50000</v>
      </c>
      <c r="E48" s="17">
        <v>26000</v>
      </c>
      <c r="F48" s="27">
        <f t="shared" si="19"/>
        <v>52</v>
      </c>
      <c r="G48" s="60"/>
      <c r="H48" s="63"/>
      <c r="I48" s="60"/>
      <c r="J48" s="59"/>
      <c r="K48" s="73"/>
      <c r="L48" s="15"/>
      <c r="M48" s="15"/>
      <c r="N48" s="15"/>
      <c r="O48" s="15"/>
      <c r="P48" s="15"/>
      <c r="Q48" s="15"/>
      <c r="R48" s="15"/>
    </row>
    <row r="49" spans="1:18" ht="27" customHeight="1" x14ac:dyDescent="0.2">
      <c r="A49" s="44" t="s">
        <v>9</v>
      </c>
      <c r="B49" s="45" t="s">
        <v>156</v>
      </c>
      <c r="C49" s="18" t="s">
        <v>2</v>
      </c>
      <c r="D49" s="17">
        <f>SUM(D50:D53)</f>
        <v>604.9</v>
      </c>
      <c r="E49" s="17">
        <f t="shared" ref="E49" si="23">SUM(E50:E53)</f>
        <v>56</v>
      </c>
      <c r="F49" s="27">
        <f t="shared" si="19"/>
        <v>9.2577285501735833</v>
      </c>
      <c r="G49" s="61" t="s">
        <v>91</v>
      </c>
      <c r="H49" s="25" t="s">
        <v>92</v>
      </c>
      <c r="I49" s="29">
        <v>2</v>
      </c>
      <c r="J49" s="46" t="s">
        <v>58</v>
      </c>
      <c r="K49" s="71"/>
      <c r="L49" s="15"/>
      <c r="M49" s="15"/>
      <c r="N49" s="15"/>
      <c r="O49" s="15"/>
      <c r="P49" s="15"/>
      <c r="Q49" s="15"/>
      <c r="R49" s="15"/>
    </row>
    <row r="50" spans="1:18" ht="25.5" customHeight="1" x14ac:dyDescent="0.2">
      <c r="A50" s="44"/>
      <c r="B50" s="45"/>
      <c r="C50" s="18" t="s">
        <v>3</v>
      </c>
      <c r="D50" s="17">
        <f>D55+D60</f>
        <v>604.9</v>
      </c>
      <c r="E50" s="17">
        <f t="shared" ref="E50" si="24">E55+E60</f>
        <v>56</v>
      </c>
      <c r="F50" s="27">
        <f t="shared" si="19"/>
        <v>9.2577285501735833</v>
      </c>
      <c r="G50" s="62"/>
      <c r="H50" s="25" t="s">
        <v>93</v>
      </c>
      <c r="I50" s="29">
        <v>0</v>
      </c>
      <c r="J50" s="46"/>
      <c r="K50" s="72"/>
      <c r="L50" s="15"/>
      <c r="M50" s="15"/>
      <c r="N50" s="15"/>
      <c r="O50" s="15"/>
      <c r="P50" s="15"/>
      <c r="Q50" s="15"/>
      <c r="R50" s="15"/>
    </row>
    <row r="51" spans="1:18" x14ac:dyDescent="0.2">
      <c r="A51" s="44"/>
      <c r="B51" s="45"/>
      <c r="C51" s="18" t="s">
        <v>4</v>
      </c>
      <c r="D51" s="17">
        <f t="shared" ref="D51:E53" si="25">D56+D61</f>
        <v>0</v>
      </c>
      <c r="E51" s="17">
        <f t="shared" si="25"/>
        <v>0</v>
      </c>
      <c r="F51" s="27" t="s">
        <v>91</v>
      </c>
      <c r="G51" s="62"/>
      <c r="H51" s="25" t="s">
        <v>94</v>
      </c>
      <c r="I51" s="29">
        <v>1</v>
      </c>
      <c r="J51" s="46"/>
      <c r="K51" s="72"/>
      <c r="L51" s="15"/>
      <c r="M51" s="15"/>
      <c r="N51" s="15"/>
      <c r="O51" s="15"/>
      <c r="P51" s="15"/>
      <c r="Q51" s="15"/>
      <c r="R51" s="15"/>
    </row>
    <row r="52" spans="1:18" x14ac:dyDescent="0.2">
      <c r="A52" s="44"/>
      <c r="B52" s="45"/>
      <c r="C52" s="18" t="s">
        <v>5</v>
      </c>
      <c r="D52" s="17">
        <f t="shared" si="25"/>
        <v>0</v>
      </c>
      <c r="E52" s="17">
        <f t="shared" si="25"/>
        <v>0</v>
      </c>
      <c r="F52" s="27" t="s">
        <v>91</v>
      </c>
      <c r="G52" s="62"/>
      <c r="H52" s="25" t="s">
        <v>95</v>
      </c>
      <c r="I52" s="29">
        <v>1</v>
      </c>
      <c r="J52" s="46"/>
      <c r="K52" s="72"/>
      <c r="L52" s="15"/>
      <c r="M52" s="15"/>
      <c r="N52" s="15"/>
      <c r="O52" s="15"/>
      <c r="P52" s="15"/>
      <c r="Q52" s="15"/>
      <c r="R52" s="15"/>
    </row>
    <row r="53" spans="1:18" ht="27.75" customHeight="1" x14ac:dyDescent="0.2">
      <c r="A53" s="44"/>
      <c r="B53" s="45"/>
      <c r="C53" s="18" t="s">
        <v>6</v>
      </c>
      <c r="D53" s="17">
        <f t="shared" si="25"/>
        <v>0</v>
      </c>
      <c r="E53" s="17">
        <f t="shared" si="25"/>
        <v>0</v>
      </c>
      <c r="F53" s="27" t="s">
        <v>91</v>
      </c>
      <c r="G53" s="63"/>
      <c r="H53" s="25" t="s">
        <v>96</v>
      </c>
      <c r="I53" s="27">
        <f>I50/I49</f>
        <v>0</v>
      </c>
      <c r="J53" s="46"/>
      <c r="K53" s="73"/>
      <c r="L53" s="15"/>
      <c r="M53" s="15"/>
      <c r="N53" s="15"/>
      <c r="O53" s="15"/>
      <c r="P53" s="15"/>
      <c r="Q53" s="15"/>
      <c r="R53" s="15"/>
    </row>
    <row r="54" spans="1:18" x14ac:dyDescent="0.2">
      <c r="A54" s="51" t="s">
        <v>40</v>
      </c>
      <c r="B54" s="54" t="s">
        <v>63</v>
      </c>
      <c r="C54" s="18" t="s">
        <v>2</v>
      </c>
      <c r="D54" s="17">
        <f>SUM(D55:D58)</f>
        <v>436.8</v>
      </c>
      <c r="E54" s="17">
        <f t="shared" ref="E54" si="26">SUM(E55:E58)</f>
        <v>0</v>
      </c>
      <c r="F54" s="27">
        <f t="shared" si="19"/>
        <v>0</v>
      </c>
      <c r="G54" s="60" t="s">
        <v>117</v>
      </c>
      <c r="H54" s="61" t="s">
        <v>129</v>
      </c>
      <c r="I54" s="60" t="s">
        <v>127</v>
      </c>
      <c r="J54" s="57" t="s">
        <v>56</v>
      </c>
      <c r="K54" s="57" t="s">
        <v>128</v>
      </c>
      <c r="L54" s="15"/>
      <c r="M54" s="15"/>
      <c r="N54" s="15"/>
      <c r="O54" s="15"/>
      <c r="P54" s="15"/>
      <c r="Q54" s="15"/>
      <c r="R54" s="15"/>
    </row>
    <row r="55" spans="1:18" x14ac:dyDescent="0.2">
      <c r="A55" s="52"/>
      <c r="B55" s="55"/>
      <c r="C55" s="18" t="s">
        <v>3</v>
      </c>
      <c r="D55" s="17">
        <v>436.8</v>
      </c>
      <c r="E55" s="17">
        <v>0</v>
      </c>
      <c r="F55" s="27">
        <f t="shared" si="19"/>
        <v>0</v>
      </c>
      <c r="G55" s="60"/>
      <c r="H55" s="62"/>
      <c r="I55" s="60"/>
      <c r="J55" s="58"/>
      <c r="K55" s="58"/>
      <c r="L55" s="15"/>
      <c r="M55" s="15"/>
      <c r="N55" s="15"/>
      <c r="O55" s="15"/>
      <c r="P55" s="15"/>
      <c r="Q55" s="15"/>
      <c r="R55" s="15"/>
    </row>
    <row r="56" spans="1:18" x14ac:dyDescent="0.2">
      <c r="A56" s="52"/>
      <c r="B56" s="55"/>
      <c r="C56" s="18" t="s">
        <v>4</v>
      </c>
      <c r="D56" s="17">
        <v>0</v>
      </c>
      <c r="E56" s="17">
        <v>0</v>
      </c>
      <c r="F56" s="27" t="s">
        <v>91</v>
      </c>
      <c r="G56" s="60"/>
      <c r="H56" s="62"/>
      <c r="I56" s="60"/>
      <c r="J56" s="58"/>
      <c r="K56" s="58"/>
      <c r="L56" s="15"/>
      <c r="M56" s="15"/>
      <c r="N56" s="15"/>
      <c r="O56" s="15"/>
      <c r="P56" s="15"/>
      <c r="Q56" s="15"/>
      <c r="R56" s="15"/>
    </row>
    <row r="57" spans="1:18" x14ac:dyDescent="0.2">
      <c r="A57" s="52"/>
      <c r="B57" s="55"/>
      <c r="C57" s="18" t="s">
        <v>5</v>
      </c>
      <c r="D57" s="17">
        <v>0</v>
      </c>
      <c r="E57" s="17">
        <v>0</v>
      </c>
      <c r="F57" s="27" t="s">
        <v>91</v>
      </c>
      <c r="G57" s="60"/>
      <c r="H57" s="62"/>
      <c r="I57" s="60"/>
      <c r="J57" s="58"/>
      <c r="K57" s="58"/>
      <c r="L57" s="15"/>
      <c r="M57" s="15"/>
      <c r="N57" s="15"/>
      <c r="O57" s="15"/>
      <c r="P57" s="15"/>
      <c r="Q57" s="15"/>
      <c r="R57" s="15"/>
    </row>
    <row r="58" spans="1:18" ht="96" customHeight="1" x14ac:dyDescent="0.2">
      <c r="A58" s="53"/>
      <c r="B58" s="56"/>
      <c r="C58" s="18" t="s">
        <v>6</v>
      </c>
      <c r="D58" s="17">
        <v>0</v>
      </c>
      <c r="E58" s="17">
        <v>0</v>
      </c>
      <c r="F58" s="27" t="s">
        <v>91</v>
      </c>
      <c r="G58" s="60"/>
      <c r="H58" s="63"/>
      <c r="I58" s="60"/>
      <c r="J58" s="59"/>
      <c r="K58" s="59"/>
      <c r="L58" s="15"/>
      <c r="M58" s="15"/>
      <c r="N58" s="15"/>
      <c r="O58" s="15"/>
      <c r="P58" s="15"/>
      <c r="Q58" s="15"/>
      <c r="R58" s="15"/>
    </row>
    <row r="59" spans="1:18" x14ac:dyDescent="0.2">
      <c r="A59" s="51" t="s">
        <v>41</v>
      </c>
      <c r="B59" s="54" t="s">
        <v>42</v>
      </c>
      <c r="C59" s="18" t="s">
        <v>2</v>
      </c>
      <c r="D59" s="17">
        <f>SUM(D60:D63)</f>
        <v>168.1</v>
      </c>
      <c r="E59" s="17">
        <f t="shared" ref="E59" si="27">SUM(E60:E63)</f>
        <v>56</v>
      </c>
      <c r="F59" s="27">
        <f t="shared" si="19"/>
        <v>33.31350386674599</v>
      </c>
      <c r="G59" s="60" t="s">
        <v>118</v>
      </c>
      <c r="H59" s="61" t="s">
        <v>135</v>
      </c>
      <c r="I59" s="60" t="s">
        <v>132</v>
      </c>
      <c r="J59" s="57" t="s">
        <v>58</v>
      </c>
      <c r="K59" s="57" t="s">
        <v>136</v>
      </c>
      <c r="L59" s="15"/>
      <c r="M59" s="15"/>
      <c r="N59" s="15"/>
      <c r="O59" s="15"/>
      <c r="P59" s="15"/>
      <c r="Q59" s="15"/>
      <c r="R59" s="15"/>
    </row>
    <row r="60" spans="1:18" x14ac:dyDescent="0.2">
      <c r="A60" s="52"/>
      <c r="B60" s="55"/>
      <c r="C60" s="18" t="s">
        <v>3</v>
      </c>
      <c r="D60" s="17">
        <v>168.1</v>
      </c>
      <c r="E60" s="17">
        <v>56</v>
      </c>
      <c r="F60" s="27">
        <f t="shared" si="19"/>
        <v>33.31350386674599</v>
      </c>
      <c r="G60" s="60"/>
      <c r="H60" s="62"/>
      <c r="I60" s="60"/>
      <c r="J60" s="58"/>
      <c r="K60" s="58"/>
      <c r="L60" s="15"/>
      <c r="M60" s="15"/>
      <c r="N60" s="15"/>
      <c r="O60" s="15"/>
      <c r="P60" s="15"/>
      <c r="Q60" s="15"/>
      <c r="R60" s="15"/>
    </row>
    <row r="61" spans="1:18" x14ac:dyDescent="0.2">
      <c r="A61" s="52"/>
      <c r="B61" s="55"/>
      <c r="C61" s="18" t="s">
        <v>4</v>
      </c>
      <c r="D61" s="17">
        <v>0</v>
      </c>
      <c r="E61" s="17">
        <v>0</v>
      </c>
      <c r="F61" s="27" t="s">
        <v>91</v>
      </c>
      <c r="G61" s="60"/>
      <c r="H61" s="62"/>
      <c r="I61" s="60"/>
      <c r="J61" s="58"/>
      <c r="K61" s="58"/>
      <c r="L61" s="15"/>
      <c r="M61" s="15"/>
      <c r="N61" s="15"/>
      <c r="O61" s="15"/>
      <c r="P61" s="15"/>
      <c r="Q61" s="15"/>
      <c r="R61" s="15"/>
    </row>
    <row r="62" spans="1:18" x14ac:dyDescent="0.2">
      <c r="A62" s="52"/>
      <c r="B62" s="55"/>
      <c r="C62" s="18" t="s">
        <v>5</v>
      </c>
      <c r="D62" s="17">
        <v>0</v>
      </c>
      <c r="E62" s="17">
        <v>0</v>
      </c>
      <c r="F62" s="27" t="s">
        <v>91</v>
      </c>
      <c r="G62" s="60"/>
      <c r="H62" s="62"/>
      <c r="I62" s="60"/>
      <c r="J62" s="58"/>
      <c r="K62" s="58"/>
      <c r="L62" s="15"/>
      <c r="M62" s="15"/>
      <c r="N62" s="15"/>
      <c r="O62" s="15"/>
      <c r="P62" s="15"/>
      <c r="Q62" s="15"/>
      <c r="R62" s="15"/>
    </row>
    <row r="63" spans="1:18" ht="93" customHeight="1" x14ac:dyDescent="0.2">
      <c r="A63" s="53"/>
      <c r="B63" s="56"/>
      <c r="C63" s="18" t="s">
        <v>6</v>
      </c>
      <c r="D63" s="17">
        <v>0</v>
      </c>
      <c r="E63" s="17">
        <v>0</v>
      </c>
      <c r="F63" s="27" t="s">
        <v>91</v>
      </c>
      <c r="G63" s="60"/>
      <c r="H63" s="63"/>
      <c r="I63" s="60"/>
      <c r="J63" s="59"/>
      <c r="K63" s="59"/>
      <c r="L63" s="15"/>
      <c r="M63" s="15"/>
      <c r="N63" s="15"/>
      <c r="O63" s="15"/>
      <c r="P63" s="15"/>
      <c r="Q63" s="15"/>
      <c r="R63" s="15"/>
    </row>
    <row r="64" spans="1:18" ht="23.25" customHeight="1" x14ac:dyDescent="0.2">
      <c r="A64" s="44" t="s">
        <v>30</v>
      </c>
      <c r="B64" s="64" t="s">
        <v>29</v>
      </c>
      <c r="C64" s="18" t="s">
        <v>2</v>
      </c>
      <c r="D64" s="17">
        <f>SUM(D65:D68)</f>
        <v>113702.3</v>
      </c>
      <c r="E64" s="17">
        <f t="shared" ref="E64" si="28">SUM(E65:E68)</f>
        <v>41172.100000000006</v>
      </c>
      <c r="F64" s="27">
        <f t="shared" si="19"/>
        <v>36.210437255886646</v>
      </c>
      <c r="G64" s="61" t="s">
        <v>91</v>
      </c>
      <c r="H64" s="25" t="s">
        <v>92</v>
      </c>
      <c r="I64" s="29">
        <v>7</v>
      </c>
      <c r="J64" s="46" t="s">
        <v>183</v>
      </c>
      <c r="K64" s="71"/>
      <c r="L64" s="15"/>
      <c r="M64" s="15"/>
      <c r="N64" s="15"/>
      <c r="O64" s="15"/>
      <c r="P64" s="15"/>
      <c r="Q64" s="15"/>
      <c r="R64" s="15"/>
    </row>
    <row r="65" spans="1:18" ht="23.25" customHeight="1" x14ac:dyDescent="0.2">
      <c r="A65" s="44"/>
      <c r="B65" s="65"/>
      <c r="C65" s="18" t="s">
        <v>3</v>
      </c>
      <c r="D65" s="17">
        <f>D70+D90</f>
        <v>113702.3</v>
      </c>
      <c r="E65" s="17">
        <f t="shared" ref="E65" si="29">E70+E90</f>
        <v>41172.100000000006</v>
      </c>
      <c r="F65" s="27">
        <f t="shared" si="19"/>
        <v>36.210437255886646</v>
      </c>
      <c r="G65" s="62"/>
      <c r="H65" s="25" t="s">
        <v>93</v>
      </c>
      <c r="I65" s="29">
        <f>I70+I90</f>
        <v>1</v>
      </c>
      <c r="J65" s="46"/>
      <c r="K65" s="72"/>
      <c r="L65" s="15"/>
      <c r="M65" s="15"/>
      <c r="N65" s="15"/>
      <c r="O65" s="15"/>
      <c r="P65" s="15"/>
      <c r="Q65" s="15"/>
      <c r="R65" s="15"/>
    </row>
    <row r="66" spans="1:18" x14ac:dyDescent="0.2">
      <c r="A66" s="44"/>
      <c r="B66" s="65"/>
      <c r="C66" s="18" t="s">
        <v>4</v>
      </c>
      <c r="D66" s="17">
        <f t="shared" ref="D66:E68" si="30">D71+D91</f>
        <v>0</v>
      </c>
      <c r="E66" s="17">
        <f t="shared" si="30"/>
        <v>0</v>
      </c>
      <c r="F66" s="27" t="s">
        <v>91</v>
      </c>
      <c r="G66" s="62"/>
      <c r="H66" s="25" t="s">
        <v>94</v>
      </c>
      <c r="I66" s="29">
        <f t="shared" ref="I66:I67" si="31">I71+I91</f>
        <v>5</v>
      </c>
      <c r="J66" s="46"/>
      <c r="K66" s="72"/>
      <c r="L66" s="15"/>
      <c r="M66" s="15"/>
      <c r="N66" s="15"/>
      <c r="O66" s="15"/>
      <c r="P66" s="15"/>
      <c r="Q66" s="15"/>
      <c r="R66" s="15"/>
    </row>
    <row r="67" spans="1:18" x14ac:dyDescent="0.2">
      <c r="A67" s="44"/>
      <c r="B67" s="65"/>
      <c r="C67" s="18" t="s">
        <v>5</v>
      </c>
      <c r="D67" s="17">
        <f t="shared" si="30"/>
        <v>0</v>
      </c>
      <c r="E67" s="17">
        <f t="shared" si="30"/>
        <v>0</v>
      </c>
      <c r="F67" s="27" t="s">
        <v>91</v>
      </c>
      <c r="G67" s="62"/>
      <c r="H67" s="25" t="s">
        <v>95</v>
      </c>
      <c r="I67" s="29">
        <f t="shared" si="31"/>
        <v>1</v>
      </c>
      <c r="J67" s="46"/>
      <c r="K67" s="72"/>
      <c r="L67" s="15"/>
      <c r="M67" s="15"/>
      <c r="N67" s="15"/>
      <c r="O67" s="15"/>
      <c r="P67" s="15"/>
      <c r="Q67" s="15"/>
      <c r="R67" s="15"/>
    </row>
    <row r="68" spans="1:18" ht="22.5" x14ac:dyDescent="0.2">
      <c r="A68" s="44"/>
      <c r="B68" s="66"/>
      <c r="C68" s="18" t="s">
        <v>6</v>
      </c>
      <c r="D68" s="17">
        <f t="shared" si="30"/>
        <v>0</v>
      </c>
      <c r="E68" s="17">
        <f t="shared" si="30"/>
        <v>0</v>
      </c>
      <c r="F68" s="27" t="s">
        <v>91</v>
      </c>
      <c r="G68" s="63"/>
      <c r="H68" s="25" t="s">
        <v>96</v>
      </c>
      <c r="I68" s="27">
        <f>I65/I64</f>
        <v>0.14285714285714285</v>
      </c>
      <c r="J68" s="46"/>
      <c r="K68" s="73"/>
      <c r="L68" s="15"/>
      <c r="M68" s="15"/>
      <c r="N68" s="15"/>
      <c r="O68" s="15"/>
      <c r="P68" s="15"/>
      <c r="Q68" s="15"/>
      <c r="R68" s="15"/>
    </row>
    <row r="69" spans="1:18" ht="22.5" customHeight="1" x14ac:dyDescent="0.2">
      <c r="A69" s="44" t="s">
        <v>10</v>
      </c>
      <c r="B69" s="64" t="s">
        <v>157</v>
      </c>
      <c r="C69" s="18" t="s">
        <v>2</v>
      </c>
      <c r="D69" s="17">
        <f>SUM(D70:D73)</f>
        <v>49757.5</v>
      </c>
      <c r="E69" s="17">
        <f t="shared" ref="E69" si="32">SUM(E70:E73)</f>
        <v>21855.3</v>
      </c>
      <c r="F69" s="27">
        <f t="shared" si="19"/>
        <v>43.923629603577346</v>
      </c>
      <c r="G69" s="61" t="s">
        <v>91</v>
      </c>
      <c r="H69" s="25" t="s">
        <v>92</v>
      </c>
      <c r="I69" s="29">
        <f>SUM(I70:I72)</f>
        <v>3</v>
      </c>
      <c r="J69" s="46" t="s">
        <v>59</v>
      </c>
      <c r="K69" s="71"/>
      <c r="L69" s="15"/>
      <c r="M69" s="15"/>
      <c r="N69" s="15"/>
      <c r="O69" s="15"/>
      <c r="P69" s="15"/>
      <c r="Q69" s="15"/>
      <c r="R69" s="15"/>
    </row>
    <row r="70" spans="1:18" ht="21.75" customHeight="1" x14ac:dyDescent="0.2">
      <c r="A70" s="44"/>
      <c r="B70" s="65"/>
      <c r="C70" s="18" t="s">
        <v>3</v>
      </c>
      <c r="D70" s="17">
        <f>D75+D80+D85</f>
        <v>49757.5</v>
      </c>
      <c r="E70" s="17">
        <f t="shared" ref="E70" si="33">E75+E80+E85</f>
        <v>21855.3</v>
      </c>
      <c r="F70" s="27">
        <f t="shared" si="19"/>
        <v>43.923629603577346</v>
      </c>
      <c r="G70" s="62"/>
      <c r="H70" s="25" t="s">
        <v>93</v>
      </c>
      <c r="I70" s="29">
        <v>1</v>
      </c>
      <c r="J70" s="46"/>
      <c r="K70" s="72"/>
      <c r="L70" s="15"/>
      <c r="M70" s="15"/>
      <c r="N70" s="15"/>
      <c r="O70" s="15"/>
      <c r="P70" s="15"/>
      <c r="Q70" s="15"/>
      <c r="R70" s="15"/>
    </row>
    <row r="71" spans="1:18" x14ac:dyDescent="0.2">
      <c r="A71" s="44"/>
      <c r="B71" s="65"/>
      <c r="C71" s="18" t="s">
        <v>4</v>
      </c>
      <c r="D71" s="17">
        <f t="shared" ref="D71:E73" si="34">D76+D81+D86</f>
        <v>0</v>
      </c>
      <c r="E71" s="17">
        <f t="shared" si="34"/>
        <v>0</v>
      </c>
      <c r="F71" s="27" t="s">
        <v>91</v>
      </c>
      <c r="G71" s="62"/>
      <c r="H71" s="25" t="s">
        <v>94</v>
      </c>
      <c r="I71" s="29">
        <v>1</v>
      </c>
      <c r="J71" s="46"/>
      <c r="K71" s="72"/>
      <c r="L71" s="15"/>
      <c r="M71" s="15"/>
      <c r="N71" s="15"/>
      <c r="O71" s="15"/>
      <c r="P71" s="15"/>
      <c r="Q71" s="15"/>
      <c r="R71" s="15"/>
    </row>
    <row r="72" spans="1:18" x14ac:dyDescent="0.2">
      <c r="A72" s="44"/>
      <c r="B72" s="65"/>
      <c r="C72" s="18" t="s">
        <v>5</v>
      </c>
      <c r="D72" s="17">
        <f t="shared" si="34"/>
        <v>0</v>
      </c>
      <c r="E72" s="17">
        <f t="shared" si="34"/>
        <v>0</v>
      </c>
      <c r="F72" s="27" t="s">
        <v>91</v>
      </c>
      <c r="G72" s="62"/>
      <c r="H72" s="25" t="s">
        <v>95</v>
      </c>
      <c r="I72" s="29">
        <v>1</v>
      </c>
      <c r="J72" s="46"/>
      <c r="K72" s="72"/>
      <c r="L72" s="15"/>
      <c r="M72" s="15"/>
      <c r="N72" s="15"/>
      <c r="O72" s="15"/>
      <c r="P72" s="15"/>
      <c r="Q72" s="15"/>
      <c r="R72" s="15"/>
    </row>
    <row r="73" spans="1:18" ht="22.5" x14ac:dyDescent="0.2">
      <c r="A73" s="44"/>
      <c r="B73" s="66"/>
      <c r="C73" s="18" t="s">
        <v>6</v>
      </c>
      <c r="D73" s="17">
        <f>D78+D83+D88</f>
        <v>0</v>
      </c>
      <c r="E73" s="17">
        <f t="shared" si="34"/>
        <v>0</v>
      </c>
      <c r="F73" s="27" t="s">
        <v>91</v>
      </c>
      <c r="G73" s="63"/>
      <c r="H73" s="25" t="s">
        <v>96</v>
      </c>
      <c r="I73" s="27">
        <f>I70/I69</f>
        <v>0.33333333333333331</v>
      </c>
      <c r="J73" s="46"/>
      <c r="K73" s="73"/>
      <c r="L73" s="15"/>
      <c r="M73" s="15"/>
      <c r="N73" s="15"/>
      <c r="O73" s="15"/>
      <c r="P73" s="15"/>
      <c r="Q73" s="15"/>
      <c r="R73" s="15"/>
    </row>
    <row r="74" spans="1:18" x14ac:dyDescent="0.2">
      <c r="A74" s="51" t="s">
        <v>18</v>
      </c>
      <c r="B74" s="64" t="s">
        <v>43</v>
      </c>
      <c r="C74" s="18" t="s">
        <v>2</v>
      </c>
      <c r="D74" s="17">
        <f>SUM(D75:D78)</f>
        <v>22296.7</v>
      </c>
      <c r="E74" s="17">
        <f t="shared" ref="E74" si="35">SUM(E75:E78)</f>
        <v>6013.5</v>
      </c>
      <c r="F74" s="27">
        <f t="shared" si="19"/>
        <v>26.970358842339898</v>
      </c>
      <c r="G74" s="60" t="s">
        <v>168</v>
      </c>
      <c r="H74" s="61" t="s">
        <v>170</v>
      </c>
      <c r="I74" s="60" t="s">
        <v>132</v>
      </c>
      <c r="J74" s="57" t="s">
        <v>59</v>
      </c>
      <c r="K74" s="57" t="s">
        <v>166</v>
      </c>
      <c r="L74" s="15"/>
      <c r="M74" s="15"/>
      <c r="N74" s="15"/>
      <c r="O74" s="15"/>
      <c r="P74" s="15"/>
      <c r="Q74" s="15"/>
      <c r="R74" s="15"/>
    </row>
    <row r="75" spans="1:18" x14ac:dyDescent="0.2">
      <c r="A75" s="52"/>
      <c r="B75" s="65"/>
      <c r="C75" s="18" t="s">
        <v>3</v>
      </c>
      <c r="D75" s="17">
        <v>22296.7</v>
      </c>
      <c r="E75" s="17">
        <v>6013.5</v>
      </c>
      <c r="F75" s="27">
        <f t="shared" si="19"/>
        <v>26.970358842339898</v>
      </c>
      <c r="G75" s="60"/>
      <c r="H75" s="62"/>
      <c r="I75" s="60"/>
      <c r="J75" s="58"/>
      <c r="K75" s="58"/>
      <c r="L75" s="15"/>
      <c r="M75" s="15"/>
      <c r="N75" s="15"/>
      <c r="O75" s="15"/>
      <c r="P75" s="15"/>
      <c r="Q75" s="15"/>
      <c r="R75" s="15"/>
    </row>
    <row r="76" spans="1:18" x14ac:dyDescent="0.2">
      <c r="A76" s="52"/>
      <c r="B76" s="65"/>
      <c r="C76" s="18" t="s">
        <v>4</v>
      </c>
      <c r="D76" s="17">
        <v>0</v>
      </c>
      <c r="E76" s="17">
        <v>0</v>
      </c>
      <c r="F76" s="27" t="s">
        <v>91</v>
      </c>
      <c r="G76" s="60"/>
      <c r="H76" s="62"/>
      <c r="I76" s="60"/>
      <c r="J76" s="58"/>
      <c r="K76" s="58"/>
      <c r="L76" s="15"/>
      <c r="M76" s="15"/>
      <c r="N76" s="15"/>
      <c r="O76" s="15"/>
      <c r="P76" s="15"/>
      <c r="Q76" s="15"/>
      <c r="R76" s="15"/>
    </row>
    <row r="77" spans="1:18" x14ac:dyDescent="0.2">
      <c r="A77" s="52"/>
      <c r="B77" s="65"/>
      <c r="C77" s="18" t="s">
        <v>5</v>
      </c>
      <c r="D77" s="17">
        <v>0</v>
      </c>
      <c r="E77" s="17">
        <v>0</v>
      </c>
      <c r="F77" s="27" t="s">
        <v>91</v>
      </c>
      <c r="G77" s="60"/>
      <c r="H77" s="62"/>
      <c r="I77" s="60"/>
      <c r="J77" s="58"/>
      <c r="K77" s="58"/>
      <c r="L77" s="15"/>
      <c r="M77" s="15"/>
      <c r="N77" s="15"/>
      <c r="O77" s="15"/>
      <c r="P77" s="15"/>
      <c r="Q77" s="15"/>
      <c r="R77" s="15"/>
    </row>
    <row r="78" spans="1:18" ht="207" customHeight="1" x14ac:dyDescent="0.2">
      <c r="A78" s="53"/>
      <c r="B78" s="66"/>
      <c r="C78" s="18" t="s">
        <v>6</v>
      </c>
      <c r="D78" s="17">
        <v>0</v>
      </c>
      <c r="E78" s="17">
        <v>0</v>
      </c>
      <c r="F78" s="27" t="s">
        <v>91</v>
      </c>
      <c r="G78" s="60"/>
      <c r="H78" s="63"/>
      <c r="I78" s="60"/>
      <c r="J78" s="59"/>
      <c r="K78" s="59"/>
      <c r="L78" s="15"/>
      <c r="M78" s="15"/>
      <c r="N78" s="15"/>
      <c r="O78" s="15"/>
      <c r="P78" s="15"/>
      <c r="Q78" s="15"/>
      <c r="R78" s="15"/>
    </row>
    <row r="79" spans="1:18" x14ac:dyDescent="0.2">
      <c r="A79" s="51" t="s">
        <v>19</v>
      </c>
      <c r="B79" s="64" t="s">
        <v>45</v>
      </c>
      <c r="C79" s="18" t="s">
        <v>2</v>
      </c>
      <c r="D79" s="17">
        <f>SUM(D80:D83)</f>
        <v>15710</v>
      </c>
      <c r="E79" s="17">
        <f t="shared" ref="E79" si="36">SUM(E80:E83)</f>
        <v>0</v>
      </c>
      <c r="F79" s="27">
        <f t="shared" si="19"/>
        <v>0</v>
      </c>
      <c r="G79" s="60" t="s">
        <v>169</v>
      </c>
      <c r="H79" s="61" t="s">
        <v>167</v>
      </c>
      <c r="I79" s="60" t="s">
        <v>127</v>
      </c>
      <c r="J79" s="57" t="s">
        <v>59</v>
      </c>
      <c r="K79" s="57" t="s">
        <v>182</v>
      </c>
      <c r="L79" s="15"/>
      <c r="M79" s="15"/>
      <c r="N79" s="15"/>
      <c r="O79" s="15"/>
      <c r="P79" s="15"/>
      <c r="Q79" s="15"/>
      <c r="R79" s="15"/>
    </row>
    <row r="80" spans="1:18" x14ac:dyDescent="0.2">
      <c r="A80" s="52"/>
      <c r="B80" s="65"/>
      <c r="C80" s="18" t="s">
        <v>3</v>
      </c>
      <c r="D80" s="17">
        <v>15710</v>
      </c>
      <c r="E80" s="17">
        <v>0</v>
      </c>
      <c r="F80" s="27">
        <f t="shared" si="19"/>
        <v>0</v>
      </c>
      <c r="G80" s="60"/>
      <c r="H80" s="62"/>
      <c r="I80" s="60"/>
      <c r="J80" s="58"/>
      <c r="K80" s="58"/>
      <c r="L80" s="15"/>
      <c r="M80" s="15"/>
      <c r="N80" s="15"/>
      <c r="O80" s="15"/>
      <c r="P80" s="15"/>
      <c r="Q80" s="15"/>
      <c r="R80" s="15"/>
    </row>
    <row r="81" spans="1:21" x14ac:dyDescent="0.2">
      <c r="A81" s="52"/>
      <c r="B81" s="65"/>
      <c r="C81" s="18" t="s">
        <v>4</v>
      </c>
      <c r="D81" s="17">
        <v>0</v>
      </c>
      <c r="E81" s="17">
        <v>0</v>
      </c>
      <c r="F81" s="27" t="s">
        <v>91</v>
      </c>
      <c r="G81" s="60"/>
      <c r="H81" s="62"/>
      <c r="I81" s="60"/>
      <c r="J81" s="58"/>
      <c r="K81" s="58"/>
      <c r="L81" s="15"/>
      <c r="M81" s="15"/>
      <c r="N81" s="15"/>
      <c r="O81" s="15"/>
      <c r="P81" s="15"/>
      <c r="Q81" s="15"/>
      <c r="R81" s="15"/>
    </row>
    <row r="82" spans="1:21" x14ac:dyDescent="0.2">
      <c r="A82" s="52"/>
      <c r="B82" s="65"/>
      <c r="C82" s="18" t="s">
        <v>5</v>
      </c>
      <c r="D82" s="17">
        <v>0</v>
      </c>
      <c r="E82" s="17">
        <v>0</v>
      </c>
      <c r="F82" s="27" t="s">
        <v>91</v>
      </c>
      <c r="G82" s="60"/>
      <c r="H82" s="62"/>
      <c r="I82" s="60"/>
      <c r="J82" s="58"/>
      <c r="K82" s="58"/>
      <c r="L82" s="15"/>
      <c r="M82" s="15"/>
      <c r="N82" s="15"/>
      <c r="O82" s="15"/>
      <c r="P82" s="15"/>
      <c r="Q82" s="15"/>
      <c r="R82" s="15"/>
    </row>
    <row r="83" spans="1:21" ht="183.75" customHeight="1" x14ac:dyDescent="0.2">
      <c r="A83" s="53"/>
      <c r="B83" s="66"/>
      <c r="C83" s="18" t="s">
        <v>6</v>
      </c>
      <c r="D83" s="17">
        <v>0</v>
      </c>
      <c r="E83" s="17">
        <v>0</v>
      </c>
      <c r="F83" s="27" t="s">
        <v>91</v>
      </c>
      <c r="G83" s="60"/>
      <c r="H83" s="63"/>
      <c r="I83" s="60"/>
      <c r="J83" s="59"/>
      <c r="K83" s="59"/>
      <c r="L83" s="15"/>
      <c r="M83" s="15"/>
      <c r="N83" s="15"/>
      <c r="O83" s="15"/>
      <c r="P83" s="15"/>
      <c r="Q83" s="15"/>
      <c r="R83" s="15"/>
    </row>
    <row r="84" spans="1:21" x14ac:dyDescent="0.2">
      <c r="A84" s="51" t="s">
        <v>44</v>
      </c>
      <c r="B84" s="64" t="s">
        <v>46</v>
      </c>
      <c r="C84" s="18" t="s">
        <v>2</v>
      </c>
      <c r="D84" s="17">
        <f>SUM(D85:D88)</f>
        <v>11750.8</v>
      </c>
      <c r="E84" s="17">
        <f t="shared" ref="E84" si="37">SUM(E85:E88)</f>
        <v>15841.8</v>
      </c>
      <c r="F84" s="27">
        <f t="shared" si="19"/>
        <v>134.81465091738437</v>
      </c>
      <c r="G84" s="61" t="s">
        <v>171</v>
      </c>
      <c r="H84" s="68" t="s">
        <v>172</v>
      </c>
      <c r="I84" s="61" t="s">
        <v>126</v>
      </c>
      <c r="J84" s="57" t="s">
        <v>59</v>
      </c>
      <c r="K84" s="71"/>
      <c r="L84" s="15"/>
      <c r="M84" s="15"/>
      <c r="N84" s="15"/>
      <c r="O84" s="15"/>
      <c r="P84" s="15"/>
      <c r="Q84" s="15"/>
      <c r="R84" s="15"/>
    </row>
    <row r="85" spans="1:21" x14ac:dyDescent="0.2">
      <c r="A85" s="52"/>
      <c r="B85" s="65"/>
      <c r="C85" s="18" t="s">
        <v>3</v>
      </c>
      <c r="D85" s="17">
        <v>11750.8</v>
      </c>
      <c r="E85" s="17">
        <v>15841.8</v>
      </c>
      <c r="F85" s="27">
        <f t="shared" si="19"/>
        <v>134.81465091738437</v>
      </c>
      <c r="G85" s="62"/>
      <c r="H85" s="69"/>
      <c r="I85" s="62"/>
      <c r="J85" s="58"/>
      <c r="K85" s="72"/>
      <c r="L85" s="15"/>
      <c r="M85" s="15"/>
      <c r="N85" s="15"/>
      <c r="O85" s="15"/>
      <c r="P85" s="15"/>
      <c r="Q85" s="15"/>
      <c r="R85" s="15"/>
    </row>
    <row r="86" spans="1:21" x14ac:dyDescent="0.2">
      <c r="A86" s="52"/>
      <c r="B86" s="65"/>
      <c r="C86" s="18" t="s">
        <v>4</v>
      </c>
      <c r="D86" s="17">
        <v>0</v>
      </c>
      <c r="E86" s="17">
        <v>0</v>
      </c>
      <c r="F86" s="27" t="s">
        <v>91</v>
      </c>
      <c r="G86" s="62"/>
      <c r="H86" s="69"/>
      <c r="I86" s="62"/>
      <c r="J86" s="58"/>
      <c r="K86" s="72"/>
      <c r="L86" s="15"/>
      <c r="M86" s="15"/>
      <c r="N86" s="15"/>
      <c r="O86" s="15"/>
      <c r="P86" s="15"/>
      <c r="Q86" s="15"/>
      <c r="R86" s="15"/>
    </row>
    <row r="87" spans="1:21" x14ac:dyDescent="0.2">
      <c r="A87" s="52"/>
      <c r="B87" s="65"/>
      <c r="C87" s="18" t="s">
        <v>5</v>
      </c>
      <c r="D87" s="17">
        <v>0</v>
      </c>
      <c r="E87" s="17">
        <v>0</v>
      </c>
      <c r="F87" s="27" t="s">
        <v>91</v>
      </c>
      <c r="G87" s="62"/>
      <c r="H87" s="69"/>
      <c r="I87" s="62"/>
      <c r="J87" s="58"/>
      <c r="K87" s="72"/>
      <c r="L87" s="15"/>
      <c r="M87" s="15"/>
      <c r="N87" s="15"/>
      <c r="O87" s="15"/>
      <c r="P87" s="15"/>
      <c r="Q87" s="15"/>
      <c r="R87" s="15"/>
    </row>
    <row r="88" spans="1:21" ht="48" customHeight="1" x14ac:dyDescent="0.2">
      <c r="A88" s="53"/>
      <c r="B88" s="66"/>
      <c r="C88" s="18" t="s">
        <v>6</v>
      </c>
      <c r="D88" s="17">
        <v>0</v>
      </c>
      <c r="E88" s="17">
        <v>0</v>
      </c>
      <c r="F88" s="27" t="s">
        <v>91</v>
      </c>
      <c r="G88" s="63"/>
      <c r="H88" s="70"/>
      <c r="I88" s="63"/>
      <c r="J88" s="59"/>
      <c r="K88" s="73"/>
      <c r="L88" s="15"/>
      <c r="M88" s="15"/>
      <c r="N88" s="15"/>
      <c r="O88" s="15"/>
      <c r="P88" s="15"/>
      <c r="Q88" s="15"/>
      <c r="R88" s="15"/>
    </row>
    <row r="89" spans="1:21" ht="26.25" customHeight="1" x14ac:dyDescent="0.2">
      <c r="A89" s="44" t="s">
        <v>11</v>
      </c>
      <c r="B89" s="45" t="s">
        <v>158</v>
      </c>
      <c r="C89" s="18" t="s">
        <v>2</v>
      </c>
      <c r="D89" s="17">
        <f>D94+D99+D104+D109</f>
        <v>63944.800000000003</v>
      </c>
      <c r="E89" s="17">
        <f t="shared" ref="E89:E90" si="38">E94+E99+E104+E109</f>
        <v>19316.800000000003</v>
      </c>
      <c r="F89" s="27">
        <f t="shared" si="19"/>
        <v>30.208554878582781</v>
      </c>
      <c r="G89" s="61" t="s">
        <v>91</v>
      </c>
      <c r="H89" s="25" t="s">
        <v>92</v>
      </c>
      <c r="I89" s="29">
        <v>4</v>
      </c>
      <c r="J89" s="46" t="s">
        <v>56</v>
      </c>
      <c r="K89" s="71"/>
      <c r="L89" s="15"/>
      <c r="M89" s="15"/>
      <c r="N89" s="15"/>
      <c r="O89" s="15"/>
      <c r="P89" s="15"/>
      <c r="Q89" s="15"/>
      <c r="R89" s="15"/>
    </row>
    <row r="90" spans="1:21" ht="21.75" customHeight="1" x14ac:dyDescent="0.2">
      <c r="A90" s="44"/>
      <c r="B90" s="45"/>
      <c r="C90" s="18" t="s">
        <v>3</v>
      </c>
      <c r="D90" s="17">
        <f>D95+D100+D105+D110</f>
        <v>63944.800000000003</v>
      </c>
      <c r="E90" s="17">
        <f t="shared" si="38"/>
        <v>19316.800000000003</v>
      </c>
      <c r="F90" s="27">
        <f t="shared" si="19"/>
        <v>30.208554878582781</v>
      </c>
      <c r="G90" s="62"/>
      <c r="H90" s="25" t="s">
        <v>93</v>
      </c>
      <c r="I90" s="29">
        <v>0</v>
      </c>
      <c r="J90" s="46"/>
      <c r="K90" s="72"/>
      <c r="L90" s="15"/>
      <c r="M90" s="15"/>
      <c r="N90" s="15"/>
      <c r="O90" s="15"/>
      <c r="P90" s="15"/>
      <c r="Q90" s="15"/>
      <c r="R90" s="15"/>
    </row>
    <row r="91" spans="1:21" x14ac:dyDescent="0.2">
      <c r="A91" s="44"/>
      <c r="B91" s="45"/>
      <c r="C91" s="18" t="s">
        <v>4</v>
      </c>
      <c r="D91" s="17">
        <f t="shared" ref="D91:E93" si="39">D96+D101+D106+D111</f>
        <v>0</v>
      </c>
      <c r="E91" s="17">
        <f t="shared" si="39"/>
        <v>0</v>
      </c>
      <c r="F91" s="27" t="s">
        <v>91</v>
      </c>
      <c r="G91" s="62"/>
      <c r="H91" s="25" t="s">
        <v>94</v>
      </c>
      <c r="I91" s="29">
        <v>4</v>
      </c>
      <c r="J91" s="46"/>
      <c r="K91" s="72"/>
      <c r="L91" s="15"/>
      <c r="M91" s="15"/>
      <c r="N91" s="15"/>
      <c r="O91" s="15"/>
      <c r="P91" s="15"/>
      <c r="Q91" s="15"/>
      <c r="R91" s="15"/>
    </row>
    <row r="92" spans="1:21" x14ac:dyDescent="0.2">
      <c r="A92" s="44"/>
      <c r="B92" s="45"/>
      <c r="C92" s="18" t="s">
        <v>5</v>
      </c>
      <c r="D92" s="17">
        <f t="shared" si="39"/>
        <v>0</v>
      </c>
      <c r="E92" s="17">
        <f t="shared" si="39"/>
        <v>0</v>
      </c>
      <c r="F92" s="27" t="s">
        <v>91</v>
      </c>
      <c r="G92" s="62"/>
      <c r="H92" s="25" t="s">
        <v>95</v>
      </c>
      <c r="I92" s="29">
        <v>0</v>
      </c>
      <c r="J92" s="46"/>
      <c r="K92" s="72"/>
      <c r="L92" s="15"/>
      <c r="M92" s="15"/>
      <c r="N92" s="15"/>
      <c r="O92" s="15"/>
      <c r="P92" s="15"/>
      <c r="Q92" s="15"/>
      <c r="R92" s="15"/>
    </row>
    <row r="93" spans="1:21" ht="21.75" customHeight="1" x14ac:dyDescent="0.2">
      <c r="A93" s="44"/>
      <c r="B93" s="45"/>
      <c r="C93" s="18" t="s">
        <v>6</v>
      </c>
      <c r="D93" s="17">
        <f t="shared" si="39"/>
        <v>0</v>
      </c>
      <c r="E93" s="17">
        <f t="shared" si="39"/>
        <v>0</v>
      </c>
      <c r="F93" s="27" t="s">
        <v>91</v>
      </c>
      <c r="G93" s="63"/>
      <c r="H93" s="25" t="s">
        <v>96</v>
      </c>
      <c r="I93" s="27">
        <f>I90/I89</f>
        <v>0</v>
      </c>
      <c r="J93" s="46"/>
      <c r="K93" s="73"/>
      <c r="L93" s="15"/>
      <c r="M93" s="15"/>
      <c r="N93" s="15"/>
      <c r="O93" s="15"/>
      <c r="P93" s="15"/>
      <c r="Q93" s="15"/>
      <c r="R93" s="15"/>
      <c r="U93" s="19">
        <f>M856+M30+M155</f>
        <v>0</v>
      </c>
    </row>
    <row r="94" spans="1:21" x14ac:dyDescent="0.2">
      <c r="A94" s="44" t="s">
        <v>48</v>
      </c>
      <c r="B94" s="45" t="s">
        <v>47</v>
      </c>
      <c r="C94" s="18" t="s">
        <v>2</v>
      </c>
      <c r="D94" s="17">
        <f>SUM(D95:D98)</f>
        <v>24000</v>
      </c>
      <c r="E94" s="17">
        <f t="shared" ref="E94" si="40">SUM(E95:E98)</f>
        <v>6885</v>
      </c>
      <c r="F94" s="27">
        <f t="shared" ref="F94:F155" si="41">E94/D94*100</f>
        <v>28.6875</v>
      </c>
      <c r="G94" s="60" t="s">
        <v>112</v>
      </c>
      <c r="H94" s="67" t="s">
        <v>131</v>
      </c>
      <c r="I94" s="60" t="s">
        <v>132</v>
      </c>
      <c r="J94" s="46" t="s">
        <v>56</v>
      </c>
      <c r="K94" s="57" t="s">
        <v>130</v>
      </c>
      <c r="L94" s="15"/>
      <c r="M94" s="15"/>
      <c r="N94" s="15"/>
      <c r="O94" s="15"/>
      <c r="P94" s="15"/>
      <c r="Q94" s="15"/>
      <c r="R94" s="15"/>
    </row>
    <row r="95" spans="1:21" x14ac:dyDescent="0.2">
      <c r="A95" s="44"/>
      <c r="B95" s="45"/>
      <c r="C95" s="18" t="s">
        <v>3</v>
      </c>
      <c r="D95" s="17">
        <v>24000</v>
      </c>
      <c r="E95" s="17">
        <v>6885</v>
      </c>
      <c r="F95" s="27">
        <f t="shared" si="41"/>
        <v>28.6875</v>
      </c>
      <c r="G95" s="60"/>
      <c r="H95" s="67"/>
      <c r="I95" s="60"/>
      <c r="J95" s="46"/>
      <c r="K95" s="58"/>
      <c r="L95" s="15"/>
      <c r="M95" s="15"/>
      <c r="N95" s="15"/>
      <c r="O95" s="15"/>
      <c r="P95" s="15"/>
      <c r="Q95" s="15"/>
      <c r="R95" s="15"/>
    </row>
    <row r="96" spans="1:21" x14ac:dyDescent="0.2">
      <c r="A96" s="44"/>
      <c r="B96" s="45"/>
      <c r="C96" s="18" t="s">
        <v>4</v>
      </c>
      <c r="D96" s="17">
        <v>0</v>
      </c>
      <c r="E96" s="17">
        <v>0</v>
      </c>
      <c r="F96" s="27" t="s">
        <v>91</v>
      </c>
      <c r="G96" s="60"/>
      <c r="H96" s="67"/>
      <c r="I96" s="60"/>
      <c r="J96" s="46"/>
      <c r="K96" s="58"/>
      <c r="L96" s="15"/>
      <c r="M96" s="15"/>
      <c r="N96" s="15"/>
      <c r="O96" s="15"/>
      <c r="P96" s="15"/>
      <c r="Q96" s="15"/>
      <c r="R96" s="15"/>
    </row>
    <row r="97" spans="1:18" x14ac:dyDescent="0.2">
      <c r="A97" s="44"/>
      <c r="B97" s="45"/>
      <c r="C97" s="18" t="s">
        <v>5</v>
      </c>
      <c r="D97" s="17">
        <v>0</v>
      </c>
      <c r="E97" s="17">
        <v>0</v>
      </c>
      <c r="F97" s="27" t="s">
        <v>91</v>
      </c>
      <c r="G97" s="60"/>
      <c r="H97" s="67"/>
      <c r="I97" s="60"/>
      <c r="J97" s="46"/>
      <c r="K97" s="58"/>
      <c r="L97" s="15"/>
      <c r="M97" s="15"/>
      <c r="N97" s="15"/>
      <c r="O97" s="15"/>
      <c r="P97" s="15"/>
      <c r="Q97" s="15"/>
      <c r="R97" s="15"/>
    </row>
    <row r="98" spans="1:18" ht="80.25" customHeight="1" x14ac:dyDescent="0.2">
      <c r="A98" s="44"/>
      <c r="B98" s="45"/>
      <c r="C98" s="18" t="s">
        <v>6</v>
      </c>
      <c r="D98" s="17">
        <v>0</v>
      </c>
      <c r="E98" s="17">
        <v>0</v>
      </c>
      <c r="F98" s="27" t="s">
        <v>91</v>
      </c>
      <c r="G98" s="60"/>
      <c r="H98" s="67"/>
      <c r="I98" s="60"/>
      <c r="J98" s="46"/>
      <c r="K98" s="59"/>
      <c r="L98" s="15"/>
      <c r="M98" s="15"/>
      <c r="N98" s="15"/>
      <c r="O98" s="15"/>
      <c r="P98" s="15"/>
      <c r="Q98" s="15"/>
      <c r="R98" s="15"/>
    </row>
    <row r="99" spans="1:18" x14ac:dyDescent="0.2">
      <c r="A99" s="44" t="s">
        <v>49</v>
      </c>
      <c r="B99" s="45" t="s">
        <v>52</v>
      </c>
      <c r="C99" s="18" t="s">
        <v>2</v>
      </c>
      <c r="D99" s="17">
        <f>SUM(D100:D103)</f>
        <v>24408</v>
      </c>
      <c r="E99" s="17">
        <f t="shared" ref="E99" si="42">SUM(E100:E103)</f>
        <v>11478.5</v>
      </c>
      <c r="F99" s="27">
        <f t="shared" si="41"/>
        <v>47.027613897082929</v>
      </c>
      <c r="G99" s="60" t="s">
        <v>119</v>
      </c>
      <c r="H99" s="60" t="s">
        <v>133</v>
      </c>
      <c r="I99" s="60" t="s">
        <v>132</v>
      </c>
      <c r="J99" s="46" t="s">
        <v>56</v>
      </c>
      <c r="K99" s="71"/>
      <c r="L99" s="15"/>
      <c r="M99" s="15"/>
      <c r="N99" s="15"/>
      <c r="O99" s="15"/>
      <c r="P99" s="15"/>
      <c r="Q99" s="15"/>
      <c r="R99" s="15"/>
    </row>
    <row r="100" spans="1:18" x14ac:dyDescent="0.2">
      <c r="A100" s="44"/>
      <c r="B100" s="45"/>
      <c r="C100" s="18" t="s">
        <v>3</v>
      </c>
      <c r="D100" s="17">
        <v>24408</v>
      </c>
      <c r="E100" s="17">
        <v>11478.5</v>
      </c>
      <c r="F100" s="27">
        <f t="shared" si="41"/>
        <v>47.027613897082929</v>
      </c>
      <c r="G100" s="60"/>
      <c r="H100" s="60"/>
      <c r="I100" s="60"/>
      <c r="J100" s="46"/>
      <c r="K100" s="72"/>
      <c r="L100" s="15"/>
      <c r="M100" s="15"/>
      <c r="N100" s="15"/>
      <c r="O100" s="15"/>
      <c r="P100" s="15"/>
      <c r="Q100" s="15"/>
      <c r="R100" s="15"/>
    </row>
    <row r="101" spans="1:18" x14ac:dyDescent="0.2">
      <c r="A101" s="44"/>
      <c r="B101" s="45"/>
      <c r="C101" s="18" t="s">
        <v>4</v>
      </c>
      <c r="D101" s="17">
        <v>0</v>
      </c>
      <c r="E101" s="17">
        <v>0</v>
      </c>
      <c r="F101" s="27" t="s">
        <v>91</v>
      </c>
      <c r="G101" s="60"/>
      <c r="H101" s="60"/>
      <c r="I101" s="60"/>
      <c r="J101" s="46"/>
      <c r="K101" s="72"/>
      <c r="L101" s="15"/>
      <c r="M101" s="15"/>
      <c r="N101" s="15"/>
      <c r="O101" s="15"/>
      <c r="P101" s="15"/>
      <c r="Q101" s="15"/>
      <c r="R101" s="15"/>
    </row>
    <row r="102" spans="1:18" x14ac:dyDescent="0.2">
      <c r="A102" s="44"/>
      <c r="B102" s="45"/>
      <c r="C102" s="18" t="s">
        <v>5</v>
      </c>
      <c r="D102" s="17">
        <v>0</v>
      </c>
      <c r="E102" s="17">
        <v>0</v>
      </c>
      <c r="F102" s="27" t="s">
        <v>91</v>
      </c>
      <c r="G102" s="60"/>
      <c r="H102" s="60"/>
      <c r="I102" s="60"/>
      <c r="J102" s="46"/>
      <c r="K102" s="72"/>
      <c r="L102" s="15"/>
      <c r="M102" s="15"/>
      <c r="N102" s="15"/>
      <c r="O102" s="15"/>
      <c r="P102" s="15"/>
      <c r="Q102" s="15"/>
      <c r="R102" s="15"/>
    </row>
    <row r="103" spans="1:18" ht="118.5" customHeight="1" x14ac:dyDescent="0.2">
      <c r="A103" s="44"/>
      <c r="B103" s="45"/>
      <c r="C103" s="18" t="s">
        <v>6</v>
      </c>
      <c r="D103" s="17">
        <v>0</v>
      </c>
      <c r="E103" s="17">
        <v>0</v>
      </c>
      <c r="F103" s="27" t="s">
        <v>91</v>
      </c>
      <c r="G103" s="60"/>
      <c r="H103" s="60"/>
      <c r="I103" s="60"/>
      <c r="J103" s="46"/>
      <c r="K103" s="73"/>
      <c r="L103" s="15"/>
      <c r="M103" s="15"/>
      <c r="N103" s="15"/>
      <c r="O103" s="15"/>
      <c r="P103" s="15"/>
      <c r="Q103" s="15"/>
      <c r="R103" s="15"/>
    </row>
    <row r="104" spans="1:18" x14ac:dyDescent="0.2">
      <c r="A104" s="44" t="s">
        <v>50</v>
      </c>
      <c r="B104" s="45" t="s">
        <v>53</v>
      </c>
      <c r="C104" s="18" t="s">
        <v>2</v>
      </c>
      <c r="D104" s="17">
        <f>SUM(D105:D108)</f>
        <v>1036.8</v>
      </c>
      <c r="E104" s="17">
        <f t="shared" ref="E104" si="43">SUM(E105:E108)</f>
        <v>493.9</v>
      </c>
      <c r="F104" s="27">
        <f t="shared" si="41"/>
        <v>47.636959876543209</v>
      </c>
      <c r="G104" s="61" t="s">
        <v>120</v>
      </c>
      <c r="H104" s="61" t="s">
        <v>134</v>
      </c>
      <c r="I104" s="61" t="s">
        <v>132</v>
      </c>
      <c r="J104" s="46" t="s">
        <v>56</v>
      </c>
      <c r="K104" s="71"/>
      <c r="L104" s="15"/>
      <c r="M104" s="15"/>
      <c r="N104" s="15"/>
      <c r="O104" s="15"/>
      <c r="P104" s="15"/>
      <c r="Q104" s="15"/>
      <c r="R104" s="15"/>
    </row>
    <row r="105" spans="1:18" x14ac:dyDescent="0.2">
      <c r="A105" s="44"/>
      <c r="B105" s="45"/>
      <c r="C105" s="18" t="s">
        <v>3</v>
      </c>
      <c r="D105" s="17">
        <v>1036.8</v>
      </c>
      <c r="E105" s="17">
        <v>493.9</v>
      </c>
      <c r="F105" s="27">
        <f t="shared" si="41"/>
        <v>47.636959876543209</v>
      </c>
      <c r="G105" s="62"/>
      <c r="H105" s="62"/>
      <c r="I105" s="62"/>
      <c r="J105" s="46"/>
      <c r="K105" s="72"/>
      <c r="L105" s="15"/>
      <c r="M105" s="15"/>
      <c r="N105" s="15"/>
      <c r="O105" s="15"/>
      <c r="P105" s="15"/>
      <c r="Q105" s="15"/>
      <c r="R105" s="15"/>
    </row>
    <row r="106" spans="1:18" x14ac:dyDescent="0.2">
      <c r="A106" s="44"/>
      <c r="B106" s="45"/>
      <c r="C106" s="18" t="s">
        <v>4</v>
      </c>
      <c r="D106" s="17">
        <v>0</v>
      </c>
      <c r="E106" s="17">
        <v>0</v>
      </c>
      <c r="F106" s="27" t="s">
        <v>91</v>
      </c>
      <c r="G106" s="62"/>
      <c r="H106" s="62"/>
      <c r="I106" s="62"/>
      <c r="J106" s="46"/>
      <c r="K106" s="72"/>
      <c r="L106" s="15"/>
      <c r="M106" s="15"/>
      <c r="N106" s="15"/>
      <c r="O106" s="15"/>
      <c r="P106" s="15"/>
      <c r="Q106" s="15"/>
      <c r="R106" s="15"/>
    </row>
    <row r="107" spans="1:18" x14ac:dyDescent="0.2">
      <c r="A107" s="44"/>
      <c r="B107" s="45"/>
      <c r="C107" s="18" t="s">
        <v>5</v>
      </c>
      <c r="D107" s="17">
        <v>0</v>
      </c>
      <c r="E107" s="17">
        <v>0</v>
      </c>
      <c r="F107" s="27" t="s">
        <v>91</v>
      </c>
      <c r="G107" s="62"/>
      <c r="H107" s="62"/>
      <c r="I107" s="62"/>
      <c r="J107" s="46"/>
      <c r="K107" s="72"/>
      <c r="L107" s="15"/>
      <c r="M107" s="15"/>
      <c r="N107" s="15"/>
      <c r="O107" s="15"/>
      <c r="P107" s="15"/>
      <c r="Q107" s="15"/>
      <c r="R107" s="15"/>
    </row>
    <row r="108" spans="1:18" ht="110.25" customHeight="1" x14ac:dyDescent="0.2">
      <c r="A108" s="44"/>
      <c r="B108" s="45"/>
      <c r="C108" s="18" t="s">
        <v>6</v>
      </c>
      <c r="D108" s="17">
        <v>0</v>
      </c>
      <c r="E108" s="17">
        <v>0</v>
      </c>
      <c r="F108" s="27" t="s">
        <v>91</v>
      </c>
      <c r="G108" s="63"/>
      <c r="H108" s="63"/>
      <c r="I108" s="63"/>
      <c r="J108" s="46"/>
      <c r="K108" s="73"/>
      <c r="L108" s="15"/>
      <c r="M108" s="15"/>
      <c r="N108" s="15"/>
      <c r="O108" s="15"/>
      <c r="P108" s="15"/>
      <c r="Q108" s="15"/>
      <c r="R108" s="15"/>
    </row>
    <row r="109" spans="1:18" x14ac:dyDescent="0.2">
      <c r="A109" s="44" t="s">
        <v>51</v>
      </c>
      <c r="B109" s="45" t="s">
        <v>54</v>
      </c>
      <c r="C109" s="18" t="s">
        <v>2</v>
      </c>
      <c r="D109" s="17">
        <f>SUM(D110:D113)</f>
        <v>14500</v>
      </c>
      <c r="E109" s="17">
        <f t="shared" ref="E109" si="44">SUM(E110:E113)</f>
        <v>459.4</v>
      </c>
      <c r="F109" s="27">
        <f t="shared" si="41"/>
        <v>3.1682758620689651</v>
      </c>
      <c r="G109" s="61" t="s">
        <v>121</v>
      </c>
      <c r="H109" s="61" t="s">
        <v>137</v>
      </c>
      <c r="I109" s="61" t="s">
        <v>132</v>
      </c>
      <c r="J109" s="46" t="s">
        <v>56</v>
      </c>
      <c r="K109" s="57" t="s">
        <v>138</v>
      </c>
      <c r="L109" s="15"/>
      <c r="M109" s="15"/>
      <c r="N109" s="15"/>
      <c r="O109" s="15"/>
      <c r="P109" s="15"/>
      <c r="Q109" s="15"/>
      <c r="R109" s="15"/>
    </row>
    <row r="110" spans="1:18" x14ac:dyDescent="0.2">
      <c r="A110" s="44"/>
      <c r="B110" s="45"/>
      <c r="C110" s="18" t="s">
        <v>3</v>
      </c>
      <c r="D110" s="17">
        <v>14500</v>
      </c>
      <c r="E110" s="17">
        <v>459.4</v>
      </c>
      <c r="F110" s="27">
        <f t="shared" si="41"/>
        <v>3.1682758620689651</v>
      </c>
      <c r="G110" s="62"/>
      <c r="H110" s="62"/>
      <c r="I110" s="62"/>
      <c r="J110" s="46"/>
      <c r="K110" s="58"/>
      <c r="L110" s="15"/>
      <c r="M110" s="15"/>
      <c r="N110" s="15"/>
      <c r="O110" s="15"/>
      <c r="P110" s="15"/>
      <c r="Q110" s="15"/>
      <c r="R110" s="15"/>
    </row>
    <row r="111" spans="1:18" x14ac:dyDescent="0.2">
      <c r="A111" s="44"/>
      <c r="B111" s="45"/>
      <c r="C111" s="18" t="s">
        <v>4</v>
      </c>
      <c r="D111" s="17">
        <v>0</v>
      </c>
      <c r="E111" s="17">
        <v>0</v>
      </c>
      <c r="F111" s="27" t="s">
        <v>91</v>
      </c>
      <c r="G111" s="62"/>
      <c r="H111" s="62"/>
      <c r="I111" s="62"/>
      <c r="J111" s="46"/>
      <c r="K111" s="58"/>
      <c r="L111" s="15"/>
      <c r="M111" s="15"/>
      <c r="N111" s="15"/>
      <c r="O111" s="15"/>
      <c r="P111" s="15"/>
      <c r="Q111" s="15"/>
      <c r="R111" s="15"/>
    </row>
    <row r="112" spans="1:18" x14ac:dyDescent="0.2">
      <c r="A112" s="44"/>
      <c r="B112" s="45"/>
      <c r="C112" s="18" t="s">
        <v>5</v>
      </c>
      <c r="D112" s="17">
        <v>0</v>
      </c>
      <c r="E112" s="17">
        <v>0</v>
      </c>
      <c r="F112" s="27" t="s">
        <v>91</v>
      </c>
      <c r="G112" s="62"/>
      <c r="H112" s="62"/>
      <c r="I112" s="62"/>
      <c r="J112" s="46"/>
      <c r="K112" s="58"/>
      <c r="L112" s="15"/>
      <c r="M112" s="15"/>
      <c r="N112" s="15"/>
      <c r="O112" s="15"/>
      <c r="P112" s="15"/>
      <c r="Q112" s="15"/>
      <c r="R112" s="15"/>
    </row>
    <row r="113" spans="1:18" ht="82.5" customHeight="1" x14ac:dyDescent="0.2">
      <c r="A113" s="44"/>
      <c r="B113" s="45"/>
      <c r="C113" s="18" t="s">
        <v>6</v>
      </c>
      <c r="D113" s="17">
        <v>0</v>
      </c>
      <c r="E113" s="17">
        <v>0</v>
      </c>
      <c r="F113" s="27" t="s">
        <v>91</v>
      </c>
      <c r="G113" s="63"/>
      <c r="H113" s="63"/>
      <c r="I113" s="63"/>
      <c r="J113" s="46"/>
      <c r="K113" s="59"/>
      <c r="L113" s="15"/>
      <c r="M113" s="15"/>
      <c r="N113" s="15"/>
      <c r="O113" s="15"/>
      <c r="P113" s="15"/>
      <c r="Q113" s="15"/>
      <c r="R113" s="15"/>
    </row>
    <row r="114" spans="1:18" ht="27" customHeight="1" x14ac:dyDescent="0.2">
      <c r="A114" s="51" t="s">
        <v>31</v>
      </c>
      <c r="B114" s="64" t="s">
        <v>32</v>
      </c>
      <c r="C114" s="18" t="s">
        <v>2</v>
      </c>
      <c r="D114" s="17">
        <f>SUM(D115:D118)</f>
        <v>379</v>
      </c>
      <c r="E114" s="17">
        <f t="shared" ref="E114" si="45">SUM(E115:E118)</f>
        <v>0</v>
      </c>
      <c r="F114" s="27">
        <f t="shared" si="41"/>
        <v>0</v>
      </c>
      <c r="G114" s="61" t="s">
        <v>91</v>
      </c>
      <c r="H114" s="25" t="s">
        <v>92</v>
      </c>
      <c r="I114" s="29">
        <f>SUM(I115:I117)</f>
        <v>3</v>
      </c>
      <c r="J114" s="57" t="s">
        <v>56</v>
      </c>
      <c r="K114" s="71"/>
      <c r="L114" s="15"/>
      <c r="M114" s="15"/>
      <c r="N114" s="15"/>
      <c r="O114" s="15"/>
      <c r="P114" s="15"/>
      <c r="Q114" s="15"/>
      <c r="R114" s="15"/>
    </row>
    <row r="115" spans="1:18" ht="26.25" customHeight="1" x14ac:dyDescent="0.2">
      <c r="A115" s="52"/>
      <c r="B115" s="65"/>
      <c r="C115" s="18" t="s">
        <v>3</v>
      </c>
      <c r="D115" s="17">
        <f>D120</f>
        <v>379</v>
      </c>
      <c r="E115" s="17">
        <f t="shared" ref="E115" si="46">E120</f>
        <v>0</v>
      </c>
      <c r="F115" s="27">
        <f t="shared" si="41"/>
        <v>0</v>
      </c>
      <c r="G115" s="62"/>
      <c r="H115" s="25" t="s">
        <v>93</v>
      </c>
      <c r="I115" s="29">
        <f>I120</f>
        <v>0</v>
      </c>
      <c r="J115" s="58"/>
      <c r="K115" s="72"/>
      <c r="L115" s="15"/>
      <c r="M115" s="15"/>
      <c r="N115" s="15"/>
      <c r="O115" s="15"/>
      <c r="P115" s="15"/>
      <c r="Q115" s="15"/>
      <c r="R115" s="15"/>
    </row>
    <row r="116" spans="1:18" x14ac:dyDescent="0.2">
      <c r="A116" s="52"/>
      <c r="B116" s="65"/>
      <c r="C116" s="18" t="s">
        <v>4</v>
      </c>
      <c r="D116" s="17">
        <f t="shared" ref="D116:E118" si="47">D121</f>
        <v>0</v>
      </c>
      <c r="E116" s="17">
        <f t="shared" si="47"/>
        <v>0</v>
      </c>
      <c r="F116" s="27" t="s">
        <v>91</v>
      </c>
      <c r="G116" s="62"/>
      <c r="H116" s="25" t="s">
        <v>94</v>
      </c>
      <c r="I116" s="29">
        <f t="shared" ref="I116:I117" si="48">I121</f>
        <v>0</v>
      </c>
      <c r="J116" s="58"/>
      <c r="K116" s="72"/>
      <c r="L116" s="15"/>
      <c r="M116" s="15"/>
      <c r="N116" s="15"/>
      <c r="O116" s="15"/>
      <c r="P116" s="15"/>
      <c r="Q116" s="15"/>
      <c r="R116" s="15"/>
    </row>
    <row r="117" spans="1:18" x14ac:dyDescent="0.2">
      <c r="A117" s="52"/>
      <c r="B117" s="65"/>
      <c r="C117" s="18" t="s">
        <v>5</v>
      </c>
      <c r="D117" s="17">
        <f t="shared" si="47"/>
        <v>0</v>
      </c>
      <c r="E117" s="17">
        <f t="shared" si="47"/>
        <v>0</v>
      </c>
      <c r="F117" s="27" t="s">
        <v>91</v>
      </c>
      <c r="G117" s="62"/>
      <c r="H117" s="25" t="s">
        <v>95</v>
      </c>
      <c r="I117" s="29">
        <f t="shared" si="48"/>
        <v>3</v>
      </c>
      <c r="J117" s="58"/>
      <c r="K117" s="72"/>
      <c r="L117" s="15"/>
      <c r="M117" s="15"/>
      <c r="N117" s="15"/>
      <c r="O117" s="15"/>
      <c r="P117" s="15"/>
      <c r="Q117" s="15"/>
      <c r="R117" s="15"/>
    </row>
    <row r="118" spans="1:18" ht="27.75" customHeight="1" x14ac:dyDescent="0.2">
      <c r="A118" s="53"/>
      <c r="B118" s="66"/>
      <c r="C118" s="18" t="s">
        <v>6</v>
      </c>
      <c r="D118" s="17">
        <f t="shared" si="47"/>
        <v>0</v>
      </c>
      <c r="E118" s="17">
        <f t="shared" si="47"/>
        <v>0</v>
      </c>
      <c r="F118" s="27" t="s">
        <v>91</v>
      </c>
      <c r="G118" s="63"/>
      <c r="H118" s="25" t="s">
        <v>96</v>
      </c>
      <c r="I118" s="27">
        <f>I115/I114</f>
        <v>0</v>
      </c>
      <c r="J118" s="59"/>
      <c r="K118" s="73"/>
      <c r="L118" s="15"/>
      <c r="M118" s="15"/>
      <c r="N118" s="15"/>
      <c r="O118" s="15"/>
      <c r="P118" s="15"/>
      <c r="Q118" s="15"/>
      <c r="R118" s="15"/>
    </row>
    <row r="119" spans="1:18" ht="27" customHeight="1" x14ac:dyDescent="0.2">
      <c r="A119" s="51" t="s">
        <v>13</v>
      </c>
      <c r="B119" s="64" t="s">
        <v>159</v>
      </c>
      <c r="C119" s="18" t="s">
        <v>2</v>
      </c>
      <c r="D119" s="17">
        <f>SUM(D120:D123)</f>
        <v>379</v>
      </c>
      <c r="E119" s="17">
        <f t="shared" ref="E119" si="49">SUM(E120:E123)</f>
        <v>0</v>
      </c>
      <c r="F119" s="27">
        <f t="shared" si="41"/>
        <v>0</v>
      </c>
      <c r="G119" s="61" t="s">
        <v>91</v>
      </c>
      <c r="H119" s="25" t="s">
        <v>92</v>
      </c>
      <c r="I119" s="29">
        <v>3</v>
      </c>
      <c r="J119" s="57" t="s">
        <v>56</v>
      </c>
      <c r="K119" s="71"/>
      <c r="L119" s="15"/>
      <c r="M119" s="15"/>
      <c r="N119" s="15"/>
      <c r="O119" s="15"/>
      <c r="P119" s="15"/>
      <c r="Q119" s="15"/>
      <c r="R119" s="15"/>
    </row>
    <row r="120" spans="1:18" ht="24" customHeight="1" x14ac:dyDescent="0.2">
      <c r="A120" s="52"/>
      <c r="B120" s="65"/>
      <c r="C120" s="18" t="s">
        <v>3</v>
      </c>
      <c r="D120" s="17">
        <f>D125+D130+D135</f>
        <v>379</v>
      </c>
      <c r="E120" s="17">
        <f t="shared" ref="E120" si="50">E125+E130+E135</f>
        <v>0</v>
      </c>
      <c r="F120" s="27">
        <f t="shared" si="41"/>
        <v>0</v>
      </c>
      <c r="G120" s="62"/>
      <c r="H120" s="25" t="s">
        <v>93</v>
      </c>
      <c r="I120" s="29">
        <v>0</v>
      </c>
      <c r="J120" s="58"/>
      <c r="K120" s="72"/>
      <c r="L120" s="15"/>
      <c r="M120" s="15"/>
      <c r="N120" s="15"/>
      <c r="O120" s="15"/>
      <c r="P120" s="15"/>
      <c r="Q120" s="15"/>
      <c r="R120" s="15"/>
    </row>
    <row r="121" spans="1:18" x14ac:dyDescent="0.2">
      <c r="A121" s="52"/>
      <c r="B121" s="65"/>
      <c r="C121" s="18" t="s">
        <v>4</v>
      </c>
      <c r="D121" s="17">
        <f t="shared" ref="D121:E123" si="51">D126+D131+D136</f>
        <v>0</v>
      </c>
      <c r="E121" s="17">
        <f t="shared" si="51"/>
        <v>0</v>
      </c>
      <c r="F121" s="27" t="s">
        <v>91</v>
      </c>
      <c r="G121" s="62"/>
      <c r="H121" s="25" t="s">
        <v>94</v>
      </c>
      <c r="I121" s="29">
        <v>0</v>
      </c>
      <c r="J121" s="58"/>
      <c r="K121" s="72"/>
      <c r="L121" s="15"/>
      <c r="M121" s="15"/>
      <c r="N121" s="15"/>
      <c r="O121" s="15"/>
      <c r="P121" s="15"/>
      <c r="Q121" s="15"/>
      <c r="R121" s="15"/>
    </row>
    <row r="122" spans="1:18" ht="13.5" customHeight="1" x14ac:dyDescent="0.2">
      <c r="A122" s="52"/>
      <c r="B122" s="65"/>
      <c r="C122" s="18" t="s">
        <v>5</v>
      </c>
      <c r="D122" s="17">
        <f t="shared" si="51"/>
        <v>0</v>
      </c>
      <c r="E122" s="17">
        <f t="shared" si="51"/>
        <v>0</v>
      </c>
      <c r="F122" s="27" t="s">
        <v>91</v>
      </c>
      <c r="G122" s="62"/>
      <c r="H122" s="25" t="s">
        <v>95</v>
      </c>
      <c r="I122" s="29">
        <v>3</v>
      </c>
      <c r="J122" s="58"/>
      <c r="K122" s="72"/>
      <c r="L122" s="15"/>
      <c r="M122" s="15"/>
      <c r="N122" s="15"/>
      <c r="O122" s="15"/>
      <c r="P122" s="15"/>
      <c r="Q122" s="15"/>
      <c r="R122" s="15"/>
    </row>
    <row r="123" spans="1:18" ht="27.75" customHeight="1" x14ac:dyDescent="0.2">
      <c r="A123" s="53"/>
      <c r="B123" s="66"/>
      <c r="C123" s="18" t="s">
        <v>6</v>
      </c>
      <c r="D123" s="17">
        <f t="shared" si="51"/>
        <v>0</v>
      </c>
      <c r="E123" s="17">
        <f t="shared" si="51"/>
        <v>0</v>
      </c>
      <c r="F123" s="27" t="s">
        <v>91</v>
      </c>
      <c r="G123" s="63"/>
      <c r="H123" s="25" t="s">
        <v>96</v>
      </c>
      <c r="I123" s="27">
        <f>I120/I119</f>
        <v>0</v>
      </c>
      <c r="J123" s="59"/>
      <c r="K123" s="73"/>
      <c r="L123" s="15"/>
      <c r="M123" s="15"/>
      <c r="N123" s="15"/>
      <c r="O123" s="15"/>
      <c r="P123" s="15"/>
      <c r="Q123" s="15"/>
      <c r="R123" s="15"/>
    </row>
    <row r="124" spans="1:18" x14ac:dyDescent="0.2">
      <c r="A124" s="51" t="s">
        <v>27</v>
      </c>
      <c r="B124" s="64" t="s">
        <v>64</v>
      </c>
      <c r="C124" s="18" t="s">
        <v>2</v>
      </c>
      <c r="D124" s="17">
        <f>SUM(D125:D128)</f>
        <v>24</v>
      </c>
      <c r="E124" s="17">
        <f t="shared" ref="E124" si="52">SUM(E125:E128)</f>
        <v>0</v>
      </c>
      <c r="F124" s="27">
        <f t="shared" si="41"/>
        <v>0</v>
      </c>
      <c r="G124" s="61" t="s">
        <v>122</v>
      </c>
      <c r="H124" s="61" t="s">
        <v>139</v>
      </c>
      <c r="I124" s="61" t="s">
        <v>127</v>
      </c>
      <c r="J124" s="57" t="s">
        <v>56</v>
      </c>
      <c r="K124" s="57" t="s">
        <v>140</v>
      </c>
      <c r="L124" s="15"/>
      <c r="M124" s="15"/>
      <c r="N124" s="15"/>
      <c r="O124" s="15"/>
      <c r="P124" s="15"/>
      <c r="Q124" s="15"/>
      <c r="R124" s="15"/>
    </row>
    <row r="125" spans="1:18" x14ac:dyDescent="0.2">
      <c r="A125" s="52"/>
      <c r="B125" s="65"/>
      <c r="C125" s="18" t="s">
        <v>3</v>
      </c>
      <c r="D125" s="17">
        <v>24</v>
      </c>
      <c r="E125" s="17">
        <v>0</v>
      </c>
      <c r="F125" s="27">
        <f t="shared" si="41"/>
        <v>0</v>
      </c>
      <c r="G125" s="62"/>
      <c r="H125" s="62"/>
      <c r="I125" s="62"/>
      <c r="J125" s="58"/>
      <c r="K125" s="58"/>
      <c r="L125" s="15"/>
      <c r="M125" s="15"/>
      <c r="N125" s="15"/>
      <c r="O125" s="15"/>
      <c r="P125" s="15"/>
      <c r="Q125" s="15"/>
      <c r="R125" s="15"/>
    </row>
    <row r="126" spans="1:18" x14ac:dyDescent="0.2">
      <c r="A126" s="52"/>
      <c r="B126" s="65"/>
      <c r="C126" s="18" t="s">
        <v>4</v>
      </c>
      <c r="D126" s="17">
        <v>0</v>
      </c>
      <c r="E126" s="17">
        <v>0</v>
      </c>
      <c r="F126" s="27" t="s">
        <v>91</v>
      </c>
      <c r="G126" s="62"/>
      <c r="H126" s="62"/>
      <c r="I126" s="62"/>
      <c r="J126" s="58"/>
      <c r="K126" s="58"/>
      <c r="L126" s="15"/>
      <c r="M126" s="15"/>
      <c r="N126" s="15"/>
      <c r="O126" s="15"/>
      <c r="P126" s="15"/>
      <c r="Q126" s="15"/>
      <c r="R126" s="15"/>
    </row>
    <row r="127" spans="1:18" x14ac:dyDescent="0.2">
      <c r="A127" s="52"/>
      <c r="B127" s="65"/>
      <c r="C127" s="18" t="s">
        <v>5</v>
      </c>
      <c r="D127" s="17">
        <v>0</v>
      </c>
      <c r="E127" s="17">
        <v>0</v>
      </c>
      <c r="F127" s="27" t="s">
        <v>91</v>
      </c>
      <c r="G127" s="62"/>
      <c r="H127" s="62"/>
      <c r="I127" s="62"/>
      <c r="J127" s="58"/>
      <c r="K127" s="58"/>
      <c r="L127" s="15"/>
      <c r="M127" s="15"/>
      <c r="N127" s="15"/>
      <c r="O127" s="15"/>
      <c r="P127" s="15"/>
      <c r="Q127" s="15"/>
      <c r="R127" s="15"/>
    </row>
    <row r="128" spans="1:18" ht="46.5" customHeight="1" x14ac:dyDescent="0.2">
      <c r="A128" s="53"/>
      <c r="B128" s="66"/>
      <c r="C128" s="18" t="s">
        <v>6</v>
      </c>
      <c r="D128" s="17">
        <v>0</v>
      </c>
      <c r="E128" s="17">
        <v>0</v>
      </c>
      <c r="F128" s="27" t="s">
        <v>91</v>
      </c>
      <c r="G128" s="63"/>
      <c r="H128" s="63"/>
      <c r="I128" s="63"/>
      <c r="J128" s="59"/>
      <c r="K128" s="59"/>
      <c r="L128" s="15"/>
      <c r="M128" s="15"/>
      <c r="N128" s="15"/>
      <c r="O128" s="15"/>
      <c r="P128" s="15"/>
      <c r="Q128" s="15"/>
      <c r="R128" s="15"/>
    </row>
    <row r="129" spans="1:18" x14ac:dyDescent="0.2">
      <c r="A129" s="51" t="s">
        <v>28</v>
      </c>
      <c r="B129" s="64" t="s">
        <v>65</v>
      </c>
      <c r="C129" s="18" t="s">
        <v>2</v>
      </c>
      <c r="D129" s="17">
        <f>SUM(D130:D133)</f>
        <v>65</v>
      </c>
      <c r="E129" s="17">
        <f t="shared" ref="E129" si="53">SUM(E130:E133)</f>
        <v>0</v>
      </c>
      <c r="F129" s="27">
        <f t="shared" si="41"/>
        <v>0</v>
      </c>
      <c r="G129" s="61" t="s">
        <v>122</v>
      </c>
      <c r="H129" s="61" t="s">
        <v>139</v>
      </c>
      <c r="I129" s="61" t="s">
        <v>127</v>
      </c>
      <c r="J129" s="57" t="s">
        <v>56</v>
      </c>
      <c r="K129" s="57" t="s">
        <v>140</v>
      </c>
      <c r="L129" s="15"/>
      <c r="M129" s="15"/>
      <c r="N129" s="15"/>
      <c r="O129" s="15"/>
      <c r="P129" s="15"/>
      <c r="Q129" s="15"/>
      <c r="R129" s="15"/>
    </row>
    <row r="130" spans="1:18" x14ac:dyDescent="0.2">
      <c r="A130" s="52"/>
      <c r="B130" s="65"/>
      <c r="C130" s="18" t="s">
        <v>3</v>
      </c>
      <c r="D130" s="17">
        <v>65</v>
      </c>
      <c r="E130" s="17">
        <v>0</v>
      </c>
      <c r="F130" s="27">
        <f t="shared" si="41"/>
        <v>0</v>
      </c>
      <c r="G130" s="62"/>
      <c r="H130" s="62"/>
      <c r="I130" s="62"/>
      <c r="J130" s="58"/>
      <c r="K130" s="58"/>
      <c r="L130" s="15"/>
      <c r="M130" s="15"/>
      <c r="N130" s="15"/>
      <c r="O130" s="15"/>
      <c r="P130" s="15"/>
      <c r="Q130" s="15"/>
      <c r="R130" s="15"/>
    </row>
    <row r="131" spans="1:18" x14ac:dyDescent="0.2">
      <c r="A131" s="52"/>
      <c r="B131" s="65"/>
      <c r="C131" s="18" t="s">
        <v>4</v>
      </c>
      <c r="D131" s="17">
        <v>0</v>
      </c>
      <c r="E131" s="17">
        <v>0</v>
      </c>
      <c r="F131" s="27" t="s">
        <v>91</v>
      </c>
      <c r="G131" s="62"/>
      <c r="H131" s="62"/>
      <c r="I131" s="62"/>
      <c r="J131" s="58"/>
      <c r="K131" s="58"/>
      <c r="L131" s="15"/>
      <c r="M131" s="15"/>
      <c r="N131" s="15"/>
      <c r="O131" s="15"/>
      <c r="P131" s="15"/>
      <c r="Q131" s="15"/>
      <c r="R131" s="15"/>
    </row>
    <row r="132" spans="1:18" x14ac:dyDescent="0.2">
      <c r="A132" s="52"/>
      <c r="B132" s="65"/>
      <c r="C132" s="18" t="s">
        <v>5</v>
      </c>
      <c r="D132" s="17">
        <v>0</v>
      </c>
      <c r="E132" s="17">
        <v>0</v>
      </c>
      <c r="F132" s="27" t="s">
        <v>91</v>
      </c>
      <c r="G132" s="62"/>
      <c r="H132" s="62"/>
      <c r="I132" s="62"/>
      <c r="J132" s="58"/>
      <c r="K132" s="58"/>
      <c r="L132" s="15"/>
      <c r="M132" s="15"/>
      <c r="N132" s="15"/>
      <c r="O132" s="15"/>
      <c r="P132" s="15"/>
      <c r="Q132" s="15"/>
      <c r="R132" s="15"/>
    </row>
    <row r="133" spans="1:18" ht="45" customHeight="1" x14ac:dyDescent="0.2">
      <c r="A133" s="53"/>
      <c r="B133" s="66"/>
      <c r="C133" s="18" t="s">
        <v>6</v>
      </c>
      <c r="D133" s="17">
        <v>0</v>
      </c>
      <c r="E133" s="17">
        <v>0</v>
      </c>
      <c r="F133" s="27" t="s">
        <v>91</v>
      </c>
      <c r="G133" s="63"/>
      <c r="H133" s="63"/>
      <c r="I133" s="63"/>
      <c r="J133" s="59"/>
      <c r="K133" s="59"/>
      <c r="L133" s="15"/>
      <c r="M133" s="15"/>
      <c r="N133" s="15"/>
      <c r="O133" s="15"/>
      <c r="P133" s="15"/>
      <c r="Q133" s="15"/>
      <c r="R133" s="15"/>
    </row>
    <row r="134" spans="1:18" ht="12" customHeight="1" x14ac:dyDescent="0.2">
      <c r="A134" s="51" t="s">
        <v>33</v>
      </c>
      <c r="B134" s="64" t="s">
        <v>12</v>
      </c>
      <c r="C134" s="18" t="s">
        <v>2</v>
      </c>
      <c r="D134" s="17">
        <f>SUM(D135:D138)</f>
        <v>290</v>
      </c>
      <c r="E134" s="17">
        <f t="shared" ref="E134" si="54">SUM(E135:E138)</f>
        <v>0</v>
      </c>
      <c r="F134" s="27">
        <f t="shared" si="41"/>
        <v>0</v>
      </c>
      <c r="G134" s="61" t="s">
        <v>123</v>
      </c>
      <c r="H134" s="57" t="s">
        <v>152</v>
      </c>
      <c r="I134" s="61" t="s">
        <v>127</v>
      </c>
      <c r="J134" s="57" t="s">
        <v>56</v>
      </c>
      <c r="K134" s="57" t="s">
        <v>141</v>
      </c>
      <c r="L134" s="15"/>
      <c r="M134" s="15"/>
      <c r="N134" s="15"/>
      <c r="O134" s="15"/>
      <c r="P134" s="15"/>
      <c r="Q134" s="15"/>
      <c r="R134" s="15"/>
    </row>
    <row r="135" spans="1:18" x14ac:dyDescent="0.2">
      <c r="A135" s="52"/>
      <c r="B135" s="65"/>
      <c r="C135" s="18" t="s">
        <v>3</v>
      </c>
      <c r="D135" s="17">
        <v>290</v>
      </c>
      <c r="E135" s="17">
        <v>0</v>
      </c>
      <c r="F135" s="27">
        <f t="shared" si="41"/>
        <v>0</v>
      </c>
      <c r="G135" s="62"/>
      <c r="H135" s="58"/>
      <c r="I135" s="62"/>
      <c r="J135" s="58"/>
      <c r="K135" s="58"/>
      <c r="L135" s="15"/>
      <c r="M135" s="15"/>
      <c r="N135" s="15"/>
      <c r="O135" s="15"/>
      <c r="P135" s="15"/>
      <c r="Q135" s="15"/>
      <c r="R135" s="15"/>
    </row>
    <row r="136" spans="1:18" x14ac:dyDescent="0.2">
      <c r="A136" s="52"/>
      <c r="B136" s="65"/>
      <c r="C136" s="18" t="s">
        <v>4</v>
      </c>
      <c r="D136" s="17">
        <v>0</v>
      </c>
      <c r="E136" s="17">
        <v>0</v>
      </c>
      <c r="F136" s="27" t="s">
        <v>91</v>
      </c>
      <c r="G136" s="62"/>
      <c r="H136" s="58"/>
      <c r="I136" s="62"/>
      <c r="J136" s="58"/>
      <c r="K136" s="58"/>
      <c r="L136" s="15"/>
      <c r="M136" s="15"/>
      <c r="N136" s="15"/>
      <c r="O136" s="15"/>
      <c r="P136" s="15"/>
      <c r="Q136" s="15"/>
      <c r="R136" s="15"/>
    </row>
    <row r="137" spans="1:18" x14ac:dyDescent="0.2">
      <c r="A137" s="52"/>
      <c r="B137" s="65"/>
      <c r="C137" s="18" t="s">
        <v>5</v>
      </c>
      <c r="D137" s="17">
        <v>0</v>
      </c>
      <c r="E137" s="17">
        <v>0</v>
      </c>
      <c r="F137" s="27" t="s">
        <v>91</v>
      </c>
      <c r="G137" s="62"/>
      <c r="H137" s="58"/>
      <c r="I137" s="62"/>
      <c r="J137" s="58"/>
      <c r="K137" s="58"/>
      <c r="L137" s="15"/>
      <c r="M137" s="15"/>
      <c r="N137" s="15"/>
      <c r="O137" s="15"/>
      <c r="P137" s="15"/>
      <c r="Q137" s="15"/>
      <c r="R137" s="15"/>
    </row>
    <row r="138" spans="1:18" ht="33" customHeight="1" x14ac:dyDescent="0.2">
      <c r="A138" s="53"/>
      <c r="B138" s="66"/>
      <c r="C138" s="18" t="s">
        <v>6</v>
      </c>
      <c r="D138" s="17">
        <v>0</v>
      </c>
      <c r="E138" s="17">
        <v>0</v>
      </c>
      <c r="F138" s="27" t="s">
        <v>91</v>
      </c>
      <c r="G138" s="63"/>
      <c r="H138" s="59"/>
      <c r="I138" s="63"/>
      <c r="J138" s="59"/>
      <c r="K138" s="59"/>
      <c r="L138" s="15"/>
      <c r="M138" s="15"/>
      <c r="N138" s="15"/>
      <c r="O138" s="15"/>
      <c r="P138" s="15"/>
      <c r="Q138" s="15"/>
      <c r="R138" s="15"/>
    </row>
    <row r="139" spans="1:18" ht="21" customHeight="1" x14ac:dyDescent="0.2">
      <c r="A139" s="44" t="s">
        <v>34</v>
      </c>
      <c r="B139" s="45" t="s">
        <v>55</v>
      </c>
      <c r="C139" s="18" t="s">
        <v>2</v>
      </c>
      <c r="D139" s="17">
        <f>SUM(D140:D143)</f>
        <v>117865.1</v>
      </c>
      <c r="E139" s="17">
        <f t="shared" ref="E139" si="55">SUM(E140:E143)</f>
        <v>51949.7</v>
      </c>
      <c r="F139" s="27">
        <f t="shared" si="41"/>
        <v>44.075557565386184</v>
      </c>
      <c r="G139" s="61" t="s">
        <v>91</v>
      </c>
      <c r="H139" s="25" t="s">
        <v>92</v>
      </c>
      <c r="I139" s="29">
        <f>SUM(I140:I142)</f>
        <v>2</v>
      </c>
      <c r="J139" s="46" t="s">
        <v>56</v>
      </c>
      <c r="K139" s="71"/>
      <c r="L139" s="15"/>
      <c r="M139" s="15"/>
      <c r="N139" s="15"/>
      <c r="O139" s="15"/>
      <c r="P139" s="15"/>
      <c r="Q139" s="15"/>
      <c r="R139" s="15"/>
    </row>
    <row r="140" spans="1:18" ht="24.75" customHeight="1" x14ac:dyDescent="0.2">
      <c r="A140" s="44"/>
      <c r="B140" s="45"/>
      <c r="C140" s="18" t="s">
        <v>3</v>
      </c>
      <c r="D140" s="17">
        <f>D145</f>
        <v>117865.1</v>
      </c>
      <c r="E140" s="17">
        <f t="shared" ref="E140" si="56">E145</f>
        <v>51949.7</v>
      </c>
      <c r="F140" s="27">
        <f t="shared" si="41"/>
        <v>44.075557565386184</v>
      </c>
      <c r="G140" s="62"/>
      <c r="H140" s="25" t="s">
        <v>93</v>
      </c>
      <c r="I140" s="29">
        <f>I145</f>
        <v>0</v>
      </c>
      <c r="J140" s="46"/>
      <c r="K140" s="72"/>
      <c r="L140" s="15"/>
      <c r="M140" s="15"/>
      <c r="N140" s="15"/>
      <c r="O140" s="15"/>
      <c r="P140" s="15"/>
      <c r="Q140" s="15"/>
      <c r="R140" s="15"/>
    </row>
    <row r="141" spans="1:18" x14ac:dyDescent="0.2">
      <c r="A141" s="44"/>
      <c r="B141" s="45"/>
      <c r="C141" s="18" t="s">
        <v>4</v>
      </c>
      <c r="D141" s="17">
        <f t="shared" ref="D141:E143" si="57">D146</f>
        <v>0</v>
      </c>
      <c r="E141" s="17">
        <f t="shared" si="57"/>
        <v>0</v>
      </c>
      <c r="F141" s="27" t="s">
        <v>91</v>
      </c>
      <c r="G141" s="62"/>
      <c r="H141" s="25" t="s">
        <v>94</v>
      </c>
      <c r="I141" s="29">
        <f t="shared" ref="I141:I142" si="58">I146</f>
        <v>2</v>
      </c>
      <c r="J141" s="46"/>
      <c r="K141" s="72"/>
      <c r="L141" s="15"/>
      <c r="M141" s="15"/>
      <c r="N141" s="15"/>
      <c r="O141" s="15"/>
      <c r="P141" s="15"/>
      <c r="Q141" s="15"/>
      <c r="R141" s="15"/>
    </row>
    <row r="142" spans="1:18" x14ac:dyDescent="0.2">
      <c r="A142" s="44"/>
      <c r="B142" s="45"/>
      <c r="C142" s="18" t="s">
        <v>5</v>
      </c>
      <c r="D142" s="17">
        <f t="shared" si="57"/>
        <v>0</v>
      </c>
      <c r="E142" s="17">
        <f t="shared" si="57"/>
        <v>0</v>
      </c>
      <c r="F142" s="27" t="s">
        <v>91</v>
      </c>
      <c r="G142" s="62"/>
      <c r="H142" s="25" t="s">
        <v>95</v>
      </c>
      <c r="I142" s="29">
        <f t="shared" si="58"/>
        <v>0</v>
      </c>
      <c r="J142" s="46"/>
      <c r="K142" s="72"/>
      <c r="L142" s="15"/>
      <c r="M142" s="15"/>
      <c r="N142" s="15"/>
      <c r="O142" s="15"/>
      <c r="P142" s="15"/>
      <c r="Q142" s="15"/>
      <c r="R142" s="15"/>
    </row>
    <row r="143" spans="1:18" ht="22.5" x14ac:dyDescent="0.2">
      <c r="A143" s="44"/>
      <c r="B143" s="45"/>
      <c r="C143" s="18" t="s">
        <v>6</v>
      </c>
      <c r="D143" s="17">
        <f t="shared" si="57"/>
        <v>0</v>
      </c>
      <c r="E143" s="17">
        <f t="shared" si="57"/>
        <v>0</v>
      </c>
      <c r="F143" s="27" t="s">
        <v>91</v>
      </c>
      <c r="G143" s="63"/>
      <c r="H143" s="25" t="s">
        <v>96</v>
      </c>
      <c r="I143" s="27">
        <f>I140/I139</f>
        <v>0</v>
      </c>
      <c r="J143" s="46"/>
      <c r="K143" s="73"/>
      <c r="L143" s="15"/>
      <c r="M143" s="15"/>
      <c r="N143" s="15"/>
      <c r="O143" s="15"/>
      <c r="P143" s="15"/>
      <c r="Q143" s="15"/>
      <c r="R143" s="15"/>
    </row>
    <row r="144" spans="1:18" ht="20.25" customHeight="1" x14ac:dyDescent="0.2">
      <c r="A144" s="44" t="s">
        <v>15</v>
      </c>
      <c r="B144" s="45" t="s">
        <v>160</v>
      </c>
      <c r="C144" s="18" t="s">
        <v>2</v>
      </c>
      <c r="D144" s="17">
        <f t="shared" ref="D144:E148" si="59">D149+D154</f>
        <v>117865.1</v>
      </c>
      <c r="E144" s="17">
        <f t="shared" si="59"/>
        <v>51949.7</v>
      </c>
      <c r="F144" s="27">
        <f t="shared" si="41"/>
        <v>44.075557565386184</v>
      </c>
      <c r="G144" s="61" t="s">
        <v>91</v>
      </c>
      <c r="H144" s="25" t="s">
        <v>92</v>
      </c>
      <c r="I144" s="29">
        <v>2</v>
      </c>
      <c r="J144" s="46" t="s">
        <v>56</v>
      </c>
      <c r="K144" s="71"/>
      <c r="L144" s="15"/>
      <c r="M144" s="15"/>
      <c r="N144" s="15"/>
      <c r="O144" s="15"/>
      <c r="P144" s="15"/>
      <c r="Q144" s="15"/>
      <c r="R144" s="15"/>
    </row>
    <row r="145" spans="1:18" ht="23.25" customHeight="1" x14ac:dyDescent="0.2">
      <c r="A145" s="44"/>
      <c r="B145" s="45"/>
      <c r="C145" s="18" t="s">
        <v>3</v>
      </c>
      <c r="D145" s="17">
        <f t="shared" si="59"/>
        <v>117865.1</v>
      </c>
      <c r="E145" s="17">
        <f t="shared" si="59"/>
        <v>51949.7</v>
      </c>
      <c r="F145" s="27">
        <f t="shared" si="41"/>
        <v>44.075557565386184</v>
      </c>
      <c r="G145" s="62"/>
      <c r="H145" s="25" t="s">
        <v>93</v>
      </c>
      <c r="I145" s="29">
        <v>0</v>
      </c>
      <c r="J145" s="46"/>
      <c r="K145" s="72"/>
      <c r="L145" s="15"/>
      <c r="M145" s="15"/>
      <c r="N145" s="15"/>
      <c r="O145" s="15"/>
      <c r="P145" s="15"/>
      <c r="Q145" s="15"/>
      <c r="R145" s="15"/>
    </row>
    <row r="146" spans="1:18" x14ac:dyDescent="0.2">
      <c r="A146" s="44"/>
      <c r="B146" s="45"/>
      <c r="C146" s="18" t="s">
        <v>4</v>
      </c>
      <c r="D146" s="17">
        <f t="shared" si="59"/>
        <v>0</v>
      </c>
      <c r="E146" s="17">
        <f t="shared" si="59"/>
        <v>0</v>
      </c>
      <c r="F146" s="27" t="s">
        <v>91</v>
      </c>
      <c r="G146" s="62"/>
      <c r="H146" s="25" t="s">
        <v>94</v>
      </c>
      <c r="I146" s="29">
        <v>2</v>
      </c>
      <c r="J146" s="46"/>
      <c r="K146" s="72"/>
      <c r="L146" s="15"/>
      <c r="M146" s="15"/>
      <c r="N146" s="15"/>
      <c r="O146" s="15"/>
      <c r="P146" s="15"/>
      <c r="Q146" s="15"/>
      <c r="R146" s="15"/>
    </row>
    <row r="147" spans="1:18" x14ac:dyDescent="0.2">
      <c r="A147" s="44"/>
      <c r="B147" s="45"/>
      <c r="C147" s="18" t="s">
        <v>5</v>
      </c>
      <c r="D147" s="17">
        <f t="shared" si="59"/>
        <v>0</v>
      </c>
      <c r="E147" s="17">
        <f t="shared" si="59"/>
        <v>0</v>
      </c>
      <c r="F147" s="27" t="s">
        <v>91</v>
      </c>
      <c r="G147" s="62"/>
      <c r="H147" s="25" t="s">
        <v>95</v>
      </c>
      <c r="I147" s="29">
        <v>0</v>
      </c>
      <c r="J147" s="46"/>
      <c r="K147" s="72"/>
      <c r="L147" s="15"/>
      <c r="M147" s="15"/>
      <c r="N147" s="15"/>
      <c r="O147" s="15"/>
      <c r="P147" s="15"/>
      <c r="Q147" s="15"/>
      <c r="R147" s="15"/>
    </row>
    <row r="148" spans="1:18" ht="22.5" x14ac:dyDescent="0.2">
      <c r="A148" s="44"/>
      <c r="B148" s="45"/>
      <c r="C148" s="18" t="s">
        <v>6</v>
      </c>
      <c r="D148" s="17">
        <f>D153+D158</f>
        <v>0</v>
      </c>
      <c r="E148" s="17">
        <f t="shared" si="59"/>
        <v>0</v>
      </c>
      <c r="F148" s="27" t="s">
        <v>91</v>
      </c>
      <c r="G148" s="63"/>
      <c r="H148" s="25" t="s">
        <v>96</v>
      </c>
      <c r="I148" s="27">
        <f>I145/I144</f>
        <v>0</v>
      </c>
      <c r="J148" s="46"/>
      <c r="K148" s="73"/>
      <c r="L148" s="15"/>
      <c r="M148" s="15"/>
      <c r="N148" s="15"/>
      <c r="O148" s="15"/>
      <c r="P148" s="15"/>
      <c r="Q148" s="15"/>
      <c r="R148" s="15"/>
    </row>
    <row r="149" spans="1:18" x14ac:dyDescent="0.2">
      <c r="A149" s="44" t="s">
        <v>23</v>
      </c>
      <c r="B149" s="45" t="s">
        <v>26</v>
      </c>
      <c r="C149" s="18" t="s">
        <v>2</v>
      </c>
      <c r="D149" s="17">
        <f>SUM(D150:D153)</f>
        <v>74942.8</v>
      </c>
      <c r="E149" s="17">
        <f t="shared" ref="E149" si="60">SUM(E150:E153)</f>
        <v>33908</v>
      </c>
      <c r="F149" s="27">
        <f t="shared" si="41"/>
        <v>45.245173652438922</v>
      </c>
      <c r="G149" s="61" t="s">
        <v>124</v>
      </c>
      <c r="H149" s="61" t="s">
        <v>142</v>
      </c>
      <c r="I149" s="61" t="s">
        <v>132</v>
      </c>
      <c r="J149" s="46" t="s">
        <v>56</v>
      </c>
      <c r="K149" s="71"/>
      <c r="L149" s="15"/>
      <c r="M149" s="15"/>
      <c r="N149" s="15"/>
      <c r="O149" s="15"/>
      <c r="P149" s="15"/>
      <c r="Q149" s="15"/>
      <c r="R149" s="15"/>
    </row>
    <row r="150" spans="1:18" x14ac:dyDescent="0.2">
      <c r="A150" s="44"/>
      <c r="B150" s="45"/>
      <c r="C150" s="18" t="s">
        <v>3</v>
      </c>
      <c r="D150" s="17">
        <v>74942.8</v>
      </c>
      <c r="E150" s="17">
        <v>33908</v>
      </c>
      <c r="F150" s="27">
        <f t="shared" si="41"/>
        <v>45.245173652438922</v>
      </c>
      <c r="G150" s="62"/>
      <c r="H150" s="62"/>
      <c r="I150" s="62"/>
      <c r="J150" s="46"/>
      <c r="K150" s="72"/>
      <c r="L150" s="15"/>
      <c r="M150" s="15"/>
      <c r="N150" s="15"/>
      <c r="O150" s="15"/>
      <c r="P150" s="15"/>
      <c r="Q150" s="15"/>
      <c r="R150" s="15"/>
    </row>
    <row r="151" spans="1:18" x14ac:dyDescent="0.2">
      <c r="A151" s="44"/>
      <c r="B151" s="45"/>
      <c r="C151" s="18" t="s">
        <v>4</v>
      </c>
      <c r="D151" s="17">
        <v>0</v>
      </c>
      <c r="E151" s="17">
        <v>0</v>
      </c>
      <c r="F151" s="27" t="s">
        <v>91</v>
      </c>
      <c r="G151" s="62"/>
      <c r="H151" s="62"/>
      <c r="I151" s="62"/>
      <c r="J151" s="46"/>
      <c r="K151" s="72"/>
      <c r="L151" s="15"/>
      <c r="M151" s="15"/>
      <c r="N151" s="15"/>
      <c r="O151" s="15"/>
      <c r="P151" s="15"/>
      <c r="Q151" s="15"/>
      <c r="R151" s="15"/>
    </row>
    <row r="152" spans="1:18" x14ac:dyDescent="0.2">
      <c r="A152" s="44"/>
      <c r="B152" s="45"/>
      <c r="C152" s="18" t="s">
        <v>5</v>
      </c>
      <c r="D152" s="17">
        <v>0</v>
      </c>
      <c r="E152" s="17">
        <v>0</v>
      </c>
      <c r="F152" s="27" t="s">
        <v>91</v>
      </c>
      <c r="G152" s="62"/>
      <c r="H152" s="62"/>
      <c r="I152" s="62"/>
      <c r="J152" s="46"/>
      <c r="K152" s="72"/>
      <c r="L152" s="15"/>
      <c r="M152" s="15"/>
      <c r="N152" s="15"/>
      <c r="O152" s="15"/>
      <c r="P152" s="15"/>
      <c r="Q152" s="15"/>
      <c r="R152" s="15"/>
    </row>
    <row r="153" spans="1:18" ht="82.5" customHeight="1" x14ac:dyDescent="0.2">
      <c r="A153" s="44"/>
      <c r="B153" s="45"/>
      <c r="C153" s="18" t="s">
        <v>6</v>
      </c>
      <c r="D153" s="17">
        <v>0</v>
      </c>
      <c r="E153" s="17">
        <v>0</v>
      </c>
      <c r="F153" s="27" t="s">
        <v>91</v>
      </c>
      <c r="G153" s="63"/>
      <c r="H153" s="63"/>
      <c r="I153" s="63"/>
      <c r="J153" s="46"/>
      <c r="K153" s="73"/>
      <c r="L153" s="15"/>
      <c r="M153" s="15"/>
      <c r="N153" s="15"/>
      <c r="O153" s="15"/>
      <c r="P153" s="15"/>
      <c r="Q153" s="15"/>
      <c r="R153" s="15"/>
    </row>
    <row r="154" spans="1:18" x14ac:dyDescent="0.2">
      <c r="A154" s="44" t="s">
        <v>24</v>
      </c>
      <c r="B154" s="45" t="s">
        <v>25</v>
      </c>
      <c r="C154" s="18" t="s">
        <v>2</v>
      </c>
      <c r="D154" s="17">
        <f>SUM(D155:D158)</f>
        <v>42922.3</v>
      </c>
      <c r="E154" s="17">
        <f t="shared" ref="E154" si="61">SUM(E155:E158)</f>
        <v>18041.7</v>
      </c>
      <c r="F154" s="27">
        <f t="shared" si="41"/>
        <v>42.033395228121513</v>
      </c>
      <c r="G154" s="61" t="s">
        <v>125</v>
      </c>
      <c r="H154" s="61" t="s">
        <v>143</v>
      </c>
      <c r="I154" s="61" t="s">
        <v>132</v>
      </c>
      <c r="J154" s="46" t="s">
        <v>56</v>
      </c>
      <c r="K154" s="57" t="s">
        <v>136</v>
      </c>
      <c r="L154" s="15"/>
      <c r="M154" s="15"/>
      <c r="N154" s="15"/>
      <c r="O154" s="15"/>
      <c r="P154" s="15"/>
      <c r="Q154" s="15"/>
      <c r="R154" s="15"/>
    </row>
    <row r="155" spans="1:18" x14ac:dyDescent="0.2">
      <c r="A155" s="44"/>
      <c r="B155" s="45"/>
      <c r="C155" s="18" t="s">
        <v>3</v>
      </c>
      <c r="D155" s="17">
        <v>42922.3</v>
      </c>
      <c r="E155" s="17">
        <v>18041.7</v>
      </c>
      <c r="F155" s="27">
        <f t="shared" si="41"/>
        <v>42.033395228121513</v>
      </c>
      <c r="G155" s="62"/>
      <c r="H155" s="62"/>
      <c r="I155" s="62"/>
      <c r="J155" s="46"/>
      <c r="K155" s="58"/>
      <c r="L155" s="15"/>
      <c r="M155" s="15"/>
      <c r="N155" s="15"/>
      <c r="O155" s="15"/>
      <c r="P155" s="15"/>
      <c r="Q155" s="15"/>
      <c r="R155" s="15"/>
    </row>
    <row r="156" spans="1:18" x14ac:dyDescent="0.2">
      <c r="A156" s="44"/>
      <c r="B156" s="45"/>
      <c r="C156" s="18" t="s">
        <v>4</v>
      </c>
      <c r="D156" s="17">
        <v>0</v>
      </c>
      <c r="E156" s="17">
        <v>0</v>
      </c>
      <c r="F156" s="27" t="s">
        <v>91</v>
      </c>
      <c r="G156" s="62"/>
      <c r="H156" s="62"/>
      <c r="I156" s="62"/>
      <c r="J156" s="46"/>
      <c r="K156" s="58"/>
      <c r="L156" s="15"/>
      <c r="M156" s="15"/>
      <c r="N156" s="15"/>
      <c r="O156" s="15"/>
      <c r="P156" s="15"/>
      <c r="Q156" s="15"/>
      <c r="R156" s="15"/>
    </row>
    <row r="157" spans="1:18" x14ac:dyDescent="0.2">
      <c r="A157" s="44"/>
      <c r="B157" s="45"/>
      <c r="C157" s="18" t="s">
        <v>5</v>
      </c>
      <c r="D157" s="17">
        <v>0</v>
      </c>
      <c r="E157" s="17">
        <v>0</v>
      </c>
      <c r="F157" s="27" t="s">
        <v>91</v>
      </c>
      <c r="G157" s="62"/>
      <c r="H157" s="62"/>
      <c r="I157" s="62"/>
      <c r="J157" s="46"/>
      <c r="K157" s="58"/>
      <c r="L157" s="15"/>
      <c r="M157" s="15"/>
      <c r="N157" s="15"/>
      <c r="O157" s="15"/>
      <c r="P157" s="15"/>
      <c r="Q157" s="15"/>
      <c r="R157" s="15"/>
    </row>
    <row r="158" spans="1:18" ht="131.25" customHeight="1" x14ac:dyDescent="0.2">
      <c r="A158" s="44"/>
      <c r="B158" s="45"/>
      <c r="C158" s="18" t="s">
        <v>6</v>
      </c>
      <c r="D158" s="17">
        <v>0</v>
      </c>
      <c r="E158" s="17">
        <v>0</v>
      </c>
      <c r="F158" s="27" t="s">
        <v>91</v>
      </c>
      <c r="G158" s="63"/>
      <c r="H158" s="63"/>
      <c r="I158" s="63"/>
      <c r="J158" s="46"/>
      <c r="K158" s="59"/>
      <c r="L158" s="15"/>
      <c r="M158" s="15"/>
      <c r="N158" s="15"/>
      <c r="O158" s="15"/>
      <c r="P158" s="15"/>
      <c r="Q158" s="15"/>
      <c r="R158" s="15"/>
    </row>
    <row r="159" spans="1:18" ht="24.75" customHeight="1" x14ac:dyDescent="0.2">
      <c r="A159" s="44" t="s">
        <v>35</v>
      </c>
      <c r="B159" s="45" t="s">
        <v>14</v>
      </c>
      <c r="C159" s="18" t="s">
        <v>2</v>
      </c>
      <c r="D159" s="17">
        <f t="shared" ref="D159:E163" si="62">D164</f>
        <v>62191.199999999997</v>
      </c>
      <c r="E159" s="17">
        <f t="shared" si="62"/>
        <v>25870.2</v>
      </c>
      <c r="F159" s="27">
        <f t="shared" ref="F159:F181" si="63">E159/D159*100</f>
        <v>41.597846640682285</v>
      </c>
      <c r="G159" s="61" t="s">
        <v>91</v>
      </c>
      <c r="H159" s="25" t="s">
        <v>92</v>
      </c>
      <c r="I159" s="29">
        <f>I164</f>
        <v>3</v>
      </c>
      <c r="J159" s="46" t="s">
        <v>56</v>
      </c>
      <c r="K159" s="71"/>
      <c r="L159" s="15"/>
      <c r="M159" s="15"/>
      <c r="N159" s="15"/>
      <c r="O159" s="15"/>
      <c r="P159" s="15"/>
      <c r="Q159" s="15"/>
      <c r="R159" s="15"/>
    </row>
    <row r="160" spans="1:18" ht="23.25" customHeight="1" x14ac:dyDescent="0.2">
      <c r="A160" s="44"/>
      <c r="B160" s="45"/>
      <c r="C160" s="18" t="s">
        <v>3</v>
      </c>
      <c r="D160" s="17">
        <f t="shared" si="62"/>
        <v>62148</v>
      </c>
      <c r="E160" s="17">
        <f t="shared" si="62"/>
        <v>25865.7</v>
      </c>
      <c r="F160" s="27">
        <f t="shared" si="63"/>
        <v>41.619521143077812</v>
      </c>
      <c r="G160" s="62"/>
      <c r="H160" s="25" t="s">
        <v>93</v>
      </c>
      <c r="I160" s="29">
        <f>I165</f>
        <v>0</v>
      </c>
      <c r="J160" s="46"/>
      <c r="K160" s="72"/>
      <c r="L160" s="15"/>
      <c r="M160" s="15"/>
      <c r="N160" s="15"/>
      <c r="O160" s="15"/>
      <c r="P160" s="15"/>
      <c r="Q160" s="15"/>
      <c r="R160" s="15"/>
    </row>
    <row r="161" spans="1:18" x14ac:dyDescent="0.2">
      <c r="A161" s="44"/>
      <c r="B161" s="45"/>
      <c r="C161" s="18" t="s">
        <v>4</v>
      </c>
      <c r="D161" s="17">
        <f t="shared" si="62"/>
        <v>43.2</v>
      </c>
      <c r="E161" s="17">
        <f t="shared" si="62"/>
        <v>4.5</v>
      </c>
      <c r="F161" s="27">
        <f t="shared" si="63"/>
        <v>10.416666666666666</v>
      </c>
      <c r="G161" s="62"/>
      <c r="H161" s="25" t="s">
        <v>94</v>
      </c>
      <c r="I161" s="29">
        <f t="shared" ref="I161:I162" si="64">I166</f>
        <v>3</v>
      </c>
      <c r="J161" s="46"/>
      <c r="K161" s="72"/>
      <c r="L161" s="15"/>
      <c r="M161" s="15"/>
      <c r="N161" s="15"/>
      <c r="O161" s="15"/>
      <c r="P161" s="15"/>
      <c r="Q161" s="15"/>
      <c r="R161" s="15"/>
    </row>
    <row r="162" spans="1:18" x14ac:dyDescent="0.2">
      <c r="A162" s="44"/>
      <c r="B162" s="45"/>
      <c r="C162" s="18" t="s">
        <v>5</v>
      </c>
      <c r="D162" s="17">
        <f t="shared" si="62"/>
        <v>0</v>
      </c>
      <c r="E162" s="17">
        <f t="shared" si="62"/>
        <v>0</v>
      </c>
      <c r="F162" s="27" t="s">
        <v>91</v>
      </c>
      <c r="G162" s="62"/>
      <c r="H162" s="25" t="s">
        <v>95</v>
      </c>
      <c r="I162" s="29">
        <f t="shared" si="64"/>
        <v>0</v>
      </c>
      <c r="J162" s="46"/>
      <c r="K162" s="72"/>
      <c r="L162" s="15"/>
      <c r="M162" s="15"/>
      <c r="N162" s="15"/>
      <c r="O162" s="15"/>
      <c r="P162" s="15"/>
      <c r="Q162" s="15"/>
      <c r="R162" s="15"/>
    </row>
    <row r="163" spans="1:18" ht="24.75" customHeight="1" x14ac:dyDescent="0.2">
      <c r="A163" s="44"/>
      <c r="B163" s="45"/>
      <c r="C163" s="18" t="s">
        <v>6</v>
      </c>
      <c r="D163" s="17">
        <f>D168</f>
        <v>0</v>
      </c>
      <c r="E163" s="17">
        <f t="shared" si="62"/>
        <v>0</v>
      </c>
      <c r="F163" s="27" t="s">
        <v>91</v>
      </c>
      <c r="G163" s="63"/>
      <c r="H163" s="25" t="s">
        <v>96</v>
      </c>
      <c r="I163" s="27">
        <f>I160/I159</f>
        <v>0</v>
      </c>
      <c r="J163" s="46"/>
      <c r="K163" s="73"/>
      <c r="L163" s="15"/>
      <c r="M163" s="15"/>
      <c r="N163" s="15"/>
      <c r="O163" s="15"/>
      <c r="P163" s="15"/>
      <c r="Q163" s="15"/>
      <c r="R163" s="15"/>
    </row>
    <row r="164" spans="1:18" ht="22.5" customHeight="1" x14ac:dyDescent="0.2">
      <c r="A164" s="44" t="s">
        <v>36</v>
      </c>
      <c r="B164" s="45" t="s">
        <v>161</v>
      </c>
      <c r="C164" s="18" t="s">
        <v>2</v>
      </c>
      <c r="D164" s="17">
        <f t="shared" ref="D164:E168" si="65">D169+D174+D179</f>
        <v>62191.199999999997</v>
      </c>
      <c r="E164" s="17">
        <f t="shared" si="65"/>
        <v>25870.2</v>
      </c>
      <c r="F164" s="27">
        <f t="shared" si="63"/>
        <v>41.597846640682285</v>
      </c>
      <c r="G164" s="61" t="s">
        <v>91</v>
      </c>
      <c r="H164" s="25" t="s">
        <v>92</v>
      </c>
      <c r="I164" s="29">
        <v>3</v>
      </c>
      <c r="J164" s="46" t="s">
        <v>56</v>
      </c>
      <c r="K164" s="71"/>
      <c r="L164" s="15"/>
      <c r="M164" s="15"/>
      <c r="N164" s="15"/>
      <c r="O164" s="15"/>
      <c r="P164" s="15"/>
      <c r="Q164" s="15"/>
      <c r="R164" s="15"/>
    </row>
    <row r="165" spans="1:18" ht="21" customHeight="1" x14ac:dyDescent="0.2">
      <c r="A165" s="44"/>
      <c r="B165" s="45"/>
      <c r="C165" s="18" t="s">
        <v>3</v>
      </c>
      <c r="D165" s="17">
        <f t="shared" si="65"/>
        <v>62148</v>
      </c>
      <c r="E165" s="17">
        <f t="shared" si="65"/>
        <v>25865.7</v>
      </c>
      <c r="F165" s="27">
        <f t="shared" si="63"/>
        <v>41.619521143077812</v>
      </c>
      <c r="G165" s="62"/>
      <c r="H165" s="25" t="s">
        <v>93</v>
      </c>
      <c r="I165" s="29">
        <v>0</v>
      </c>
      <c r="J165" s="46"/>
      <c r="K165" s="72"/>
      <c r="L165" s="15"/>
      <c r="M165" s="15"/>
      <c r="N165" s="15"/>
      <c r="O165" s="15"/>
      <c r="P165" s="15"/>
      <c r="Q165" s="15"/>
      <c r="R165" s="15"/>
    </row>
    <row r="166" spans="1:18" x14ac:dyDescent="0.2">
      <c r="A166" s="44"/>
      <c r="B166" s="45"/>
      <c r="C166" s="18" t="s">
        <v>4</v>
      </c>
      <c r="D166" s="17">
        <f t="shared" si="65"/>
        <v>43.2</v>
      </c>
      <c r="E166" s="17">
        <f t="shared" si="65"/>
        <v>4.5</v>
      </c>
      <c r="F166" s="27">
        <f t="shared" si="63"/>
        <v>10.416666666666666</v>
      </c>
      <c r="G166" s="62"/>
      <c r="H166" s="25" t="s">
        <v>94</v>
      </c>
      <c r="I166" s="29">
        <v>3</v>
      </c>
      <c r="J166" s="46"/>
      <c r="K166" s="72"/>
      <c r="L166" s="15"/>
      <c r="M166" s="15"/>
      <c r="N166" s="15"/>
      <c r="O166" s="15"/>
      <c r="P166" s="15"/>
      <c r="Q166" s="15"/>
      <c r="R166" s="15"/>
    </row>
    <row r="167" spans="1:18" x14ac:dyDescent="0.2">
      <c r="A167" s="44"/>
      <c r="B167" s="45"/>
      <c r="C167" s="18" t="s">
        <v>5</v>
      </c>
      <c r="D167" s="17">
        <f t="shared" si="65"/>
        <v>0</v>
      </c>
      <c r="E167" s="17">
        <f t="shared" si="65"/>
        <v>0</v>
      </c>
      <c r="F167" s="27" t="s">
        <v>91</v>
      </c>
      <c r="G167" s="62"/>
      <c r="H167" s="25" t="s">
        <v>95</v>
      </c>
      <c r="I167" s="29">
        <v>0</v>
      </c>
      <c r="J167" s="46"/>
      <c r="K167" s="72"/>
      <c r="L167" s="15"/>
      <c r="M167" s="15"/>
      <c r="N167" s="15"/>
      <c r="O167" s="15"/>
      <c r="P167" s="15"/>
      <c r="Q167" s="15"/>
      <c r="R167" s="15"/>
    </row>
    <row r="168" spans="1:18" ht="24" customHeight="1" x14ac:dyDescent="0.2">
      <c r="A168" s="44"/>
      <c r="B168" s="45"/>
      <c r="C168" s="18" t="s">
        <v>6</v>
      </c>
      <c r="D168" s="17">
        <f>D173+D178+D183</f>
        <v>0</v>
      </c>
      <c r="E168" s="17">
        <f t="shared" si="65"/>
        <v>0</v>
      </c>
      <c r="F168" s="27" t="s">
        <v>91</v>
      </c>
      <c r="G168" s="63"/>
      <c r="H168" s="25" t="s">
        <v>96</v>
      </c>
      <c r="I168" s="27">
        <f>I165/I164</f>
        <v>0</v>
      </c>
      <c r="J168" s="46"/>
      <c r="K168" s="73"/>
      <c r="L168" s="15"/>
      <c r="M168" s="15"/>
      <c r="N168" s="15"/>
      <c r="O168" s="15"/>
      <c r="P168" s="15"/>
      <c r="Q168" s="15"/>
      <c r="R168" s="15"/>
    </row>
    <row r="169" spans="1:18" x14ac:dyDescent="0.2">
      <c r="A169" s="44" t="s">
        <v>60</v>
      </c>
      <c r="B169" s="45" t="s">
        <v>21</v>
      </c>
      <c r="C169" s="18" t="s">
        <v>2</v>
      </c>
      <c r="D169" s="17">
        <f>SUM(D170:D173)</f>
        <v>61147</v>
      </c>
      <c r="E169" s="17">
        <f t="shared" ref="E169" si="66">SUM(E170:E173)</f>
        <v>25600.7</v>
      </c>
      <c r="F169" s="27">
        <f t="shared" si="63"/>
        <v>41.867466923970106</v>
      </c>
      <c r="G169" s="60" t="s">
        <v>91</v>
      </c>
      <c r="H169" s="60" t="s">
        <v>91</v>
      </c>
      <c r="I169" s="60" t="s">
        <v>132</v>
      </c>
      <c r="J169" s="46" t="s">
        <v>56</v>
      </c>
      <c r="K169" s="57" t="s">
        <v>145</v>
      </c>
      <c r="L169" s="15"/>
      <c r="M169" s="15"/>
      <c r="N169" s="15"/>
      <c r="O169" s="15"/>
      <c r="P169" s="15"/>
      <c r="Q169" s="15"/>
      <c r="R169" s="15"/>
    </row>
    <row r="170" spans="1:18" x14ac:dyDescent="0.2">
      <c r="A170" s="44"/>
      <c r="B170" s="45"/>
      <c r="C170" s="18" t="s">
        <v>3</v>
      </c>
      <c r="D170" s="17">
        <v>61147</v>
      </c>
      <c r="E170" s="17">
        <v>25600.7</v>
      </c>
      <c r="F170" s="27">
        <f t="shared" si="63"/>
        <v>41.867466923970106</v>
      </c>
      <c r="G170" s="60"/>
      <c r="H170" s="60"/>
      <c r="I170" s="60"/>
      <c r="J170" s="46"/>
      <c r="K170" s="58"/>
      <c r="L170" s="15"/>
      <c r="M170" s="15"/>
      <c r="N170" s="15"/>
      <c r="O170" s="15"/>
      <c r="P170" s="15"/>
      <c r="Q170" s="15"/>
      <c r="R170" s="15"/>
    </row>
    <row r="171" spans="1:18" x14ac:dyDescent="0.2">
      <c r="A171" s="44"/>
      <c r="B171" s="45"/>
      <c r="C171" s="18" t="s">
        <v>4</v>
      </c>
      <c r="D171" s="17">
        <v>0</v>
      </c>
      <c r="E171" s="17">
        <v>0</v>
      </c>
      <c r="F171" s="27" t="s">
        <v>91</v>
      </c>
      <c r="G171" s="60"/>
      <c r="H171" s="60"/>
      <c r="I171" s="60"/>
      <c r="J171" s="46"/>
      <c r="K171" s="58"/>
      <c r="L171" s="15"/>
      <c r="M171" s="15"/>
      <c r="N171" s="15"/>
      <c r="O171" s="15"/>
      <c r="P171" s="15"/>
      <c r="Q171" s="15"/>
      <c r="R171" s="15"/>
    </row>
    <row r="172" spans="1:18" x14ac:dyDescent="0.2">
      <c r="A172" s="44"/>
      <c r="B172" s="45"/>
      <c r="C172" s="18" t="s">
        <v>5</v>
      </c>
      <c r="D172" s="17">
        <v>0</v>
      </c>
      <c r="E172" s="17">
        <v>0</v>
      </c>
      <c r="F172" s="27" t="s">
        <v>91</v>
      </c>
      <c r="G172" s="60"/>
      <c r="H172" s="60"/>
      <c r="I172" s="60"/>
      <c r="J172" s="46"/>
      <c r="K172" s="58"/>
      <c r="L172" s="15"/>
      <c r="M172" s="15"/>
      <c r="N172" s="15"/>
      <c r="O172" s="15"/>
      <c r="P172" s="15"/>
      <c r="Q172" s="15"/>
      <c r="R172" s="15"/>
    </row>
    <row r="173" spans="1:18" ht="12.75" customHeight="1" x14ac:dyDescent="0.2">
      <c r="A173" s="44"/>
      <c r="B173" s="45"/>
      <c r="C173" s="18" t="s">
        <v>6</v>
      </c>
      <c r="D173" s="17">
        <v>0</v>
      </c>
      <c r="E173" s="17">
        <v>0</v>
      </c>
      <c r="F173" s="27" t="s">
        <v>91</v>
      </c>
      <c r="G173" s="60"/>
      <c r="H173" s="60"/>
      <c r="I173" s="60"/>
      <c r="J173" s="46"/>
      <c r="K173" s="59"/>
      <c r="L173" s="15"/>
      <c r="M173" s="15"/>
      <c r="N173" s="15"/>
      <c r="O173" s="15"/>
      <c r="P173" s="15"/>
      <c r="Q173" s="15"/>
      <c r="R173" s="15"/>
    </row>
    <row r="174" spans="1:18" x14ac:dyDescent="0.2">
      <c r="A174" s="44" t="s">
        <v>61</v>
      </c>
      <c r="B174" s="45" t="s">
        <v>22</v>
      </c>
      <c r="C174" s="18" t="s">
        <v>2</v>
      </c>
      <c r="D174" s="17">
        <f>SUM(D175:D178)</f>
        <v>1001</v>
      </c>
      <c r="E174" s="17">
        <f t="shared" ref="E174" si="67">SUM(E175:E178)</f>
        <v>265</v>
      </c>
      <c r="F174" s="27">
        <f t="shared" si="63"/>
        <v>26.473526473526469</v>
      </c>
      <c r="G174" s="60" t="s">
        <v>91</v>
      </c>
      <c r="H174" s="60" t="s">
        <v>91</v>
      </c>
      <c r="I174" s="60" t="s">
        <v>132</v>
      </c>
      <c r="J174" s="46" t="s">
        <v>56</v>
      </c>
      <c r="K174" s="57" t="s">
        <v>184</v>
      </c>
      <c r="L174" s="15"/>
      <c r="M174" s="15"/>
      <c r="N174" s="15"/>
      <c r="O174" s="15"/>
      <c r="P174" s="15"/>
      <c r="Q174" s="15"/>
      <c r="R174" s="15"/>
    </row>
    <row r="175" spans="1:18" x14ac:dyDescent="0.2">
      <c r="A175" s="44"/>
      <c r="B175" s="45"/>
      <c r="C175" s="18" t="s">
        <v>3</v>
      </c>
      <c r="D175" s="17">
        <v>1001</v>
      </c>
      <c r="E175" s="17">
        <v>265</v>
      </c>
      <c r="F175" s="27">
        <f t="shared" si="63"/>
        <v>26.473526473526469</v>
      </c>
      <c r="G175" s="60"/>
      <c r="H175" s="60"/>
      <c r="I175" s="60"/>
      <c r="J175" s="46"/>
      <c r="K175" s="58"/>
      <c r="L175" s="15"/>
      <c r="M175" s="15"/>
      <c r="N175" s="15"/>
      <c r="O175" s="15"/>
      <c r="P175" s="15"/>
      <c r="Q175" s="15"/>
      <c r="R175" s="15"/>
    </row>
    <row r="176" spans="1:18" x14ac:dyDescent="0.2">
      <c r="A176" s="44"/>
      <c r="B176" s="45"/>
      <c r="C176" s="18" t="s">
        <v>4</v>
      </c>
      <c r="D176" s="17">
        <v>0</v>
      </c>
      <c r="E176" s="17">
        <v>0</v>
      </c>
      <c r="F176" s="27" t="s">
        <v>91</v>
      </c>
      <c r="G176" s="60"/>
      <c r="H176" s="60"/>
      <c r="I176" s="60"/>
      <c r="J176" s="46"/>
      <c r="K176" s="58"/>
      <c r="L176" s="15"/>
      <c r="M176" s="15"/>
      <c r="N176" s="15"/>
      <c r="O176" s="15"/>
      <c r="P176" s="15"/>
      <c r="Q176" s="15"/>
      <c r="R176" s="15"/>
    </row>
    <row r="177" spans="1:18" x14ac:dyDescent="0.2">
      <c r="A177" s="44"/>
      <c r="B177" s="45"/>
      <c r="C177" s="18" t="s">
        <v>5</v>
      </c>
      <c r="D177" s="17">
        <v>0</v>
      </c>
      <c r="E177" s="17">
        <v>0</v>
      </c>
      <c r="F177" s="27" t="s">
        <v>91</v>
      </c>
      <c r="G177" s="60"/>
      <c r="H177" s="60"/>
      <c r="I177" s="60"/>
      <c r="J177" s="46"/>
      <c r="K177" s="58"/>
      <c r="L177" s="15"/>
      <c r="M177" s="15"/>
      <c r="N177" s="15"/>
      <c r="O177" s="15"/>
      <c r="P177" s="15"/>
      <c r="Q177" s="15"/>
      <c r="R177" s="15"/>
    </row>
    <row r="178" spans="1:18" x14ac:dyDescent="0.2">
      <c r="A178" s="44"/>
      <c r="B178" s="45"/>
      <c r="C178" s="18" t="s">
        <v>6</v>
      </c>
      <c r="D178" s="17">
        <v>0</v>
      </c>
      <c r="E178" s="17">
        <v>0</v>
      </c>
      <c r="F178" s="27" t="s">
        <v>91</v>
      </c>
      <c r="G178" s="60"/>
      <c r="H178" s="60"/>
      <c r="I178" s="60"/>
      <c r="J178" s="46"/>
      <c r="K178" s="59"/>
      <c r="L178" s="15"/>
      <c r="M178" s="15"/>
      <c r="N178" s="15"/>
      <c r="O178" s="15"/>
      <c r="P178" s="15"/>
      <c r="Q178" s="15"/>
      <c r="R178" s="15"/>
    </row>
    <row r="179" spans="1:18" x14ac:dyDescent="0.2">
      <c r="A179" s="44" t="s">
        <v>62</v>
      </c>
      <c r="B179" s="45" t="s">
        <v>20</v>
      </c>
      <c r="C179" s="18" t="s">
        <v>2</v>
      </c>
      <c r="D179" s="17">
        <f>SUM(D180:D183)</f>
        <v>43.2</v>
      </c>
      <c r="E179" s="17">
        <f t="shared" ref="E179" si="68">SUM(E180:E183)</f>
        <v>4.5</v>
      </c>
      <c r="F179" s="27">
        <f t="shared" si="63"/>
        <v>10.416666666666666</v>
      </c>
      <c r="G179" s="60" t="s">
        <v>91</v>
      </c>
      <c r="H179" s="60" t="s">
        <v>91</v>
      </c>
      <c r="I179" s="60" t="s">
        <v>132</v>
      </c>
      <c r="J179" s="46" t="s">
        <v>56</v>
      </c>
      <c r="K179" s="57" t="s">
        <v>144</v>
      </c>
      <c r="L179" s="15"/>
      <c r="M179" s="15"/>
      <c r="N179" s="15"/>
      <c r="O179" s="15"/>
      <c r="P179" s="15"/>
      <c r="Q179" s="15"/>
      <c r="R179" s="15"/>
    </row>
    <row r="180" spans="1:18" x14ac:dyDescent="0.2">
      <c r="A180" s="44"/>
      <c r="B180" s="45"/>
      <c r="C180" s="18" t="s">
        <v>3</v>
      </c>
      <c r="D180" s="17">
        <v>0</v>
      </c>
      <c r="E180" s="17">
        <v>0</v>
      </c>
      <c r="F180" s="27" t="s">
        <v>91</v>
      </c>
      <c r="G180" s="60"/>
      <c r="H180" s="60"/>
      <c r="I180" s="60"/>
      <c r="J180" s="46"/>
      <c r="K180" s="58"/>
      <c r="L180" s="15"/>
      <c r="M180" s="15"/>
      <c r="N180" s="15"/>
      <c r="O180" s="15"/>
      <c r="P180" s="15"/>
      <c r="Q180" s="15"/>
      <c r="R180" s="15"/>
    </row>
    <row r="181" spans="1:18" x14ac:dyDescent="0.2">
      <c r="A181" s="44"/>
      <c r="B181" s="45"/>
      <c r="C181" s="18" t="s">
        <v>4</v>
      </c>
      <c r="D181" s="17">
        <v>43.2</v>
      </c>
      <c r="E181" s="17">
        <v>4.5</v>
      </c>
      <c r="F181" s="27">
        <f t="shared" si="63"/>
        <v>10.416666666666666</v>
      </c>
      <c r="G181" s="60"/>
      <c r="H181" s="60"/>
      <c r="I181" s="60"/>
      <c r="J181" s="46"/>
      <c r="K181" s="58"/>
      <c r="L181" s="15"/>
      <c r="M181" s="15"/>
      <c r="N181" s="15"/>
      <c r="O181" s="15"/>
      <c r="P181" s="15"/>
      <c r="Q181" s="15"/>
      <c r="R181" s="15"/>
    </row>
    <row r="182" spans="1:18" ht="75" customHeight="1" x14ac:dyDescent="0.2">
      <c r="A182" s="44"/>
      <c r="B182" s="45"/>
      <c r="C182" s="18" t="s">
        <v>5</v>
      </c>
      <c r="D182" s="17">
        <v>0</v>
      </c>
      <c r="E182" s="17">
        <v>0</v>
      </c>
      <c r="F182" s="27" t="s">
        <v>91</v>
      </c>
      <c r="G182" s="60"/>
      <c r="H182" s="60"/>
      <c r="I182" s="60"/>
      <c r="J182" s="46"/>
      <c r="K182" s="58"/>
      <c r="L182" s="15"/>
      <c r="M182" s="15"/>
      <c r="N182" s="15"/>
      <c r="O182" s="15"/>
      <c r="P182" s="15"/>
      <c r="Q182" s="15"/>
      <c r="R182" s="15"/>
    </row>
    <row r="183" spans="1:18" ht="114" customHeight="1" x14ac:dyDescent="0.2">
      <c r="A183" s="44"/>
      <c r="B183" s="45"/>
      <c r="C183" s="18" t="s">
        <v>6</v>
      </c>
      <c r="D183" s="17">
        <v>0</v>
      </c>
      <c r="E183" s="17">
        <v>0</v>
      </c>
      <c r="F183" s="27" t="s">
        <v>91</v>
      </c>
      <c r="G183" s="60"/>
      <c r="H183" s="60"/>
      <c r="I183" s="60"/>
      <c r="J183" s="46"/>
      <c r="K183" s="59"/>
      <c r="L183" s="15"/>
      <c r="M183" s="15"/>
      <c r="N183" s="15"/>
      <c r="O183" s="15"/>
      <c r="P183" s="15"/>
      <c r="Q183" s="15"/>
      <c r="R183" s="15"/>
    </row>
    <row r="184" spans="1:18" x14ac:dyDescent="0.2">
      <c r="A184" s="20"/>
      <c r="B184" s="21"/>
      <c r="C184" s="21"/>
      <c r="D184" s="22"/>
      <c r="E184" s="23"/>
      <c r="F184" s="23"/>
      <c r="G184" s="23"/>
      <c r="H184" s="23"/>
      <c r="I184" s="23"/>
    </row>
    <row r="185" spans="1:18" x14ac:dyDescent="0.2">
      <c r="A185" s="20"/>
      <c r="B185" s="24"/>
      <c r="C185" s="21"/>
      <c r="D185" s="22"/>
      <c r="E185" s="23"/>
      <c r="F185" s="23"/>
      <c r="G185" s="23"/>
      <c r="H185" s="23"/>
      <c r="I185" s="23"/>
    </row>
    <row r="186" spans="1:18" x14ac:dyDescent="0.2">
      <c r="A186" s="20"/>
      <c r="B186" s="24"/>
      <c r="C186" s="21"/>
      <c r="D186" s="22"/>
      <c r="E186" s="23"/>
      <c r="F186" s="23"/>
      <c r="G186" s="23"/>
      <c r="H186" s="23"/>
      <c r="I186" s="23"/>
    </row>
    <row r="187" spans="1:18" x14ac:dyDescent="0.2">
      <c r="A187" s="20"/>
      <c r="B187" s="24"/>
      <c r="C187" s="21"/>
      <c r="D187" s="22"/>
      <c r="E187" s="23"/>
      <c r="F187" s="23"/>
      <c r="G187" s="23"/>
      <c r="H187" s="23"/>
      <c r="I187" s="23"/>
    </row>
    <row r="188" spans="1:18" x14ac:dyDescent="0.2">
      <c r="A188" s="20"/>
      <c r="B188" s="24"/>
      <c r="C188" s="21"/>
      <c r="D188" s="22"/>
      <c r="E188" s="23"/>
      <c r="F188" s="23"/>
      <c r="G188" s="23"/>
      <c r="H188" s="23"/>
      <c r="I188" s="23"/>
    </row>
  </sheetData>
  <mergeCells count="230"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  <mergeCell ref="K84:K88"/>
    <mergeCell ref="K89:K93"/>
    <mergeCell ref="K94:K98"/>
    <mergeCell ref="K99:K103"/>
    <mergeCell ref="K104:K108"/>
    <mergeCell ref="K109:K113"/>
    <mergeCell ref="K114:K118"/>
    <mergeCell ref="K119:K123"/>
    <mergeCell ref="K124:K12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14:A118"/>
    <mergeCell ref="B114:B118"/>
    <mergeCell ref="J114:J118"/>
    <mergeCell ref="A119:A123"/>
    <mergeCell ref="B119:B123"/>
    <mergeCell ref="J119:J123"/>
    <mergeCell ref="A104:A108"/>
    <mergeCell ref="B104:B108"/>
    <mergeCell ref="J104:J108"/>
    <mergeCell ref="A109:A113"/>
    <mergeCell ref="B109:B113"/>
    <mergeCell ref="J109:J113"/>
    <mergeCell ref="G104:G108"/>
    <mergeCell ref="H104:H108"/>
    <mergeCell ref="I104:I108"/>
    <mergeCell ref="G109:G113"/>
    <mergeCell ref="H109:H113"/>
    <mergeCell ref="I109:I113"/>
    <mergeCell ref="G114:G118"/>
    <mergeCell ref="G119:G123"/>
    <mergeCell ref="A94:A98"/>
    <mergeCell ref="B94:B98"/>
    <mergeCell ref="J94:J98"/>
    <mergeCell ref="A99:A103"/>
    <mergeCell ref="B99:B103"/>
    <mergeCell ref="J99:J103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99:G103"/>
    <mergeCell ref="H99:H103"/>
    <mergeCell ref="I99:I103"/>
    <mergeCell ref="G84:G88"/>
    <mergeCell ref="H84:H88"/>
    <mergeCell ref="I84:I88"/>
    <mergeCell ref="A74:A78"/>
    <mergeCell ref="B74:B7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  <mergeCell ref="G49:G53"/>
    <mergeCell ref="G54:G58"/>
    <mergeCell ref="H54:H58"/>
    <mergeCell ref="I54:I58"/>
    <mergeCell ref="G59:G63"/>
    <mergeCell ref="H59:H63"/>
    <mergeCell ref="I59:I63"/>
    <mergeCell ref="A34:A38"/>
    <mergeCell ref="B34:B38"/>
    <mergeCell ref="J34:J38"/>
    <mergeCell ref="A39:A43"/>
    <mergeCell ref="B39:B43"/>
    <mergeCell ref="J39:J43"/>
    <mergeCell ref="A24:A28"/>
    <mergeCell ref="B24:B28"/>
    <mergeCell ref="J24:J28"/>
    <mergeCell ref="A29:A33"/>
    <mergeCell ref="B29:B33"/>
    <mergeCell ref="J29:J33"/>
    <mergeCell ref="G39:G43"/>
    <mergeCell ref="H39:H43"/>
    <mergeCell ref="I39:I43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</mergeCells>
  <pageMargins left="0.59055118110236227" right="0.31496062992125984" top="0.47244094488188981" bottom="0.39370078740157483" header="0.11811023622047245" footer="0.31496062992125984"/>
  <pageSetup paperSize="9" orientation="landscape" r:id="rId1"/>
  <headerFooter>
    <oddHeader>&amp;C&amp;P</oddHeader>
  </headerFooter>
  <rowBreaks count="9" manualBreakCount="9">
    <brk id="23" max="10" man="1"/>
    <brk id="48" max="10" man="1"/>
    <brk id="68" max="10" man="1"/>
    <brk id="78" max="10" man="1"/>
    <brk id="93" max="10" man="1"/>
    <brk id="108" max="10" man="1"/>
    <brk id="128" max="10" man="1"/>
    <brk id="153" max="10" man="1"/>
    <brk id="1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="90" zoomScaleNormal="90" zoomScaleSheetLayoutView="90" zoomScalePageLayoutView="90" workbookViewId="0">
      <pane xSplit="5" ySplit="2" topLeftCell="F54" activePane="bottomRight" state="frozen"/>
      <selection pane="topRight" activeCell="F1" sqref="F1"/>
      <selection pane="bottomLeft" activeCell="A3" sqref="A3"/>
      <selection pane="bottomRight" activeCell="F2" sqref="F2"/>
    </sheetView>
  </sheetViews>
  <sheetFormatPr defaultRowHeight="12.75" x14ac:dyDescent="0.2"/>
  <cols>
    <col min="1" max="1" width="3.5703125" style="2" customWidth="1"/>
    <col min="2" max="2" width="20" style="2" customWidth="1"/>
    <col min="3" max="3" width="7.85546875" style="2" customWidth="1"/>
    <col min="4" max="4" width="9.7109375" style="2" customWidth="1"/>
    <col min="5" max="5" width="11" style="2" customWidth="1"/>
    <col min="6" max="6" width="8.28515625" style="2" customWidth="1"/>
    <col min="7" max="7" width="9.7109375" style="2" customWidth="1"/>
    <col min="8" max="8" width="10.85546875" style="2" customWidth="1"/>
    <col min="9" max="9" width="8.5703125" style="2" customWidth="1"/>
    <col min="10" max="10" width="8.42578125" style="2" customWidth="1"/>
    <col min="11" max="11" width="10.28515625" style="2" customWidth="1"/>
    <col min="12" max="12" width="27.28515625" style="2" customWidth="1"/>
    <col min="13" max="16384" width="9.140625" style="2"/>
  </cols>
  <sheetData>
    <row r="1" spans="1:12" ht="25.5" customHeight="1" x14ac:dyDescent="0.2">
      <c r="A1" s="88" t="s">
        <v>162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75" customHeight="1" x14ac:dyDescent="0.2">
      <c r="A2" s="1" t="s">
        <v>0</v>
      </c>
      <c r="B2" s="1" t="s">
        <v>102</v>
      </c>
      <c r="C2" s="1" t="s">
        <v>109</v>
      </c>
      <c r="D2" s="1" t="s">
        <v>185</v>
      </c>
      <c r="E2" s="1" t="s">
        <v>186</v>
      </c>
      <c r="F2" s="1" t="s">
        <v>107</v>
      </c>
      <c r="G2" s="1" t="s">
        <v>103</v>
      </c>
      <c r="H2" s="1" t="s">
        <v>106</v>
      </c>
      <c r="I2" s="1" t="s">
        <v>104</v>
      </c>
      <c r="J2" s="1" t="s">
        <v>173</v>
      </c>
      <c r="K2" s="1" t="s">
        <v>108</v>
      </c>
      <c r="L2" s="1" t="s">
        <v>105</v>
      </c>
    </row>
    <row r="3" spans="1:12" ht="15.75" customHeight="1" x14ac:dyDescent="0.2">
      <c r="A3" s="74"/>
      <c r="B3" s="79" t="s">
        <v>97</v>
      </c>
      <c r="C3" s="76"/>
      <c r="D3" s="76"/>
      <c r="E3" s="76"/>
      <c r="F3" s="1" t="s">
        <v>2</v>
      </c>
      <c r="G3" s="3">
        <f>SUM(G4:G7)</f>
        <v>74181.399999999994</v>
      </c>
      <c r="H3" s="3">
        <f t="shared" ref="H3:I3" si="0">SUM(H4:H7)</f>
        <v>43838.3</v>
      </c>
      <c r="I3" s="3">
        <f t="shared" si="0"/>
        <v>5508.5400000000009</v>
      </c>
      <c r="J3" s="4">
        <f t="shared" ref="J3:J9" si="1">I3/H3*100</f>
        <v>12.565587625432556</v>
      </c>
      <c r="K3" s="82" t="s">
        <v>91</v>
      </c>
      <c r="L3" s="82" t="s">
        <v>91</v>
      </c>
    </row>
    <row r="4" spans="1:12" ht="15.75" customHeight="1" x14ac:dyDescent="0.2">
      <c r="A4" s="74"/>
      <c r="B4" s="80"/>
      <c r="C4" s="77"/>
      <c r="D4" s="77"/>
      <c r="E4" s="77"/>
      <c r="F4" s="1" t="s">
        <v>66</v>
      </c>
      <c r="G4" s="3">
        <f>G9</f>
        <v>74181.399999999994</v>
      </c>
      <c r="H4" s="3">
        <f t="shared" ref="H4:I4" si="2">H9</f>
        <v>43838.3</v>
      </c>
      <c r="I4" s="3">
        <f t="shared" si="2"/>
        <v>5508.5400000000009</v>
      </c>
      <c r="J4" s="4">
        <f t="shared" si="1"/>
        <v>12.565587625432556</v>
      </c>
      <c r="K4" s="83"/>
      <c r="L4" s="83"/>
    </row>
    <row r="5" spans="1:12" x14ac:dyDescent="0.2">
      <c r="A5" s="74"/>
      <c r="B5" s="80"/>
      <c r="C5" s="77"/>
      <c r="D5" s="77"/>
      <c r="E5" s="77"/>
      <c r="F5" s="1" t="s">
        <v>4</v>
      </c>
      <c r="G5" s="3">
        <f t="shared" ref="G5:I5" si="3">G10</f>
        <v>0</v>
      </c>
      <c r="H5" s="3">
        <f t="shared" si="3"/>
        <v>0</v>
      </c>
      <c r="I5" s="3">
        <f t="shared" si="3"/>
        <v>0</v>
      </c>
      <c r="J5" s="4" t="s">
        <v>91</v>
      </c>
      <c r="K5" s="83"/>
      <c r="L5" s="83"/>
    </row>
    <row r="6" spans="1:12" x14ac:dyDescent="0.2">
      <c r="A6" s="74"/>
      <c r="B6" s="80"/>
      <c r="C6" s="77"/>
      <c r="D6" s="77"/>
      <c r="E6" s="77"/>
      <c r="F6" s="1" t="s">
        <v>5</v>
      </c>
      <c r="G6" s="3">
        <f t="shared" ref="G6:I6" si="4">G11</f>
        <v>0</v>
      </c>
      <c r="H6" s="3">
        <f t="shared" si="4"/>
        <v>0</v>
      </c>
      <c r="I6" s="3">
        <f t="shared" si="4"/>
        <v>0</v>
      </c>
      <c r="J6" s="4" t="s">
        <v>91</v>
      </c>
      <c r="K6" s="83"/>
      <c r="L6" s="83"/>
    </row>
    <row r="7" spans="1:12" ht="21.75" customHeight="1" x14ac:dyDescent="0.2">
      <c r="A7" s="74"/>
      <c r="B7" s="81"/>
      <c r="C7" s="78"/>
      <c r="D7" s="78"/>
      <c r="E7" s="78"/>
      <c r="F7" s="1" t="s">
        <v>6</v>
      </c>
      <c r="G7" s="3">
        <f t="shared" ref="G7:I7" si="5">G12</f>
        <v>0</v>
      </c>
      <c r="H7" s="3">
        <f t="shared" si="5"/>
        <v>0</v>
      </c>
      <c r="I7" s="3">
        <f t="shared" si="5"/>
        <v>0</v>
      </c>
      <c r="J7" s="4" t="s">
        <v>91</v>
      </c>
      <c r="K7" s="84"/>
      <c r="L7" s="84"/>
    </row>
    <row r="8" spans="1:12" x14ac:dyDescent="0.2">
      <c r="A8" s="76"/>
      <c r="B8" s="79" t="s">
        <v>29</v>
      </c>
      <c r="C8" s="76"/>
      <c r="D8" s="76"/>
      <c r="E8" s="76"/>
      <c r="F8" s="1" t="s">
        <v>2</v>
      </c>
      <c r="G8" s="3">
        <f>SUM(G9:G12)</f>
        <v>74181.399999999994</v>
      </c>
      <c r="H8" s="3">
        <f t="shared" ref="H8:I8" si="6">SUM(H9:H12)</f>
        <v>43838.3</v>
      </c>
      <c r="I8" s="3">
        <f t="shared" si="6"/>
        <v>5508.5400000000009</v>
      </c>
      <c r="J8" s="4">
        <f t="shared" si="1"/>
        <v>12.565587625432556</v>
      </c>
      <c r="K8" s="82" t="s">
        <v>91</v>
      </c>
      <c r="L8" s="82" t="s">
        <v>91</v>
      </c>
    </row>
    <row r="9" spans="1:12" x14ac:dyDescent="0.2">
      <c r="A9" s="77"/>
      <c r="B9" s="80"/>
      <c r="C9" s="77"/>
      <c r="D9" s="77"/>
      <c r="E9" s="77"/>
      <c r="F9" s="1" t="s">
        <v>66</v>
      </c>
      <c r="G9" s="3">
        <f>G14+G19+G24+G29+G34+G39+G44+G49+G54+G59+G64</f>
        <v>74181.399999999994</v>
      </c>
      <c r="H9" s="3">
        <f t="shared" ref="H9:I9" si="7">H14+H19+H24+H29+H34+H39+H44+H49+H54+H59+H64</f>
        <v>43838.3</v>
      </c>
      <c r="I9" s="3">
        <f t="shared" si="7"/>
        <v>5508.5400000000009</v>
      </c>
      <c r="J9" s="4">
        <f t="shared" si="1"/>
        <v>12.565587625432556</v>
      </c>
      <c r="K9" s="83"/>
      <c r="L9" s="83"/>
    </row>
    <row r="10" spans="1:12" x14ac:dyDescent="0.2">
      <c r="A10" s="77"/>
      <c r="B10" s="80"/>
      <c r="C10" s="77"/>
      <c r="D10" s="77"/>
      <c r="E10" s="77"/>
      <c r="F10" s="1" t="s">
        <v>4</v>
      </c>
      <c r="G10" s="3">
        <f t="shared" ref="G10:I10" si="8">G15+G20+G25+G30+G35+G40+G45+G50+G55+G60+G65</f>
        <v>0</v>
      </c>
      <c r="H10" s="3">
        <f t="shared" si="8"/>
        <v>0</v>
      </c>
      <c r="I10" s="3">
        <f t="shared" si="8"/>
        <v>0</v>
      </c>
      <c r="J10" s="4" t="s">
        <v>91</v>
      </c>
      <c r="K10" s="83"/>
      <c r="L10" s="83"/>
    </row>
    <row r="11" spans="1:12" x14ac:dyDescent="0.2">
      <c r="A11" s="77"/>
      <c r="B11" s="80"/>
      <c r="C11" s="77"/>
      <c r="D11" s="77"/>
      <c r="E11" s="77"/>
      <c r="F11" s="1" t="s">
        <v>5</v>
      </c>
      <c r="G11" s="3">
        <f t="shared" ref="G11:I11" si="9">G16+G21+G26+G31+G36+G41+G46+G51+G56+G61+G66</f>
        <v>0</v>
      </c>
      <c r="H11" s="3">
        <f t="shared" si="9"/>
        <v>0</v>
      </c>
      <c r="I11" s="3">
        <f t="shared" si="9"/>
        <v>0</v>
      </c>
      <c r="J11" s="4" t="s">
        <v>91</v>
      </c>
      <c r="K11" s="83"/>
      <c r="L11" s="83"/>
    </row>
    <row r="12" spans="1:12" ht="68.25" customHeight="1" x14ac:dyDescent="0.2">
      <c r="A12" s="78"/>
      <c r="B12" s="81"/>
      <c r="C12" s="78"/>
      <c r="D12" s="78"/>
      <c r="E12" s="78"/>
      <c r="F12" s="1" t="s">
        <v>6</v>
      </c>
      <c r="G12" s="3">
        <f t="shared" ref="G12:I12" si="10">G17+G22+G27+G32+G37+G42+G47+G52+G57+G62+G67</f>
        <v>0</v>
      </c>
      <c r="H12" s="3">
        <f t="shared" si="10"/>
        <v>0</v>
      </c>
      <c r="I12" s="3">
        <f t="shared" si="10"/>
        <v>0</v>
      </c>
      <c r="J12" s="4" t="s">
        <v>91</v>
      </c>
      <c r="K12" s="84"/>
      <c r="L12" s="84"/>
    </row>
    <row r="13" spans="1:12" ht="18" customHeight="1" x14ac:dyDescent="0.2">
      <c r="A13" s="74">
        <v>1</v>
      </c>
      <c r="B13" s="75" t="s">
        <v>76</v>
      </c>
      <c r="C13" s="74" t="s">
        <v>77</v>
      </c>
      <c r="D13" s="74"/>
      <c r="E13" s="74">
        <v>2025</v>
      </c>
      <c r="F13" s="1" t="s">
        <v>2</v>
      </c>
      <c r="G13" s="3">
        <f>SUM(G14:G17)</f>
        <v>9823.2000000000007</v>
      </c>
      <c r="H13" s="3">
        <f t="shared" ref="H13:I13" si="11">SUM(H14:H17)</f>
        <v>0</v>
      </c>
      <c r="I13" s="3">
        <f t="shared" si="11"/>
        <v>0</v>
      </c>
      <c r="J13" s="4" t="s">
        <v>91</v>
      </c>
      <c r="K13" s="82" t="s">
        <v>91</v>
      </c>
      <c r="L13" s="82" t="s">
        <v>91</v>
      </c>
    </row>
    <row r="14" spans="1:12" x14ac:dyDescent="0.2">
      <c r="A14" s="74"/>
      <c r="B14" s="75"/>
      <c r="C14" s="74"/>
      <c r="D14" s="74"/>
      <c r="E14" s="74"/>
      <c r="F14" s="1" t="s">
        <v>66</v>
      </c>
      <c r="G14" s="3">
        <v>9823.2000000000007</v>
      </c>
      <c r="H14" s="3">
        <v>0</v>
      </c>
      <c r="I14" s="5">
        <v>0</v>
      </c>
      <c r="J14" s="4" t="s">
        <v>91</v>
      </c>
      <c r="K14" s="83"/>
      <c r="L14" s="83"/>
    </row>
    <row r="15" spans="1:12" x14ac:dyDescent="0.2">
      <c r="A15" s="74"/>
      <c r="B15" s="75"/>
      <c r="C15" s="74"/>
      <c r="D15" s="74"/>
      <c r="E15" s="74"/>
      <c r="F15" s="1" t="s">
        <v>4</v>
      </c>
      <c r="G15" s="3">
        <v>0</v>
      </c>
      <c r="H15" s="5">
        <v>0</v>
      </c>
      <c r="I15" s="5">
        <v>0</v>
      </c>
      <c r="J15" s="4" t="s">
        <v>91</v>
      </c>
      <c r="K15" s="83"/>
      <c r="L15" s="83"/>
    </row>
    <row r="16" spans="1:12" x14ac:dyDescent="0.2">
      <c r="A16" s="74"/>
      <c r="B16" s="75"/>
      <c r="C16" s="74"/>
      <c r="D16" s="74"/>
      <c r="E16" s="74"/>
      <c r="F16" s="1" t="s">
        <v>5</v>
      </c>
      <c r="G16" s="3">
        <v>0</v>
      </c>
      <c r="H16" s="5">
        <v>0</v>
      </c>
      <c r="I16" s="5">
        <v>0</v>
      </c>
      <c r="J16" s="4" t="s">
        <v>91</v>
      </c>
      <c r="K16" s="83"/>
      <c r="L16" s="83"/>
    </row>
    <row r="17" spans="1:12" ht="110.25" customHeight="1" x14ac:dyDescent="0.2">
      <c r="A17" s="74"/>
      <c r="B17" s="75"/>
      <c r="C17" s="74"/>
      <c r="D17" s="74"/>
      <c r="E17" s="74"/>
      <c r="F17" s="1" t="s">
        <v>6</v>
      </c>
      <c r="G17" s="3">
        <v>0</v>
      </c>
      <c r="H17" s="5">
        <v>0</v>
      </c>
      <c r="I17" s="5">
        <v>0</v>
      </c>
      <c r="J17" s="4" t="s">
        <v>91</v>
      </c>
      <c r="K17" s="84"/>
      <c r="L17" s="84"/>
    </row>
    <row r="18" spans="1:12" ht="25.5" customHeight="1" x14ac:dyDescent="0.2">
      <c r="A18" s="74">
        <v>2</v>
      </c>
      <c r="B18" s="75" t="s">
        <v>79</v>
      </c>
      <c r="C18" s="74" t="s">
        <v>77</v>
      </c>
      <c r="D18" s="74"/>
      <c r="E18" s="74">
        <v>2025</v>
      </c>
      <c r="F18" s="1" t="s">
        <v>2</v>
      </c>
      <c r="G18" s="3">
        <f>SUM(G19:G22)</f>
        <v>4569.8999999999996</v>
      </c>
      <c r="H18" s="3">
        <f t="shared" ref="H18:I18" si="12">SUM(H19:H22)</f>
        <v>0</v>
      </c>
      <c r="I18" s="3">
        <f t="shared" si="12"/>
        <v>0</v>
      </c>
      <c r="J18" s="4" t="s">
        <v>91</v>
      </c>
      <c r="K18" s="82" t="s">
        <v>91</v>
      </c>
      <c r="L18" s="82" t="s">
        <v>91</v>
      </c>
    </row>
    <row r="19" spans="1:12" x14ac:dyDescent="0.2">
      <c r="A19" s="74"/>
      <c r="B19" s="75"/>
      <c r="C19" s="74"/>
      <c r="D19" s="74"/>
      <c r="E19" s="74"/>
      <c r="F19" s="1" t="s">
        <v>66</v>
      </c>
      <c r="G19" s="3">
        <v>4569.8999999999996</v>
      </c>
      <c r="H19" s="3">
        <v>0</v>
      </c>
      <c r="I19" s="5">
        <v>0</v>
      </c>
      <c r="J19" s="4" t="s">
        <v>91</v>
      </c>
      <c r="K19" s="83"/>
      <c r="L19" s="83"/>
    </row>
    <row r="20" spans="1:12" x14ac:dyDescent="0.2">
      <c r="A20" s="74"/>
      <c r="B20" s="75"/>
      <c r="C20" s="74"/>
      <c r="D20" s="74"/>
      <c r="E20" s="74"/>
      <c r="F20" s="1" t="s">
        <v>4</v>
      </c>
      <c r="G20" s="3">
        <v>0</v>
      </c>
      <c r="H20" s="5">
        <v>0</v>
      </c>
      <c r="I20" s="5">
        <v>0</v>
      </c>
      <c r="J20" s="4" t="s">
        <v>91</v>
      </c>
      <c r="K20" s="83"/>
      <c r="L20" s="83"/>
    </row>
    <row r="21" spans="1:12" x14ac:dyDescent="0.2">
      <c r="A21" s="74"/>
      <c r="B21" s="75"/>
      <c r="C21" s="74"/>
      <c r="D21" s="74"/>
      <c r="E21" s="74"/>
      <c r="F21" s="1" t="s">
        <v>5</v>
      </c>
      <c r="G21" s="3">
        <v>0</v>
      </c>
      <c r="H21" s="5">
        <v>0</v>
      </c>
      <c r="I21" s="5">
        <v>0</v>
      </c>
      <c r="J21" s="4" t="s">
        <v>91</v>
      </c>
      <c r="K21" s="83"/>
      <c r="L21" s="83"/>
    </row>
    <row r="22" spans="1:12" ht="60" customHeight="1" x14ac:dyDescent="0.2">
      <c r="A22" s="74"/>
      <c r="B22" s="75"/>
      <c r="C22" s="74"/>
      <c r="D22" s="74"/>
      <c r="E22" s="74"/>
      <c r="F22" s="1" t="s">
        <v>6</v>
      </c>
      <c r="G22" s="3">
        <v>0</v>
      </c>
      <c r="H22" s="5">
        <v>0</v>
      </c>
      <c r="I22" s="5">
        <v>0</v>
      </c>
      <c r="J22" s="4" t="s">
        <v>91</v>
      </c>
      <c r="K22" s="84"/>
      <c r="L22" s="84"/>
    </row>
    <row r="23" spans="1:12" ht="18" customHeight="1" x14ac:dyDescent="0.2">
      <c r="A23" s="74">
        <v>3</v>
      </c>
      <c r="B23" s="75" t="s">
        <v>81</v>
      </c>
      <c r="C23" s="74" t="s">
        <v>77</v>
      </c>
      <c r="D23" s="74" t="s">
        <v>84</v>
      </c>
      <c r="E23" s="76">
        <v>2023</v>
      </c>
      <c r="F23" s="1" t="s">
        <v>2</v>
      </c>
      <c r="G23" s="6">
        <f>SUM(G24:G27)</f>
        <v>2804</v>
      </c>
      <c r="H23" s="6">
        <f t="shared" ref="H23:I23" si="13">SUM(H24:H27)</f>
        <v>2804</v>
      </c>
      <c r="I23" s="6">
        <f t="shared" si="13"/>
        <v>841.19</v>
      </c>
      <c r="J23" s="4">
        <f>I23/H23*100</f>
        <v>29.999643366619118</v>
      </c>
      <c r="K23" s="82">
        <v>30</v>
      </c>
      <c r="L23" s="82" t="s">
        <v>174</v>
      </c>
    </row>
    <row r="24" spans="1:12" x14ac:dyDescent="0.2">
      <c r="A24" s="74"/>
      <c r="B24" s="75"/>
      <c r="C24" s="74"/>
      <c r="D24" s="74"/>
      <c r="E24" s="77"/>
      <c r="F24" s="1" t="s">
        <v>66</v>
      </c>
      <c r="G24" s="6">
        <v>2804</v>
      </c>
      <c r="H24" s="6">
        <v>2804</v>
      </c>
      <c r="I24" s="4">
        <v>841.19</v>
      </c>
      <c r="J24" s="4">
        <f>I24/H24*100</f>
        <v>29.999643366619118</v>
      </c>
      <c r="K24" s="83"/>
      <c r="L24" s="83"/>
    </row>
    <row r="25" spans="1:12" x14ac:dyDescent="0.2">
      <c r="A25" s="74"/>
      <c r="B25" s="75"/>
      <c r="C25" s="74"/>
      <c r="D25" s="74"/>
      <c r="E25" s="77"/>
      <c r="F25" s="1" t="s">
        <v>4</v>
      </c>
      <c r="G25" s="3">
        <v>0</v>
      </c>
      <c r="H25" s="5">
        <v>0</v>
      </c>
      <c r="I25" s="5">
        <v>0</v>
      </c>
      <c r="J25" s="4" t="s">
        <v>91</v>
      </c>
      <c r="K25" s="83"/>
      <c r="L25" s="83"/>
    </row>
    <row r="26" spans="1:12" x14ac:dyDescent="0.2">
      <c r="A26" s="74"/>
      <c r="B26" s="75"/>
      <c r="C26" s="74"/>
      <c r="D26" s="74"/>
      <c r="E26" s="77"/>
      <c r="F26" s="1" t="s">
        <v>5</v>
      </c>
      <c r="G26" s="3">
        <v>0</v>
      </c>
      <c r="H26" s="5">
        <v>0</v>
      </c>
      <c r="I26" s="5">
        <v>0</v>
      </c>
      <c r="J26" s="4" t="s">
        <v>91</v>
      </c>
      <c r="K26" s="83"/>
      <c r="L26" s="83"/>
    </row>
    <row r="27" spans="1:12" ht="60" customHeight="1" x14ac:dyDescent="0.2">
      <c r="A27" s="74"/>
      <c r="B27" s="75"/>
      <c r="C27" s="74"/>
      <c r="D27" s="74"/>
      <c r="E27" s="78"/>
      <c r="F27" s="1" t="s">
        <v>6</v>
      </c>
      <c r="G27" s="3">
        <v>0</v>
      </c>
      <c r="H27" s="5">
        <v>0</v>
      </c>
      <c r="I27" s="5">
        <v>0</v>
      </c>
      <c r="J27" s="4" t="s">
        <v>91</v>
      </c>
      <c r="K27" s="84"/>
      <c r="L27" s="84"/>
    </row>
    <row r="28" spans="1:12" ht="18" customHeight="1" x14ac:dyDescent="0.2">
      <c r="A28" s="74">
        <v>4</v>
      </c>
      <c r="B28" s="75" t="s">
        <v>82</v>
      </c>
      <c r="C28" s="74" t="s">
        <v>77</v>
      </c>
      <c r="D28" s="74" t="s">
        <v>85</v>
      </c>
      <c r="E28" s="76">
        <v>2023</v>
      </c>
      <c r="F28" s="1" t="s">
        <v>2</v>
      </c>
      <c r="G28" s="6">
        <f>SUM(G29:G32)</f>
        <v>6681.8</v>
      </c>
      <c r="H28" s="6">
        <f t="shared" ref="H28:I28" si="14">SUM(H29:H32)</f>
        <v>6681.8</v>
      </c>
      <c r="I28" s="6">
        <f t="shared" si="14"/>
        <v>4667.3500000000004</v>
      </c>
      <c r="J28" s="4">
        <f t="shared" ref="J28:J64" si="15">I28/H28*100</f>
        <v>69.851686671256246</v>
      </c>
      <c r="K28" s="82">
        <v>69.900000000000006</v>
      </c>
      <c r="L28" s="82" t="s">
        <v>175</v>
      </c>
    </row>
    <row r="29" spans="1:12" x14ac:dyDescent="0.2">
      <c r="A29" s="74"/>
      <c r="B29" s="75"/>
      <c r="C29" s="74"/>
      <c r="D29" s="74"/>
      <c r="E29" s="77"/>
      <c r="F29" s="1" t="s">
        <v>66</v>
      </c>
      <c r="G29" s="6">
        <v>6681.8</v>
      </c>
      <c r="H29" s="6">
        <v>6681.8</v>
      </c>
      <c r="I29" s="4">
        <v>4667.3500000000004</v>
      </c>
      <c r="J29" s="4">
        <f t="shared" si="15"/>
        <v>69.851686671256246</v>
      </c>
      <c r="K29" s="83"/>
      <c r="L29" s="83"/>
    </row>
    <row r="30" spans="1:12" x14ac:dyDescent="0.2">
      <c r="A30" s="74"/>
      <c r="B30" s="75"/>
      <c r="C30" s="74"/>
      <c r="D30" s="74"/>
      <c r="E30" s="77"/>
      <c r="F30" s="1" t="s">
        <v>4</v>
      </c>
      <c r="G30" s="3">
        <v>0</v>
      </c>
      <c r="H30" s="5">
        <v>0</v>
      </c>
      <c r="I30" s="5">
        <v>0</v>
      </c>
      <c r="J30" s="4" t="s">
        <v>91</v>
      </c>
      <c r="K30" s="83"/>
      <c r="L30" s="83"/>
    </row>
    <row r="31" spans="1:12" x14ac:dyDescent="0.2">
      <c r="A31" s="74"/>
      <c r="B31" s="75"/>
      <c r="C31" s="74"/>
      <c r="D31" s="74"/>
      <c r="E31" s="77"/>
      <c r="F31" s="1" t="s">
        <v>5</v>
      </c>
      <c r="G31" s="3">
        <v>0</v>
      </c>
      <c r="H31" s="5">
        <v>0</v>
      </c>
      <c r="I31" s="5">
        <v>0</v>
      </c>
      <c r="J31" s="4" t="s">
        <v>91</v>
      </c>
      <c r="K31" s="83"/>
      <c r="L31" s="83"/>
    </row>
    <row r="32" spans="1:12" ht="98.25" customHeight="1" x14ac:dyDescent="0.2">
      <c r="A32" s="74"/>
      <c r="B32" s="75"/>
      <c r="C32" s="74"/>
      <c r="D32" s="74"/>
      <c r="E32" s="78"/>
      <c r="F32" s="1" t="s">
        <v>6</v>
      </c>
      <c r="G32" s="3">
        <v>0</v>
      </c>
      <c r="H32" s="5">
        <v>0</v>
      </c>
      <c r="I32" s="5">
        <v>0</v>
      </c>
      <c r="J32" s="4" t="s">
        <v>91</v>
      </c>
      <c r="K32" s="84"/>
      <c r="L32" s="84"/>
    </row>
    <row r="33" spans="1:12" ht="18" customHeight="1" x14ac:dyDescent="0.2">
      <c r="A33" s="74">
        <v>5</v>
      </c>
      <c r="B33" s="75" t="s">
        <v>83</v>
      </c>
      <c r="C33" s="74" t="s">
        <v>77</v>
      </c>
      <c r="D33" s="74">
        <v>944</v>
      </c>
      <c r="E33" s="76" t="s">
        <v>78</v>
      </c>
      <c r="F33" s="1" t="s">
        <v>2</v>
      </c>
      <c r="G33" s="6">
        <f>SUM(G34:G37)</f>
        <v>9592.5</v>
      </c>
      <c r="H33" s="6">
        <f t="shared" ref="H33:I33" si="16">SUM(H34:H37)</f>
        <v>4842.5</v>
      </c>
      <c r="I33" s="6">
        <f t="shared" si="16"/>
        <v>0</v>
      </c>
      <c r="J33" s="4">
        <f t="shared" si="15"/>
        <v>0</v>
      </c>
      <c r="K33" s="82">
        <v>0</v>
      </c>
      <c r="L33" s="82" t="s">
        <v>178</v>
      </c>
    </row>
    <row r="34" spans="1:12" x14ac:dyDescent="0.2">
      <c r="A34" s="74"/>
      <c r="B34" s="75"/>
      <c r="C34" s="74"/>
      <c r="D34" s="74"/>
      <c r="E34" s="77"/>
      <c r="F34" s="1" t="s">
        <v>66</v>
      </c>
      <c r="G34" s="6">
        <v>9592.5</v>
      </c>
      <c r="H34" s="6">
        <v>4842.5</v>
      </c>
      <c r="I34" s="4">
        <v>0</v>
      </c>
      <c r="J34" s="4">
        <f t="shared" si="15"/>
        <v>0</v>
      </c>
      <c r="K34" s="83"/>
      <c r="L34" s="83"/>
    </row>
    <row r="35" spans="1:12" x14ac:dyDescent="0.2">
      <c r="A35" s="74"/>
      <c r="B35" s="75"/>
      <c r="C35" s="74"/>
      <c r="D35" s="74"/>
      <c r="E35" s="77"/>
      <c r="F35" s="1" t="s">
        <v>4</v>
      </c>
      <c r="G35" s="3">
        <v>0</v>
      </c>
      <c r="H35" s="5">
        <v>0</v>
      </c>
      <c r="I35" s="4">
        <v>0</v>
      </c>
      <c r="J35" s="4" t="s">
        <v>91</v>
      </c>
      <c r="K35" s="83"/>
      <c r="L35" s="83"/>
    </row>
    <row r="36" spans="1:12" x14ac:dyDescent="0.2">
      <c r="A36" s="74"/>
      <c r="B36" s="75"/>
      <c r="C36" s="74"/>
      <c r="D36" s="74"/>
      <c r="E36" s="77"/>
      <c r="F36" s="1" t="s">
        <v>5</v>
      </c>
      <c r="G36" s="3">
        <v>0</v>
      </c>
      <c r="H36" s="5">
        <v>0</v>
      </c>
      <c r="I36" s="4">
        <v>0</v>
      </c>
      <c r="J36" s="4" t="s">
        <v>91</v>
      </c>
      <c r="K36" s="83"/>
      <c r="L36" s="83"/>
    </row>
    <row r="37" spans="1:12" ht="108" customHeight="1" x14ac:dyDescent="0.2">
      <c r="A37" s="74"/>
      <c r="B37" s="75"/>
      <c r="C37" s="74"/>
      <c r="D37" s="74"/>
      <c r="E37" s="78"/>
      <c r="F37" s="1" t="s">
        <v>6</v>
      </c>
      <c r="G37" s="3">
        <v>0</v>
      </c>
      <c r="H37" s="5">
        <v>0</v>
      </c>
      <c r="I37" s="4">
        <v>0</v>
      </c>
      <c r="J37" s="4" t="s">
        <v>91</v>
      </c>
      <c r="K37" s="84"/>
      <c r="L37" s="84"/>
    </row>
    <row r="38" spans="1:12" ht="15.75" customHeight="1" x14ac:dyDescent="0.2">
      <c r="A38" s="74">
        <v>6</v>
      </c>
      <c r="B38" s="75" t="s">
        <v>80</v>
      </c>
      <c r="C38" s="74" t="s">
        <v>77</v>
      </c>
      <c r="D38" s="74"/>
      <c r="E38" s="74">
        <v>2023</v>
      </c>
      <c r="F38" s="1" t="s">
        <v>2</v>
      </c>
      <c r="G38" s="5">
        <f>SUM(G39:G42)</f>
        <v>13510</v>
      </c>
      <c r="H38" s="5">
        <f>SUM(H39:H42)</f>
        <v>13510</v>
      </c>
      <c r="I38" s="4">
        <f>SUM(I39:I42)</f>
        <v>0</v>
      </c>
      <c r="J38" s="4">
        <f t="shared" si="15"/>
        <v>0</v>
      </c>
      <c r="K38" s="85">
        <v>0</v>
      </c>
      <c r="L38" s="85" t="s">
        <v>176</v>
      </c>
    </row>
    <row r="39" spans="1:12" x14ac:dyDescent="0.2">
      <c r="A39" s="74"/>
      <c r="B39" s="75"/>
      <c r="C39" s="74"/>
      <c r="D39" s="74"/>
      <c r="E39" s="74"/>
      <c r="F39" s="1" t="s">
        <v>66</v>
      </c>
      <c r="G39" s="5">
        <v>13510</v>
      </c>
      <c r="H39" s="5">
        <v>13510</v>
      </c>
      <c r="I39" s="4">
        <v>0</v>
      </c>
      <c r="J39" s="4">
        <f t="shared" si="15"/>
        <v>0</v>
      </c>
      <c r="K39" s="86"/>
      <c r="L39" s="86"/>
    </row>
    <row r="40" spans="1:12" x14ac:dyDescent="0.2">
      <c r="A40" s="74"/>
      <c r="B40" s="75"/>
      <c r="C40" s="74"/>
      <c r="D40" s="74"/>
      <c r="E40" s="74"/>
      <c r="F40" s="1" t="s">
        <v>4</v>
      </c>
      <c r="G40" s="3">
        <v>0</v>
      </c>
      <c r="H40" s="5">
        <v>0</v>
      </c>
      <c r="I40" s="4">
        <v>0</v>
      </c>
      <c r="J40" s="4" t="s">
        <v>91</v>
      </c>
      <c r="K40" s="86"/>
      <c r="L40" s="86"/>
    </row>
    <row r="41" spans="1:12" x14ac:dyDescent="0.2">
      <c r="A41" s="74"/>
      <c r="B41" s="75"/>
      <c r="C41" s="74"/>
      <c r="D41" s="74"/>
      <c r="E41" s="74"/>
      <c r="F41" s="1" t="s">
        <v>5</v>
      </c>
      <c r="G41" s="3">
        <v>0</v>
      </c>
      <c r="H41" s="5">
        <v>0</v>
      </c>
      <c r="I41" s="4">
        <v>0</v>
      </c>
      <c r="J41" s="4" t="s">
        <v>91</v>
      </c>
      <c r="K41" s="86"/>
      <c r="L41" s="86"/>
    </row>
    <row r="42" spans="1:12" ht="111.75" customHeight="1" x14ac:dyDescent="0.2">
      <c r="A42" s="74"/>
      <c r="B42" s="75"/>
      <c r="C42" s="74"/>
      <c r="D42" s="74"/>
      <c r="E42" s="74"/>
      <c r="F42" s="1" t="s">
        <v>6</v>
      </c>
      <c r="G42" s="3">
        <v>0</v>
      </c>
      <c r="H42" s="5">
        <v>0</v>
      </c>
      <c r="I42" s="4">
        <v>0</v>
      </c>
      <c r="J42" s="4" t="s">
        <v>91</v>
      </c>
      <c r="K42" s="87"/>
      <c r="L42" s="87"/>
    </row>
    <row r="43" spans="1:12" ht="16.5" customHeight="1" x14ac:dyDescent="0.2">
      <c r="A43" s="74">
        <v>7</v>
      </c>
      <c r="B43" s="75" t="s">
        <v>67</v>
      </c>
      <c r="C43" s="74" t="s">
        <v>77</v>
      </c>
      <c r="D43" s="74"/>
      <c r="E43" s="74">
        <v>2023</v>
      </c>
      <c r="F43" s="1" t="s">
        <v>2</v>
      </c>
      <c r="G43" s="5">
        <f>SUM(G44:G47)</f>
        <v>1500</v>
      </c>
      <c r="H43" s="5">
        <f>SUM(H44:H47)</f>
        <v>1500</v>
      </c>
      <c r="I43" s="4">
        <f>SUM(I44:I47)</f>
        <v>0</v>
      </c>
      <c r="J43" s="4">
        <f t="shared" si="15"/>
        <v>0</v>
      </c>
      <c r="K43" s="85">
        <v>0</v>
      </c>
      <c r="L43" s="85" t="s">
        <v>177</v>
      </c>
    </row>
    <row r="44" spans="1:12" x14ac:dyDescent="0.2">
      <c r="A44" s="74"/>
      <c r="B44" s="75"/>
      <c r="C44" s="74"/>
      <c r="D44" s="74"/>
      <c r="E44" s="74"/>
      <c r="F44" s="1" t="s">
        <v>66</v>
      </c>
      <c r="G44" s="5">
        <v>1500</v>
      </c>
      <c r="H44" s="5">
        <v>1500</v>
      </c>
      <c r="I44" s="4">
        <v>0</v>
      </c>
      <c r="J44" s="4">
        <f t="shared" si="15"/>
        <v>0</v>
      </c>
      <c r="K44" s="86"/>
      <c r="L44" s="86"/>
    </row>
    <row r="45" spans="1:12" x14ac:dyDescent="0.2">
      <c r="A45" s="74"/>
      <c r="B45" s="75"/>
      <c r="C45" s="74"/>
      <c r="D45" s="74"/>
      <c r="E45" s="74"/>
      <c r="F45" s="1" t="s">
        <v>4</v>
      </c>
      <c r="G45" s="3">
        <v>0</v>
      </c>
      <c r="H45" s="5">
        <v>0</v>
      </c>
      <c r="I45" s="5">
        <v>0</v>
      </c>
      <c r="J45" s="4" t="s">
        <v>91</v>
      </c>
      <c r="K45" s="86"/>
      <c r="L45" s="86"/>
    </row>
    <row r="46" spans="1:12" x14ac:dyDescent="0.2">
      <c r="A46" s="74"/>
      <c r="B46" s="75"/>
      <c r="C46" s="74"/>
      <c r="D46" s="74"/>
      <c r="E46" s="74"/>
      <c r="F46" s="1" t="s">
        <v>5</v>
      </c>
      <c r="G46" s="3">
        <v>0</v>
      </c>
      <c r="H46" s="5">
        <v>0</v>
      </c>
      <c r="I46" s="5">
        <v>0</v>
      </c>
      <c r="J46" s="4" t="s">
        <v>91</v>
      </c>
      <c r="K46" s="86"/>
      <c r="L46" s="86"/>
    </row>
    <row r="47" spans="1:12" ht="30" customHeight="1" x14ac:dyDescent="0.2">
      <c r="A47" s="74"/>
      <c r="B47" s="75"/>
      <c r="C47" s="74"/>
      <c r="D47" s="74"/>
      <c r="E47" s="74"/>
      <c r="F47" s="1" t="s">
        <v>6</v>
      </c>
      <c r="G47" s="3">
        <v>0</v>
      </c>
      <c r="H47" s="5">
        <v>0</v>
      </c>
      <c r="I47" s="5">
        <v>0</v>
      </c>
      <c r="J47" s="4" t="s">
        <v>91</v>
      </c>
      <c r="K47" s="87"/>
      <c r="L47" s="87"/>
    </row>
    <row r="48" spans="1:12" ht="16.5" customHeight="1" x14ac:dyDescent="0.2">
      <c r="A48" s="74">
        <v>8</v>
      </c>
      <c r="B48" s="75" t="s">
        <v>68</v>
      </c>
      <c r="C48" s="74" t="s">
        <v>69</v>
      </c>
      <c r="D48" s="74" t="s">
        <v>70</v>
      </c>
      <c r="E48" s="74">
        <v>2023</v>
      </c>
      <c r="F48" s="1" t="s">
        <v>2</v>
      </c>
      <c r="G48" s="5">
        <f>SUM(G49:G52)</f>
        <v>8000</v>
      </c>
      <c r="H48" s="5">
        <f>SUM(H49:H52)</f>
        <v>8000</v>
      </c>
      <c r="I48" s="5">
        <f>SUM(I49:I52)</f>
        <v>0</v>
      </c>
      <c r="J48" s="4">
        <f t="shared" si="15"/>
        <v>0</v>
      </c>
      <c r="K48" s="85">
        <v>0</v>
      </c>
      <c r="L48" s="85" t="s">
        <v>146</v>
      </c>
    </row>
    <row r="49" spans="1:12" x14ac:dyDescent="0.2">
      <c r="A49" s="74"/>
      <c r="B49" s="75"/>
      <c r="C49" s="74"/>
      <c r="D49" s="74"/>
      <c r="E49" s="74"/>
      <c r="F49" s="1" t="s">
        <v>66</v>
      </c>
      <c r="G49" s="5">
        <v>8000</v>
      </c>
      <c r="H49" s="5">
        <v>8000</v>
      </c>
      <c r="I49" s="7">
        <v>0</v>
      </c>
      <c r="J49" s="4">
        <f t="shared" si="15"/>
        <v>0</v>
      </c>
      <c r="K49" s="86"/>
      <c r="L49" s="86"/>
    </row>
    <row r="50" spans="1:12" x14ac:dyDescent="0.2">
      <c r="A50" s="74"/>
      <c r="B50" s="75"/>
      <c r="C50" s="74"/>
      <c r="D50" s="74"/>
      <c r="E50" s="74"/>
      <c r="F50" s="1" t="s">
        <v>4</v>
      </c>
      <c r="G50" s="3">
        <v>0</v>
      </c>
      <c r="H50" s="5">
        <v>0</v>
      </c>
      <c r="I50" s="5">
        <v>0</v>
      </c>
      <c r="J50" s="4" t="s">
        <v>91</v>
      </c>
      <c r="K50" s="86"/>
      <c r="L50" s="86"/>
    </row>
    <row r="51" spans="1:12" x14ac:dyDescent="0.2">
      <c r="A51" s="74"/>
      <c r="B51" s="75"/>
      <c r="C51" s="74"/>
      <c r="D51" s="74"/>
      <c r="E51" s="74"/>
      <c r="F51" s="1" t="s">
        <v>5</v>
      </c>
      <c r="G51" s="3">
        <v>0</v>
      </c>
      <c r="H51" s="5">
        <v>0</v>
      </c>
      <c r="I51" s="5">
        <v>0</v>
      </c>
      <c r="J51" s="4" t="s">
        <v>91</v>
      </c>
      <c r="K51" s="86"/>
      <c r="L51" s="86"/>
    </row>
    <row r="52" spans="1:12" ht="52.5" customHeight="1" x14ac:dyDescent="0.2">
      <c r="A52" s="74"/>
      <c r="B52" s="75"/>
      <c r="C52" s="74"/>
      <c r="D52" s="74"/>
      <c r="E52" s="74"/>
      <c r="F52" s="1" t="s">
        <v>6</v>
      </c>
      <c r="G52" s="3">
        <v>0</v>
      </c>
      <c r="H52" s="5">
        <v>0</v>
      </c>
      <c r="I52" s="5">
        <v>0</v>
      </c>
      <c r="J52" s="4" t="s">
        <v>91</v>
      </c>
      <c r="K52" s="87"/>
      <c r="L52" s="87"/>
    </row>
    <row r="53" spans="1:12" ht="15.75" customHeight="1" x14ac:dyDescent="0.2">
      <c r="A53" s="74">
        <v>9</v>
      </c>
      <c r="B53" s="75" t="s">
        <v>71</v>
      </c>
      <c r="C53" s="74" t="s">
        <v>69</v>
      </c>
      <c r="D53" s="74" t="s">
        <v>72</v>
      </c>
      <c r="E53" s="74">
        <v>2023</v>
      </c>
      <c r="F53" s="1" t="s">
        <v>2</v>
      </c>
      <c r="G53" s="5">
        <f>SUM(G54:G57)</f>
        <v>4000</v>
      </c>
      <c r="H53" s="5">
        <f>SUM(H54:H57)</f>
        <v>4000</v>
      </c>
      <c r="I53" s="5">
        <f>SUM(I54:I57)</f>
        <v>0</v>
      </c>
      <c r="J53" s="4">
        <f t="shared" si="15"/>
        <v>0</v>
      </c>
      <c r="K53" s="85">
        <v>0</v>
      </c>
      <c r="L53" s="85" t="s">
        <v>146</v>
      </c>
    </row>
    <row r="54" spans="1:12" x14ac:dyDescent="0.2">
      <c r="A54" s="74"/>
      <c r="B54" s="75"/>
      <c r="C54" s="74"/>
      <c r="D54" s="74"/>
      <c r="E54" s="74"/>
      <c r="F54" s="1" t="s">
        <v>66</v>
      </c>
      <c r="G54" s="5">
        <v>4000</v>
      </c>
      <c r="H54" s="5">
        <v>4000</v>
      </c>
      <c r="I54" s="7">
        <v>0</v>
      </c>
      <c r="J54" s="4">
        <f t="shared" si="15"/>
        <v>0</v>
      </c>
      <c r="K54" s="86"/>
      <c r="L54" s="86"/>
    </row>
    <row r="55" spans="1:12" x14ac:dyDescent="0.2">
      <c r="A55" s="74"/>
      <c r="B55" s="75"/>
      <c r="C55" s="74"/>
      <c r="D55" s="74"/>
      <c r="E55" s="74"/>
      <c r="F55" s="1" t="s">
        <v>4</v>
      </c>
      <c r="G55" s="3">
        <v>0</v>
      </c>
      <c r="H55" s="5">
        <v>0</v>
      </c>
      <c r="I55" s="7">
        <v>0</v>
      </c>
      <c r="J55" s="4" t="s">
        <v>91</v>
      </c>
      <c r="K55" s="86"/>
      <c r="L55" s="86"/>
    </row>
    <row r="56" spans="1:12" x14ac:dyDescent="0.2">
      <c r="A56" s="74"/>
      <c r="B56" s="75"/>
      <c r="C56" s="74"/>
      <c r="D56" s="74"/>
      <c r="E56" s="74"/>
      <c r="F56" s="1" t="s">
        <v>5</v>
      </c>
      <c r="G56" s="3">
        <v>0</v>
      </c>
      <c r="H56" s="5">
        <v>0</v>
      </c>
      <c r="I56" s="7">
        <v>0</v>
      </c>
      <c r="J56" s="4" t="s">
        <v>91</v>
      </c>
      <c r="K56" s="86"/>
      <c r="L56" s="86"/>
    </row>
    <row r="57" spans="1:12" ht="51.75" customHeight="1" x14ac:dyDescent="0.2">
      <c r="A57" s="74"/>
      <c r="B57" s="75"/>
      <c r="C57" s="74"/>
      <c r="D57" s="74"/>
      <c r="E57" s="74"/>
      <c r="F57" s="1" t="s">
        <v>6</v>
      </c>
      <c r="G57" s="3">
        <v>0</v>
      </c>
      <c r="H57" s="5">
        <v>0</v>
      </c>
      <c r="I57" s="7">
        <v>0</v>
      </c>
      <c r="J57" s="4" t="s">
        <v>91</v>
      </c>
      <c r="K57" s="87"/>
      <c r="L57" s="87"/>
    </row>
    <row r="58" spans="1:12" ht="16.5" customHeight="1" x14ac:dyDescent="0.2">
      <c r="A58" s="74">
        <v>10</v>
      </c>
      <c r="B58" s="75" t="s">
        <v>73</v>
      </c>
      <c r="C58" s="74" t="s">
        <v>69</v>
      </c>
      <c r="D58" s="74" t="s">
        <v>74</v>
      </c>
      <c r="E58" s="74" t="s">
        <v>179</v>
      </c>
      <c r="F58" s="1" t="s">
        <v>2</v>
      </c>
      <c r="G58" s="5">
        <f>SUM(G59:G62)</f>
        <v>8200</v>
      </c>
      <c r="H58" s="5">
        <f t="shared" ref="H58:I58" si="17">SUM(H59:H62)</f>
        <v>1500</v>
      </c>
      <c r="I58" s="7">
        <f t="shared" si="17"/>
        <v>0</v>
      </c>
      <c r="J58" s="4">
        <f t="shared" si="15"/>
        <v>0</v>
      </c>
      <c r="K58" s="85">
        <v>0</v>
      </c>
      <c r="L58" s="85" t="s">
        <v>147</v>
      </c>
    </row>
    <row r="59" spans="1:12" x14ac:dyDescent="0.2">
      <c r="A59" s="74"/>
      <c r="B59" s="75"/>
      <c r="C59" s="74"/>
      <c r="D59" s="74"/>
      <c r="E59" s="74"/>
      <c r="F59" s="1" t="s">
        <v>66</v>
      </c>
      <c r="G59" s="5">
        <v>8200</v>
      </c>
      <c r="H59" s="5">
        <v>1500</v>
      </c>
      <c r="I59" s="7">
        <v>0</v>
      </c>
      <c r="J59" s="4">
        <f t="shared" si="15"/>
        <v>0</v>
      </c>
      <c r="K59" s="86"/>
      <c r="L59" s="86"/>
    </row>
    <row r="60" spans="1:12" x14ac:dyDescent="0.2">
      <c r="A60" s="74"/>
      <c r="B60" s="75"/>
      <c r="C60" s="74"/>
      <c r="D60" s="74"/>
      <c r="E60" s="74"/>
      <c r="F60" s="1" t="s">
        <v>4</v>
      </c>
      <c r="G60" s="3">
        <v>0</v>
      </c>
      <c r="H60" s="5">
        <v>0</v>
      </c>
      <c r="I60" s="7">
        <v>0</v>
      </c>
      <c r="J60" s="4" t="s">
        <v>91</v>
      </c>
      <c r="K60" s="86"/>
      <c r="L60" s="86"/>
    </row>
    <row r="61" spans="1:12" x14ac:dyDescent="0.2">
      <c r="A61" s="74"/>
      <c r="B61" s="75"/>
      <c r="C61" s="74"/>
      <c r="D61" s="74"/>
      <c r="E61" s="74"/>
      <c r="F61" s="1" t="s">
        <v>5</v>
      </c>
      <c r="G61" s="3">
        <v>0</v>
      </c>
      <c r="H61" s="5">
        <v>0</v>
      </c>
      <c r="I61" s="7">
        <v>0</v>
      </c>
      <c r="J61" s="4" t="s">
        <v>91</v>
      </c>
      <c r="K61" s="86"/>
      <c r="L61" s="86"/>
    </row>
    <row r="62" spans="1:12" ht="50.25" customHeight="1" x14ac:dyDescent="0.2">
      <c r="A62" s="74"/>
      <c r="B62" s="75"/>
      <c r="C62" s="74"/>
      <c r="D62" s="74"/>
      <c r="E62" s="74"/>
      <c r="F62" s="1" t="s">
        <v>6</v>
      </c>
      <c r="G62" s="3">
        <v>0</v>
      </c>
      <c r="H62" s="5">
        <v>0</v>
      </c>
      <c r="I62" s="7">
        <v>0</v>
      </c>
      <c r="J62" s="4" t="s">
        <v>91</v>
      </c>
      <c r="K62" s="87"/>
      <c r="L62" s="87"/>
    </row>
    <row r="63" spans="1:12" ht="13.5" customHeight="1" x14ac:dyDescent="0.2">
      <c r="A63" s="74">
        <v>11</v>
      </c>
      <c r="B63" s="75" t="s">
        <v>75</v>
      </c>
      <c r="C63" s="74" t="s">
        <v>69</v>
      </c>
      <c r="D63" s="74" t="s">
        <v>74</v>
      </c>
      <c r="E63" s="74" t="s">
        <v>180</v>
      </c>
      <c r="F63" s="1" t="s">
        <v>2</v>
      </c>
      <c r="G63" s="5">
        <f>SUM(G64:G67)</f>
        <v>5500</v>
      </c>
      <c r="H63" s="5">
        <f t="shared" ref="H63:I63" si="18">SUM(H64:H67)</f>
        <v>1000</v>
      </c>
      <c r="I63" s="7">
        <f t="shared" si="18"/>
        <v>0</v>
      </c>
      <c r="J63" s="4">
        <f t="shared" si="15"/>
        <v>0</v>
      </c>
      <c r="K63" s="85">
        <v>0</v>
      </c>
      <c r="L63" s="85" t="s">
        <v>147</v>
      </c>
    </row>
    <row r="64" spans="1:12" x14ac:dyDescent="0.2">
      <c r="A64" s="74"/>
      <c r="B64" s="75"/>
      <c r="C64" s="74"/>
      <c r="D64" s="74"/>
      <c r="E64" s="74"/>
      <c r="F64" s="1" t="s">
        <v>66</v>
      </c>
      <c r="G64" s="5">
        <v>5500</v>
      </c>
      <c r="H64" s="5">
        <v>1000</v>
      </c>
      <c r="I64" s="7">
        <v>0</v>
      </c>
      <c r="J64" s="4">
        <f t="shared" si="15"/>
        <v>0</v>
      </c>
      <c r="K64" s="86"/>
      <c r="L64" s="86"/>
    </row>
    <row r="65" spans="1:12" x14ac:dyDescent="0.2">
      <c r="A65" s="74"/>
      <c r="B65" s="75"/>
      <c r="C65" s="74"/>
      <c r="D65" s="74"/>
      <c r="E65" s="74"/>
      <c r="F65" s="1" t="s">
        <v>4</v>
      </c>
      <c r="G65" s="3">
        <v>0</v>
      </c>
      <c r="H65" s="5">
        <v>0</v>
      </c>
      <c r="I65" s="5">
        <v>0</v>
      </c>
      <c r="J65" s="4" t="s">
        <v>91</v>
      </c>
      <c r="K65" s="86"/>
      <c r="L65" s="86"/>
    </row>
    <row r="66" spans="1:12" x14ac:dyDescent="0.2">
      <c r="A66" s="74"/>
      <c r="B66" s="75"/>
      <c r="C66" s="74"/>
      <c r="D66" s="74"/>
      <c r="E66" s="74"/>
      <c r="F66" s="1" t="s">
        <v>5</v>
      </c>
      <c r="G66" s="3">
        <v>0</v>
      </c>
      <c r="H66" s="5">
        <v>0</v>
      </c>
      <c r="I66" s="5">
        <v>0</v>
      </c>
      <c r="J66" s="4" t="s">
        <v>91</v>
      </c>
      <c r="K66" s="86"/>
      <c r="L66" s="86"/>
    </row>
    <row r="67" spans="1:12" ht="58.5" customHeight="1" x14ac:dyDescent="0.2">
      <c r="A67" s="74"/>
      <c r="B67" s="75"/>
      <c r="C67" s="74"/>
      <c r="D67" s="74"/>
      <c r="E67" s="74"/>
      <c r="F67" s="1" t="s">
        <v>6</v>
      </c>
      <c r="G67" s="3">
        <v>0</v>
      </c>
      <c r="H67" s="5">
        <v>0</v>
      </c>
      <c r="I67" s="5">
        <v>0</v>
      </c>
      <c r="J67" s="4" t="s">
        <v>91</v>
      </c>
      <c r="K67" s="87"/>
      <c r="L67" s="87"/>
    </row>
  </sheetData>
  <mergeCells count="92">
    <mergeCell ref="K58:K62"/>
    <mergeCell ref="K63:K67"/>
    <mergeCell ref="L58:L62"/>
    <mergeCell ref="L63:L67"/>
    <mergeCell ref="A1:L1"/>
    <mergeCell ref="K43:K47"/>
    <mergeCell ref="L43:L47"/>
    <mergeCell ref="K48:K52"/>
    <mergeCell ref="L48:L52"/>
    <mergeCell ref="K53:K57"/>
    <mergeCell ref="L53:L57"/>
    <mergeCell ref="K28:K32"/>
    <mergeCell ref="L28:L32"/>
    <mergeCell ref="K33:K37"/>
    <mergeCell ref="L33:L37"/>
    <mergeCell ref="K38:K42"/>
    <mergeCell ref="L38:L42"/>
    <mergeCell ref="K13:K17"/>
    <mergeCell ref="L13:L17"/>
    <mergeCell ref="K18:K22"/>
    <mergeCell ref="L18:L22"/>
    <mergeCell ref="K23:K27"/>
    <mergeCell ref="L23:L27"/>
    <mergeCell ref="K3:K7"/>
    <mergeCell ref="L3:L7"/>
    <mergeCell ref="C8:C12"/>
    <mergeCell ref="D8:D12"/>
    <mergeCell ref="E8:E12"/>
    <mergeCell ref="K8:K12"/>
    <mergeCell ref="L8:L12"/>
    <mergeCell ref="B8:B12"/>
    <mergeCell ref="A8:A12"/>
    <mergeCell ref="C3:C7"/>
    <mergeCell ref="D3:D7"/>
    <mergeCell ref="E3:E7"/>
    <mergeCell ref="A3:A7"/>
    <mergeCell ref="B3:B7"/>
    <mergeCell ref="B18:B22"/>
    <mergeCell ref="C18:C22"/>
    <mergeCell ref="D18:D22"/>
    <mergeCell ref="E18:E22"/>
    <mergeCell ref="A23:A27"/>
    <mergeCell ref="B23:B27"/>
    <mergeCell ref="C23:C27"/>
    <mergeCell ref="D23:D27"/>
    <mergeCell ref="E23:E27"/>
    <mergeCell ref="D38:D42"/>
    <mergeCell ref="E38:E42"/>
    <mergeCell ref="A43:A47"/>
    <mergeCell ref="B43:B47"/>
    <mergeCell ref="C43:C47"/>
    <mergeCell ref="D43:D47"/>
    <mergeCell ref="E43:E47"/>
    <mergeCell ref="A38:A42"/>
    <mergeCell ref="B38:B42"/>
    <mergeCell ref="C38:C42"/>
    <mergeCell ref="B48:B52"/>
    <mergeCell ref="C48:C52"/>
    <mergeCell ref="D48:D52"/>
    <mergeCell ref="E48:E52"/>
    <mergeCell ref="A58:A62"/>
    <mergeCell ref="B58:B62"/>
    <mergeCell ref="C58:C62"/>
    <mergeCell ref="D58:D62"/>
    <mergeCell ref="E58:E62"/>
    <mergeCell ref="A48:A52"/>
    <mergeCell ref="A53:A57"/>
    <mergeCell ref="B53:B57"/>
    <mergeCell ref="C53:C57"/>
    <mergeCell ref="D53:D57"/>
    <mergeCell ref="E53:E57"/>
    <mergeCell ref="A63:A67"/>
    <mergeCell ref="B63:B67"/>
    <mergeCell ref="C63:C67"/>
    <mergeCell ref="D63:D67"/>
    <mergeCell ref="E63:E67"/>
    <mergeCell ref="D13:D17"/>
    <mergeCell ref="E13:E1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13:A17"/>
    <mergeCell ref="B13:B17"/>
    <mergeCell ref="C13:C17"/>
    <mergeCell ref="A18:A22"/>
  </mergeCells>
  <pageMargins left="0.70866141732283472" right="0.31496062992125984" top="0.55118110236220474" bottom="0.55118110236220474" header="0.23622047244094491" footer="0.31496062992125984"/>
  <pageSetup paperSize="9" orientation="landscape" r:id="rId1"/>
  <headerFooter>
    <oddHeader>&amp;C&amp;P</oddHeader>
  </headerFooter>
  <rowBreaks count="3" manualBreakCount="3">
    <brk id="17" max="11" man="1"/>
    <brk id="32" max="11" man="1"/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10а</vt:lpstr>
      <vt:lpstr>Таблица 10б</vt:lpstr>
      <vt:lpstr>'Таблица 10а'!Заголовки_для_печати</vt:lpstr>
      <vt:lpstr>'Таблица 10б'!Заголовки_для_печати</vt:lpstr>
      <vt:lpstr>'Таблица 10а'!Область_печати</vt:lpstr>
      <vt:lpstr>'Таблица 10б'!Область_печати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2023-07-19T10:26:01Z</cp:lastPrinted>
  <dcterms:created xsi:type="dcterms:W3CDTF">2022-08-02T14:20:46Z</dcterms:created>
  <dcterms:modified xsi:type="dcterms:W3CDTF">2023-07-26T09:57:29Z</dcterms:modified>
</cp:coreProperties>
</file>