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ВЦП за 12 мес. 2013" sheetId="1" r:id="rId1"/>
  </sheets>
  <definedNames>
    <definedName name="_xlnm.Print_Titles" localSheetId="0">'ВЦП за 12 мес. 2013'!$4:$7</definedName>
    <definedName name="_xlnm.Print_Area" localSheetId="0">'ВЦП за 12 мес. 2013'!$A$1:$N$121</definedName>
  </definedNames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L5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показатели Блохина Д.В.
 </t>
        </r>
      </text>
    </comment>
  </commentList>
</comments>
</file>

<file path=xl/sharedStrings.xml><?xml version="1.0" encoding="utf-8"?>
<sst xmlns="http://schemas.openxmlformats.org/spreadsheetml/2006/main" count="299" uniqueCount="149">
  <si>
    <t>3.3.3.</t>
  </si>
  <si>
    <t>3.5.3.</t>
  </si>
  <si>
    <t>Содержание и обслуживание: муниципального учреждения физической культуры и спорта  «Городской спортивный центр  «Авангард», спортивных комплексов "Снежинка" и "Дом Лыжника", спортивных площадок для спорта и отдыха на улицах: Гагарина д.39, Баумана д. 20, Маклакова д.10 и школы зимнего плавания "Домик моржей"</t>
  </si>
  <si>
    <t>План</t>
  </si>
  <si>
    <t>Факт</t>
  </si>
  <si>
    <t>№ п/п</t>
  </si>
  <si>
    <t>Объем финансирования, тыс.руб.</t>
  </si>
  <si>
    <t>Наименование показателя, ед.изм.</t>
  </si>
  <si>
    <t>1.1.</t>
  </si>
  <si>
    <t>1.2.</t>
  </si>
  <si>
    <t>2.1.</t>
  </si>
  <si>
    <t>2.2.</t>
  </si>
  <si>
    <t>МБ</t>
  </si>
  <si>
    <t>ОБ</t>
  </si>
  <si>
    <t>ФБ</t>
  </si>
  <si>
    <t>ВБ</t>
  </si>
  <si>
    <t>Итого по задаче 2</t>
  </si>
  <si>
    <t>Итого по задаче 1</t>
  </si>
  <si>
    <t>Процент испол-нения</t>
  </si>
  <si>
    <t>….</t>
  </si>
  <si>
    <t>показатель задачи 2</t>
  </si>
  <si>
    <t>Цель, задачи, программные мероприятия</t>
  </si>
  <si>
    <t>Срок выполнения</t>
  </si>
  <si>
    <t>Источники финансирова-ния</t>
  </si>
  <si>
    <t>Показатели (индикаторы) результативности выполнения программных мероприятий</t>
  </si>
  <si>
    <t>Фактически предусмотрено</t>
  </si>
  <si>
    <t>Остаток ассигнований</t>
  </si>
  <si>
    <t>Процент освоения</t>
  </si>
  <si>
    <t>Исполнено (Кассовый расход)</t>
  </si>
  <si>
    <t>Всего по Программе, в т.ч.</t>
  </si>
  <si>
    <t>капитальный ремонт</t>
  </si>
  <si>
    <t>оборудование</t>
  </si>
  <si>
    <t>транспортные средства</t>
  </si>
  <si>
    <t>инвестиции в основной капитал:, в т.ч.</t>
  </si>
  <si>
    <t>Работа комиссий по присвоению знаков «Ветеран спорта города-героя Мурманска», «Спортивная доблесть», вручение премии главы муниципального образования город Мурманск 
«За личный вклад в развитие физической культуры и спорта в г. Мурманске»</t>
  </si>
  <si>
    <t>Участие в торжественных мероприятиях, посвященных знаменательным датам в жизни учреждений, организаций спорта, физкультурного актива г. Мурманска</t>
  </si>
  <si>
    <t>Обслуживание Интернет-сайта комитета по физической культуре и спорту администра-ции города Мурманска</t>
  </si>
  <si>
    <t>Производство и размещение аудио-, видео рекламных роликов, рекламных баннеров, информационных буклетов, листовок, плакатов по пропаганде здорового образа жизни</t>
  </si>
  <si>
    <t>Проведение мероприятий, соревнований, спартакиад  по адаптивной физической культуре среди лиц с ограниченными возможностями</t>
  </si>
  <si>
    <t>Эксплуатация площадки для спорта и отдыха на                   ул. Маклакова, д. 10</t>
  </si>
  <si>
    <t>Эксплуатация школы зимнего плавания – «Домик моржей» на пр. Героев-Североморцев</t>
  </si>
  <si>
    <t>Эксплуатация с/к «Снежинка» и «Дом лыжника»</t>
  </si>
  <si>
    <t>Участие сборной команды города Мурманска по хоккею с мячом «Мурман» в официальных всероссийских, международных соревнованиях и учебно-тренировочных сборах</t>
  </si>
  <si>
    <t>Содержание имущества спортивных объектов, закрепленных на праве оперативного управления за комитетом по физической культуре и спорту администрации города Мурманска</t>
  </si>
  <si>
    <t>1.3.</t>
  </si>
  <si>
    <t>1.4.</t>
  </si>
  <si>
    <t>Количество проведенных массовых физкультурно-спортивных мероприятий, в т.ч. количество участий (ед.)</t>
  </si>
  <si>
    <t>Количество проведенных мероприятий (ед.)</t>
  </si>
  <si>
    <t>Количество врученных премий (ед.)</t>
  </si>
  <si>
    <t>Количество торжественных мероприятий (ед.)</t>
  </si>
  <si>
    <t>Количество посещений сайта в год (ед.)</t>
  </si>
  <si>
    <t xml:space="preserve">Количество размещенных аудио-, видео- роликов, фильмов (ед.) </t>
  </si>
  <si>
    <t>2.3.</t>
  </si>
  <si>
    <t>2.4.</t>
  </si>
  <si>
    <t xml:space="preserve">Число участников фестиваля (чел.) </t>
  </si>
  <si>
    <t xml:space="preserve">Количество посещений конкурса (чел.) </t>
  </si>
  <si>
    <t>2.5.</t>
  </si>
  <si>
    <t>2.6.</t>
  </si>
  <si>
    <t>2.7.</t>
  </si>
  <si>
    <t xml:space="preserve">Функционирование площадки      (да – 1/нет – 0)  </t>
  </si>
  <si>
    <t>Функционирование школы зимнего плавания (да – 1/нет – 0)</t>
  </si>
  <si>
    <t>Функционирование спорткомплекса (да – 1/нет – 0)</t>
  </si>
  <si>
    <t>Количество проведенных конкурсов (ед.)</t>
  </si>
  <si>
    <t>Наличие в городе Мурманске команды мастеров по хоккею с мячом (да – 1/нет – 0)</t>
  </si>
  <si>
    <t>Количество спортивных объектов, закрепленных на праве оперативного управления за комитетом по физической культуре и спорту администрации города Мурманска (ед.)</t>
  </si>
  <si>
    <t xml:space="preserve">Разработка системы конкурсов на лучшую организацию физкультурно-оздоровительной работы </t>
  </si>
  <si>
    <t>3.</t>
  </si>
  <si>
    <t>3.1.</t>
  </si>
  <si>
    <t>3.2.</t>
  </si>
  <si>
    <t>3.3.</t>
  </si>
  <si>
    <t>3.4.</t>
  </si>
  <si>
    <t>3.5.</t>
  </si>
  <si>
    <t>3.6.</t>
  </si>
  <si>
    <t xml:space="preserve">Предоставление дополнительного образования в МОУДОД СДЮСШОР № 3, реализация дополнительных образовательных  программ по лыжным гонкам и биатлону (по этапам подготовки) в том числе: </t>
  </si>
  <si>
    <t>По программам этапа начальной подготовки</t>
  </si>
  <si>
    <t>По программам  учебно-тренировочного этапа подготовки</t>
  </si>
  <si>
    <t>3.1.1.</t>
  </si>
  <si>
    <t>3.1.2.</t>
  </si>
  <si>
    <t>3.1.3.</t>
  </si>
  <si>
    <t>По программам этапа  спортивного совершенствования</t>
  </si>
  <si>
    <t xml:space="preserve">По программам этапа высшего спортивного мастерства </t>
  </si>
  <si>
    <t>3.1.4.</t>
  </si>
  <si>
    <t>Предоставление дополнительного образования в МОУДОД СДЮСШОР № 4, реализация дополнительных образовательных  программ по конькобежному спорту и легкой атлетике (по этапам подготовки), в том числе:</t>
  </si>
  <si>
    <t>3.2.1.</t>
  </si>
  <si>
    <t>3.2.2.</t>
  </si>
  <si>
    <t>3.2.3.</t>
  </si>
  <si>
    <t>3.2.4.</t>
  </si>
  <si>
    <t>Предоставление дополнительного образования в МОУДОД СДЮСШОР № 8, реализация дополнительных образовательных  программ по баскетболу (по этапам подготовки), в том числе:</t>
  </si>
  <si>
    <t>3.3.1.</t>
  </si>
  <si>
    <t>3.3.2.</t>
  </si>
  <si>
    <t>Предоставление дополнительного образования в МОУДОД СДЮСШОР № 12, реализация дополнительных образовательных  программ по художественной гимнастике (по этапам подготовки), в том числе:</t>
  </si>
  <si>
    <t>3.4.2.</t>
  </si>
  <si>
    <t>3.4.3.</t>
  </si>
  <si>
    <t>Доля обучающихся, сдавших нормативные требования в выбранном виде спорта и закончивших этап обучения, от числа принятых на этап (%)</t>
  </si>
  <si>
    <t>3.5.1.</t>
  </si>
  <si>
    <t>3.5.2.</t>
  </si>
  <si>
    <t>Содержание имущества МОУДОД СДЮСШОР, подведомственных комитету по физической культуре и спорту администрации города Мурманска</t>
  </si>
  <si>
    <t>Количество МОУДОД СДЮСШОР, подведомственных комитету по физической культуре и спорту администрации города Мурманска (ед.)</t>
  </si>
  <si>
    <t>Итого по задаче 3</t>
  </si>
  <si>
    <t>Причины отклонений и факторы, негативно влияющие на реализацию Программы</t>
  </si>
  <si>
    <t>Цель:Обеспечение условий для максимальной вовлеченности населения города Мурманска в систематические занятия физической культурой и спортом</t>
  </si>
  <si>
    <t xml:space="preserve">Доля расходов бюджета муниципального образования город Мурманск на физическую культуру и спорт в общем объеме расходов городского бюджета </t>
  </si>
  <si>
    <t>Задача 1: Повышение интереса различных категорий населения к занятиям физической культурой и спортом</t>
  </si>
  <si>
    <t xml:space="preserve">Увеличение числа спортсменов массовых разрядов к уровню предыдущего года </t>
  </si>
  <si>
    <t>Задача 2: Развитие массового спорта в городе Мурманске</t>
  </si>
  <si>
    <t xml:space="preserve">Увеличение количества участников массовых спортивных мероприятий к уровню предыдущего года </t>
  </si>
  <si>
    <t xml:space="preserve">Задача 3: Развитие системы детско-юношеского спорта в МОУДОД СДЮСШОР </t>
  </si>
  <si>
    <t>Количество массовых разрядов</t>
  </si>
  <si>
    <t xml:space="preserve">Доля спортсменов, выполнивших норматив кандидата в мастера спорта, мастера спорта, мастера спорта международного класса, в общем количестве спортсменов – разрядников, подготовленных за отчетный период </t>
  </si>
  <si>
    <t>4.</t>
  </si>
  <si>
    <t>Задача 4. Организация физкультурно-оздоровительной работы с населением по месту жительства в МАУ ГСЦ «Авангард»</t>
  </si>
  <si>
    <t>4.2.</t>
  </si>
  <si>
    <t>4.3.</t>
  </si>
  <si>
    <t>4.1.</t>
  </si>
  <si>
    <t>год</t>
  </si>
  <si>
    <t>Итого по задаче 4</t>
  </si>
  <si>
    <t>количество взрослых, систематически занимающихся в МАУ ГСЦ «Авангард» (чел.)</t>
  </si>
  <si>
    <t>количество детей и подростков,  систематически занимающихся в МАУ ГСЦ «Авангард»</t>
  </si>
  <si>
    <t xml:space="preserve">Функционирование учреждения       (да – 1/нет – 0)  </t>
  </si>
  <si>
    <t>ведомственной целевой программы «Развитие физической культуры и спорта в городе Мурманске» на 2013 год</t>
  </si>
  <si>
    <t>кол-во обучаемых</t>
  </si>
  <si>
    <t>Предоставление дополнительного образования в МОУДОД СДЮСШОР № 13, реализация дополнительных образовательных  программ по греко-римской борьбе (по этапам подготовки), реализация дополнительных образовательных  программ по художественной гимнастике (по этапам подготовки), в том числе:</t>
  </si>
  <si>
    <t>касса</t>
  </si>
  <si>
    <t>фин.</t>
  </si>
  <si>
    <t>Целевые индикаторы рассчитываются по итогам сдачи физкультурно-спортивными организациями города Мурманска годового статистического отчёта  1-ФК "Сведения о физической культуре и спорте на 31.12.2013". Расчет показателей возможен только по итогам 2013 года</t>
  </si>
  <si>
    <t xml:space="preserve">Передача в оперативное управление МАУ ГСЦ "Авангард" спортивных объектов, находящихся в реестре муниципальной собственности, </t>
  </si>
  <si>
    <t>подведение итогов по данному мероприятию, работа комиссий и вручение премий проводится в 4 квартале текущего года</t>
  </si>
  <si>
    <t>работа в течении года</t>
  </si>
  <si>
    <t>оплата счетов в 4 квартале</t>
  </si>
  <si>
    <t>Отчет о реализации за 12 месяцев 2013 года</t>
  </si>
  <si>
    <t xml:space="preserve">Проведение соревнований различного уровня. Подготовка и участие сильнейших спортсменов, сборных команд города в областных, всероссийских и международных соревнованиях.
Проведение массовых физкультурно-спортивных мероприятий в городе Мурманске в том числе,
</t>
  </si>
  <si>
    <t>2.1.1.</t>
  </si>
  <si>
    <t>2.1.2.</t>
  </si>
  <si>
    <t>2.1.3.</t>
  </si>
  <si>
    <t>2.1.4.</t>
  </si>
  <si>
    <t>Прочее проведение физкультурно-спортивных мероприятий в городе Мурманске и участие сборных команд в спортивных мероприятиях</t>
  </si>
  <si>
    <t>3.4.1.</t>
  </si>
  <si>
    <t>3.7.</t>
  </si>
  <si>
    <t xml:space="preserve"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</t>
  </si>
  <si>
    <t>Количество МОУДОД СДЮСШОР, которым оказана адресная финансовая поддержка (ед.)</t>
  </si>
  <si>
    <t>Проведение 42 массового конкурса «Лыжня зовет!»</t>
  </si>
  <si>
    <t xml:space="preserve">Удельный вес населения города Мурманска, системати-чески занимающегося физической культурой и спортом </t>
  </si>
  <si>
    <t xml:space="preserve">Численность населения, систематически занимающегося физической культурой и спортом </t>
  </si>
  <si>
    <t>Спортивные разрялды по х/гимнастике не присваивались в 2013 год из-за изменения правил соревнований и системы оценки судейства. В соответствии с приказом Министерства спорта РФ от 06.09.2013 № 175 спортивные разряды в ЕВСК по х/гимнастике начнут действовать с 2014 года</t>
  </si>
  <si>
    <t>Проведение VIII фестиваля «Мурманская миля»</t>
  </si>
  <si>
    <t>Количествоо обучающихся (чел.)</t>
  </si>
  <si>
    <t>Организация занятий физической культурой и спортом среди взрослых</t>
  </si>
  <si>
    <t>Организация занятий  физической культурой и спортом среди  детей и подростков</t>
  </si>
  <si>
    <t>Численность посещений МАУ ГСЦ "Авангард" (ед.)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</si>
</sst>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 &quot;_-;\-* #,##0.00&quot; &quot;_-;_-* &quot;-&quot;??&quot; &quot;_-;_-@_-"/>
    <numFmt numFmtId="165" formatCode="_-* #,##0&quot; &quot;_-;\-* #,##0&quot; &quot;_-;_-* &quot;-&quot;&quot; &quot;_-;_-@_-"/>
    <numFmt numFmtId="166" formatCode="_-* #,##0.00_ _-;\-* #,##0.00_ _-;_-* &quot;-&quot;??_ _-;_-@_-"/>
    <numFmt numFmtId="167" formatCode="_-* #,##0_ _-;\-* #,##0_ _-;_-* &quot;-&quot;_ _-;_-@_-"/>
    <numFmt numFmtId="168" formatCode="#,##0.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[$-FC19]d\ mmmm\ yyyy\ &quot;г.&quot;"/>
    <numFmt numFmtId="181" formatCode="#,##0.000"/>
    <numFmt numFmtId="182" formatCode="#,##0.0000"/>
    <numFmt numFmtId="183" formatCode="0.0%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9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9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3" borderId="7" applyNumberFormat="0" applyAlignment="0" applyProtection="0"/>
    <xf numFmtId="0" fontId="1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8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center" vertical="top"/>
    </xf>
    <xf numFmtId="168" fontId="4" fillId="28" borderId="10" xfId="0" applyNumberFormat="1" applyFont="1" applyFill="1" applyBorder="1" applyAlignment="1">
      <alignment horizontal="center" vertical="top"/>
    </xf>
    <xf numFmtId="168" fontId="4" fillId="28" borderId="10" xfId="0" applyNumberFormat="1" applyFont="1" applyFill="1" applyBorder="1" applyAlignment="1">
      <alignment/>
    </xf>
    <xf numFmtId="0" fontId="4" fillId="28" borderId="0" xfId="0" applyFont="1" applyFill="1" applyAlignment="1">
      <alignment/>
    </xf>
    <xf numFmtId="168" fontId="4" fillId="28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top"/>
    </xf>
    <xf numFmtId="168" fontId="4" fillId="0" borderId="10" xfId="0" applyNumberFormat="1" applyFont="1" applyFill="1" applyBorder="1" applyAlignment="1">
      <alignment horizontal="center" vertical="top"/>
    </xf>
    <xf numFmtId="16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8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181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29" borderId="0" xfId="0" applyFont="1" applyFill="1" applyAlignment="1">
      <alignment/>
    </xf>
    <xf numFmtId="3" fontId="2" fillId="29" borderId="0" xfId="0" applyNumberFormat="1" applyFont="1" applyFill="1" applyAlignment="1">
      <alignment wrapText="1"/>
    </xf>
    <xf numFmtId="3" fontId="2" fillId="29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28" borderId="0" xfId="0" applyFont="1" applyFill="1" applyAlignment="1">
      <alignment/>
    </xf>
    <xf numFmtId="9" fontId="11" fillId="0" borderId="0" xfId="61" applyFont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 vertical="center"/>
    </xf>
    <xf numFmtId="16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9" fontId="2" fillId="0" borderId="16" xfId="61" applyFont="1" applyBorder="1" applyAlignment="1">
      <alignment horizontal="center" vertical="center"/>
    </xf>
    <xf numFmtId="0" fontId="2" fillId="28" borderId="16" xfId="0" applyFont="1" applyFill="1" applyBorder="1" applyAlignment="1">
      <alignment horizontal="left" vertical="center" wrapText="1"/>
    </xf>
    <xf numFmtId="168" fontId="20" fillId="0" borderId="10" xfId="0" applyNumberFormat="1" applyFont="1" applyFill="1" applyBorder="1" applyAlignment="1">
      <alignment horizontal="center" vertical="center"/>
    </xf>
    <xf numFmtId="168" fontId="2" fillId="28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left" vertical="center" wrapText="1"/>
    </xf>
    <xf numFmtId="0" fontId="2" fillId="28" borderId="11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16" fontId="2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168" fontId="5" fillId="0" borderId="12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left" vertical="center"/>
    </xf>
    <xf numFmtId="0" fontId="2" fillId="30" borderId="14" xfId="0" applyFont="1" applyFill="1" applyBorder="1" applyAlignment="1">
      <alignment horizontal="left" vertical="center"/>
    </xf>
    <xf numFmtId="0" fontId="2" fillId="30" borderId="15" xfId="0" applyFont="1" applyFill="1" applyBorder="1" applyAlignment="1">
      <alignment horizontal="left" vertical="center"/>
    </xf>
    <xf numFmtId="0" fontId="0" fillId="30" borderId="20" xfId="0" applyFill="1" applyBorder="1" applyAlignment="1">
      <alignment horizontal="left" vertical="center"/>
    </xf>
    <xf numFmtId="0" fontId="0" fillId="30" borderId="0" xfId="0" applyFill="1" applyAlignment="1">
      <alignment horizontal="left" vertical="center"/>
    </xf>
    <xf numFmtId="0" fontId="0" fillId="30" borderId="21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9" fontId="2" fillId="0" borderId="12" xfId="61" applyFont="1" applyBorder="1" applyAlignment="1">
      <alignment horizontal="center" vertical="center"/>
    </xf>
    <xf numFmtId="9" fontId="2" fillId="0" borderId="11" xfId="61" applyFont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30" borderId="10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FFBF0"/>
      <rgbColor rgb="00F8F2D8"/>
      <rgbColor rgb="00FBF9E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752475</xdr:colOff>
      <xdr:row>27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820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55</xdr:row>
      <xdr:rowOff>0</xdr:rowOff>
    </xdr:from>
    <xdr:ext cx="20955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5762625" y="19754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762000</xdr:colOff>
      <xdr:row>55</xdr:row>
      <xdr:rowOff>257175</xdr:rowOff>
    </xdr:from>
    <xdr:ext cx="209550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5772150" y="2001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75</xdr:row>
      <xdr:rowOff>0</xdr:rowOff>
    </xdr:from>
    <xdr:ext cx="209550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5762625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75</xdr:row>
      <xdr:rowOff>0</xdr:rowOff>
    </xdr:from>
    <xdr:ext cx="209550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5762625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75</xdr:row>
      <xdr:rowOff>0</xdr:rowOff>
    </xdr:from>
    <xdr:ext cx="209550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5762625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75</xdr:row>
      <xdr:rowOff>0</xdr:rowOff>
    </xdr:from>
    <xdr:ext cx="209550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7543800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75</xdr:row>
      <xdr:rowOff>0</xdr:rowOff>
    </xdr:from>
    <xdr:ext cx="209550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7543800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75</xdr:row>
      <xdr:rowOff>0</xdr:rowOff>
    </xdr:from>
    <xdr:ext cx="209550" cy="266700"/>
    <xdr:sp fLocksText="0">
      <xdr:nvSpPr>
        <xdr:cNvPr id="12" name="TextBox 1"/>
        <xdr:cNvSpPr txBox="1">
          <a:spLocks noChangeArrowheads="1"/>
        </xdr:cNvSpPr>
      </xdr:nvSpPr>
      <xdr:spPr>
        <a:xfrm>
          <a:off x="7543800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55</xdr:row>
      <xdr:rowOff>0</xdr:rowOff>
    </xdr:from>
    <xdr:ext cx="200025" cy="266700"/>
    <xdr:sp fLocksText="0">
      <xdr:nvSpPr>
        <xdr:cNvPr id="13" name="TextBox 1"/>
        <xdr:cNvSpPr txBox="1">
          <a:spLocks noChangeArrowheads="1"/>
        </xdr:cNvSpPr>
      </xdr:nvSpPr>
      <xdr:spPr>
        <a:xfrm>
          <a:off x="6772275" y="19754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55</xdr:row>
      <xdr:rowOff>257175</xdr:rowOff>
    </xdr:from>
    <xdr:ext cx="209550" cy="266700"/>
    <xdr:sp fLocksText="0">
      <xdr:nvSpPr>
        <xdr:cNvPr id="14" name="TextBox 1"/>
        <xdr:cNvSpPr txBox="1">
          <a:spLocks noChangeArrowheads="1"/>
        </xdr:cNvSpPr>
      </xdr:nvSpPr>
      <xdr:spPr>
        <a:xfrm>
          <a:off x="6781800" y="2001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55</xdr:row>
      <xdr:rowOff>0</xdr:rowOff>
    </xdr:from>
    <xdr:ext cx="209550" cy="266700"/>
    <xdr:sp fLocksText="0">
      <xdr:nvSpPr>
        <xdr:cNvPr id="15" name="TextBox 1"/>
        <xdr:cNvSpPr txBox="1">
          <a:spLocks noChangeArrowheads="1"/>
        </xdr:cNvSpPr>
      </xdr:nvSpPr>
      <xdr:spPr>
        <a:xfrm>
          <a:off x="7543800" y="19754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55</xdr:row>
      <xdr:rowOff>257175</xdr:rowOff>
    </xdr:from>
    <xdr:ext cx="209550" cy="266700"/>
    <xdr:sp fLocksText="0">
      <xdr:nvSpPr>
        <xdr:cNvPr id="16" name="TextBox 1"/>
        <xdr:cNvSpPr txBox="1">
          <a:spLocks noChangeArrowheads="1"/>
        </xdr:cNvSpPr>
      </xdr:nvSpPr>
      <xdr:spPr>
        <a:xfrm>
          <a:off x="7553325" y="2001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56</xdr:row>
      <xdr:rowOff>0</xdr:rowOff>
    </xdr:from>
    <xdr:ext cx="209550" cy="266700"/>
    <xdr:sp fLocksText="0">
      <xdr:nvSpPr>
        <xdr:cNvPr id="17" name="TextBox 1"/>
        <xdr:cNvSpPr txBox="1">
          <a:spLocks noChangeArrowheads="1"/>
        </xdr:cNvSpPr>
      </xdr:nvSpPr>
      <xdr:spPr>
        <a:xfrm>
          <a:off x="7543800" y="20059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56</xdr:row>
      <xdr:rowOff>257175</xdr:rowOff>
    </xdr:from>
    <xdr:ext cx="209550" cy="266700"/>
    <xdr:sp fLocksText="0">
      <xdr:nvSpPr>
        <xdr:cNvPr id="18" name="TextBox 1"/>
        <xdr:cNvSpPr txBox="1">
          <a:spLocks noChangeArrowheads="1"/>
        </xdr:cNvSpPr>
      </xdr:nvSpPr>
      <xdr:spPr>
        <a:xfrm>
          <a:off x="7553325" y="20316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57</xdr:row>
      <xdr:rowOff>0</xdr:rowOff>
    </xdr:from>
    <xdr:ext cx="209550" cy="266700"/>
    <xdr:sp fLocksText="0">
      <xdr:nvSpPr>
        <xdr:cNvPr id="19" name="TextBox 1"/>
        <xdr:cNvSpPr txBox="1">
          <a:spLocks noChangeArrowheads="1"/>
        </xdr:cNvSpPr>
      </xdr:nvSpPr>
      <xdr:spPr>
        <a:xfrm>
          <a:off x="7543800" y="2055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57</xdr:row>
      <xdr:rowOff>257175</xdr:rowOff>
    </xdr:from>
    <xdr:ext cx="209550" cy="266700"/>
    <xdr:sp fLocksText="0">
      <xdr:nvSpPr>
        <xdr:cNvPr id="20" name="TextBox 1"/>
        <xdr:cNvSpPr txBox="1">
          <a:spLocks noChangeArrowheads="1"/>
        </xdr:cNvSpPr>
      </xdr:nvSpPr>
      <xdr:spPr>
        <a:xfrm>
          <a:off x="7553325" y="2081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58</xdr:row>
      <xdr:rowOff>0</xdr:rowOff>
    </xdr:from>
    <xdr:ext cx="209550" cy="266700"/>
    <xdr:sp fLocksText="0">
      <xdr:nvSpPr>
        <xdr:cNvPr id="21" name="TextBox 1"/>
        <xdr:cNvSpPr txBox="1">
          <a:spLocks noChangeArrowheads="1"/>
        </xdr:cNvSpPr>
      </xdr:nvSpPr>
      <xdr:spPr>
        <a:xfrm>
          <a:off x="7543800" y="21031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58</xdr:row>
      <xdr:rowOff>200025</xdr:rowOff>
    </xdr:from>
    <xdr:ext cx="209550" cy="266700"/>
    <xdr:sp fLocksText="0">
      <xdr:nvSpPr>
        <xdr:cNvPr id="22" name="TextBox 1"/>
        <xdr:cNvSpPr txBox="1">
          <a:spLocks noChangeArrowheads="1"/>
        </xdr:cNvSpPr>
      </xdr:nvSpPr>
      <xdr:spPr>
        <a:xfrm>
          <a:off x="7553325" y="2123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59</xdr:row>
      <xdr:rowOff>0</xdr:rowOff>
    </xdr:from>
    <xdr:ext cx="209550" cy="266700"/>
    <xdr:sp fLocksText="0">
      <xdr:nvSpPr>
        <xdr:cNvPr id="23" name="TextBox 1"/>
        <xdr:cNvSpPr txBox="1">
          <a:spLocks noChangeArrowheads="1"/>
        </xdr:cNvSpPr>
      </xdr:nvSpPr>
      <xdr:spPr>
        <a:xfrm>
          <a:off x="7543800" y="2123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59</xdr:row>
      <xdr:rowOff>257175</xdr:rowOff>
    </xdr:from>
    <xdr:ext cx="209550" cy="266700"/>
    <xdr:sp fLocksText="0">
      <xdr:nvSpPr>
        <xdr:cNvPr id="24" name="TextBox 1"/>
        <xdr:cNvSpPr txBox="1">
          <a:spLocks noChangeArrowheads="1"/>
        </xdr:cNvSpPr>
      </xdr:nvSpPr>
      <xdr:spPr>
        <a:xfrm>
          <a:off x="7553325" y="21488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60</xdr:row>
      <xdr:rowOff>0</xdr:rowOff>
    </xdr:from>
    <xdr:ext cx="209550" cy="266700"/>
    <xdr:sp fLocksText="0">
      <xdr:nvSpPr>
        <xdr:cNvPr id="25" name="TextBox 1"/>
        <xdr:cNvSpPr txBox="1">
          <a:spLocks noChangeArrowheads="1"/>
        </xdr:cNvSpPr>
      </xdr:nvSpPr>
      <xdr:spPr>
        <a:xfrm>
          <a:off x="7543800" y="21697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60</xdr:row>
      <xdr:rowOff>219075</xdr:rowOff>
    </xdr:from>
    <xdr:ext cx="209550" cy="266700"/>
    <xdr:sp fLocksText="0">
      <xdr:nvSpPr>
        <xdr:cNvPr id="26" name="TextBox 1"/>
        <xdr:cNvSpPr txBox="1">
          <a:spLocks noChangeArrowheads="1"/>
        </xdr:cNvSpPr>
      </xdr:nvSpPr>
      <xdr:spPr>
        <a:xfrm>
          <a:off x="7553325" y="21917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61</xdr:row>
      <xdr:rowOff>0</xdr:rowOff>
    </xdr:from>
    <xdr:ext cx="209550" cy="266700"/>
    <xdr:sp fLocksText="0">
      <xdr:nvSpPr>
        <xdr:cNvPr id="27" name="TextBox 1"/>
        <xdr:cNvSpPr txBox="1">
          <a:spLocks noChangeArrowheads="1"/>
        </xdr:cNvSpPr>
      </xdr:nvSpPr>
      <xdr:spPr>
        <a:xfrm>
          <a:off x="7543800" y="21917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61</xdr:row>
      <xdr:rowOff>257175</xdr:rowOff>
    </xdr:from>
    <xdr:ext cx="209550" cy="266700"/>
    <xdr:sp fLocksText="0">
      <xdr:nvSpPr>
        <xdr:cNvPr id="28" name="TextBox 1"/>
        <xdr:cNvSpPr txBox="1">
          <a:spLocks noChangeArrowheads="1"/>
        </xdr:cNvSpPr>
      </xdr:nvSpPr>
      <xdr:spPr>
        <a:xfrm>
          <a:off x="7553325" y="22174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62</xdr:row>
      <xdr:rowOff>0</xdr:rowOff>
    </xdr:from>
    <xdr:ext cx="209550" cy="266700"/>
    <xdr:sp fLocksText="0">
      <xdr:nvSpPr>
        <xdr:cNvPr id="29" name="TextBox 1"/>
        <xdr:cNvSpPr txBox="1">
          <a:spLocks noChangeArrowheads="1"/>
        </xdr:cNvSpPr>
      </xdr:nvSpPr>
      <xdr:spPr>
        <a:xfrm>
          <a:off x="7543800" y="22402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62</xdr:row>
      <xdr:rowOff>228600</xdr:rowOff>
    </xdr:from>
    <xdr:ext cx="209550" cy="266700"/>
    <xdr:sp fLocksText="0">
      <xdr:nvSpPr>
        <xdr:cNvPr id="30" name="TextBox 1"/>
        <xdr:cNvSpPr txBox="1">
          <a:spLocks noChangeArrowheads="1"/>
        </xdr:cNvSpPr>
      </xdr:nvSpPr>
      <xdr:spPr>
        <a:xfrm>
          <a:off x="7553325" y="22631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63</xdr:row>
      <xdr:rowOff>0</xdr:rowOff>
    </xdr:from>
    <xdr:ext cx="209550" cy="266700"/>
    <xdr:sp fLocksText="0">
      <xdr:nvSpPr>
        <xdr:cNvPr id="31" name="TextBox 1"/>
        <xdr:cNvSpPr txBox="1">
          <a:spLocks noChangeArrowheads="1"/>
        </xdr:cNvSpPr>
      </xdr:nvSpPr>
      <xdr:spPr>
        <a:xfrm>
          <a:off x="7543800" y="22631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63</xdr:row>
      <xdr:rowOff>257175</xdr:rowOff>
    </xdr:from>
    <xdr:ext cx="209550" cy="266700"/>
    <xdr:sp fLocksText="0">
      <xdr:nvSpPr>
        <xdr:cNvPr id="32" name="TextBox 1"/>
        <xdr:cNvSpPr txBox="1">
          <a:spLocks noChangeArrowheads="1"/>
        </xdr:cNvSpPr>
      </xdr:nvSpPr>
      <xdr:spPr>
        <a:xfrm>
          <a:off x="7553325" y="22888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64</xdr:row>
      <xdr:rowOff>0</xdr:rowOff>
    </xdr:from>
    <xdr:ext cx="209550" cy="266700"/>
    <xdr:sp fLocksText="0">
      <xdr:nvSpPr>
        <xdr:cNvPr id="33" name="TextBox 1"/>
        <xdr:cNvSpPr txBox="1">
          <a:spLocks noChangeArrowheads="1"/>
        </xdr:cNvSpPr>
      </xdr:nvSpPr>
      <xdr:spPr>
        <a:xfrm>
          <a:off x="7543800" y="23126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64</xdr:row>
      <xdr:rowOff>219075</xdr:rowOff>
    </xdr:from>
    <xdr:ext cx="209550" cy="266700"/>
    <xdr:sp fLocksText="0">
      <xdr:nvSpPr>
        <xdr:cNvPr id="34" name="TextBox 1"/>
        <xdr:cNvSpPr txBox="1">
          <a:spLocks noChangeArrowheads="1"/>
        </xdr:cNvSpPr>
      </xdr:nvSpPr>
      <xdr:spPr>
        <a:xfrm>
          <a:off x="7553325" y="23345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65</xdr:row>
      <xdr:rowOff>0</xdr:rowOff>
    </xdr:from>
    <xdr:ext cx="209550" cy="266700"/>
    <xdr:sp fLocksText="0">
      <xdr:nvSpPr>
        <xdr:cNvPr id="35" name="TextBox 1"/>
        <xdr:cNvSpPr txBox="1">
          <a:spLocks noChangeArrowheads="1"/>
        </xdr:cNvSpPr>
      </xdr:nvSpPr>
      <xdr:spPr>
        <a:xfrm>
          <a:off x="7543800" y="23345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65</xdr:row>
      <xdr:rowOff>257175</xdr:rowOff>
    </xdr:from>
    <xdr:ext cx="209550" cy="266700"/>
    <xdr:sp fLocksText="0">
      <xdr:nvSpPr>
        <xdr:cNvPr id="36" name="TextBox 1"/>
        <xdr:cNvSpPr txBox="1">
          <a:spLocks noChangeArrowheads="1"/>
        </xdr:cNvSpPr>
      </xdr:nvSpPr>
      <xdr:spPr>
        <a:xfrm>
          <a:off x="7553325" y="2360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66</xdr:row>
      <xdr:rowOff>0</xdr:rowOff>
    </xdr:from>
    <xdr:ext cx="209550" cy="266700"/>
    <xdr:sp fLocksText="0">
      <xdr:nvSpPr>
        <xdr:cNvPr id="37" name="TextBox 1"/>
        <xdr:cNvSpPr txBox="1">
          <a:spLocks noChangeArrowheads="1"/>
        </xdr:cNvSpPr>
      </xdr:nvSpPr>
      <xdr:spPr>
        <a:xfrm>
          <a:off x="7543800" y="23650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66</xdr:row>
      <xdr:rowOff>257175</xdr:rowOff>
    </xdr:from>
    <xdr:ext cx="209550" cy="266700"/>
    <xdr:sp fLocksText="0">
      <xdr:nvSpPr>
        <xdr:cNvPr id="38" name="TextBox 1"/>
        <xdr:cNvSpPr txBox="1">
          <a:spLocks noChangeArrowheads="1"/>
        </xdr:cNvSpPr>
      </xdr:nvSpPr>
      <xdr:spPr>
        <a:xfrm>
          <a:off x="7553325" y="239077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67</xdr:row>
      <xdr:rowOff>0</xdr:rowOff>
    </xdr:from>
    <xdr:ext cx="209550" cy="266700"/>
    <xdr:sp fLocksText="0">
      <xdr:nvSpPr>
        <xdr:cNvPr id="39" name="TextBox 1"/>
        <xdr:cNvSpPr txBox="1">
          <a:spLocks noChangeArrowheads="1"/>
        </xdr:cNvSpPr>
      </xdr:nvSpPr>
      <xdr:spPr>
        <a:xfrm>
          <a:off x="7543800" y="24145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67</xdr:row>
      <xdr:rowOff>257175</xdr:rowOff>
    </xdr:from>
    <xdr:ext cx="209550" cy="266700"/>
    <xdr:sp fLocksText="0">
      <xdr:nvSpPr>
        <xdr:cNvPr id="40" name="TextBox 1"/>
        <xdr:cNvSpPr txBox="1">
          <a:spLocks noChangeArrowheads="1"/>
        </xdr:cNvSpPr>
      </xdr:nvSpPr>
      <xdr:spPr>
        <a:xfrm>
          <a:off x="7553325" y="24403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68</xdr:row>
      <xdr:rowOff>0</xdr:rowOff>
    </xdr:from>
    <xdr:ext cx="209550" cy="266700"/>
    <xdr:sp fLocksText="0">
      <xdr:nvSpPr>
        <xdr:cNvPr id="41" name="TextBox 1"/>
        <xdr:cNvSpPr txBox="1">
          <a:spLocks noChangeArrowheads="1"/>
        </xdr:cNvSpPr>
      </xdr:nvSpPr>
      <xdr:spPr>
        <a:xfrm>
          <a:off x="7543800" y="24641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68</xdr:row>
      <xdr:rowOff>190500</xdr:rowOff>
    </xdr:from>
    <xdr:ext cx="209550" cy="266700"/>
    <xdr:sp fLocksText="0">
      <xdr:nvSpPr>
        <xdr:cNvPr id="42" name="TextBox 1"/>
        <xdr:cNvSpPr txBox="1">
          <a:spLocks noChangeArrowheads="1"/>
        </xdr:cNvSpPr>
      </xdr:nvSpPr>
      <xdr:spPr>
        <a:xfrm>
          <a:off x="7553325" y="24831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69</xdr:row>
      <xdr:rowOff>0</xdr:rowOff>
    </xdr:from>
    <xdr:ext cx="209550" cy="266700"/>
    <xdr:sp fLocksText="0">
      <xdr:nvSpPr>
        <xdr:cNvPr id="43" name="TextBox 1"/>
        <xdr:cNvSpPr txBox="1">
          <a:spLocks noChangeArrowheads="1"/>
        </xdr:cNvSpPr>
      </xdr:nvSpPr>
      <xdr:spPr>
        <a:xfrm>
          <a:off x="7543800" y="24831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69</xdr:row>
      <xdr:rowOff>257175</xdr:rowOff>
    </xdr:from>
    <xdr:ext cx="209550" cy="266700"/>
    <xdr:sp fLocksText="0">
      <xdr:nvSpPr>
        <xdr:cNvPr id="44" name="TextBox 1"/>
        <xdr:cNvSpPr txBox="1">
          <a:spLocks noChangeArrowheads="1"/>
        </xdr:cNvSpPr>
      </xdr:nvSpPr>
      <xdr:spPr>
        <a:xfrm>
          <a:off x="7553325" y="25088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70</xdr:row>
      <xdr:rowOff>0</xdr:rowOff>
    </xdr:from>
    <xdr:ext cx="209550" cy="266700"/>
    <xdr:sp fLocksText="0">
      <xdr:nvSpPr>
        <xdr:cNvPr id="45" name="TextBox 1"/>
        <xdr:cNvSpPr txBox="1">
          <a:spLocks noChangeArrowheads="1"/>
        </xdr:cNvSpPr>
      </xdr:nvSpPr>
      <xdr:spPr>
        <a:xfrm>
          <a:off x="7543800" y="25326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70</xdr:row>
      <xdr:rowOff>200025</xdr:rowOff>
    </xdr:from>
    <xdr:ext cx="209550" cy="266700"/>
    <xdr:sp fLocksText="0">
      <xdr:nvSpPr>
        <xdr:cNvPr id="46" name="TextBox 1"/>
        <xdr:cNvSpPr txBox="1">
          <a:spLocks noChangeArrowheads="1"/>
        </xdr:cNvSpPr>
      </xdr:nvSpPr>
      <xdr:spPr>
        <a:xfrm>
          <a:off x="7553325" y="25527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71</xdr:row>
      <xdr:rowOff>0</xdr:rowOff>
    </xdr:from>
    <xdr:ext cx="209550" cy="266700"/>
    <xdr:sp fLocksText="0">
      <xdr:nvSpPr>
        <xdr:cNvPr id="47" name="TextBox 1"/>
        <xdr:cNvSpPr txBox="1">
          <a:spLocks noChangeArrowheads="1"/>
        </xdr:cNvSpPr>
      </xdr:nvSpPr>
      <xdr:spPr>
        <a:xfrm>
          <a:off x="7543800" y="25527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71</xdr:row>
      <xdr:rowOff>257175</xdr:rowOff>
    </xdr:from>
    <xdr:ext cx="209550" cy="266700"/>
    <xdr:sp fLocksText="0">
      <xdr:nvSpPr>
        <xdr:cNvPr id="48" name="TextBox 1"/>
        <xdr:cNvSpPr txBox="1">
          <a:spLocks noChangeArrowheads="1"/>
        </xdr:cNvSpPr>
      </xdr:nvSpPr>
      <xdr:spPr>
        <a:xfrm>
          <a:off x="7553325" y="25784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72</xdr:row>
      <xdr:rowOff>0</xdr:rowOff>
    </xdr:from>
    <xdr:ext cx="209550" cy="266700"/>
    <xdr:sp fLocksText="0">
      <xdr:nvSpPr>
        <xdr:cNvPr id="49" name="TextBox 1"/>
        <xdr:cNvSpPr txBox="1">
          <a:spLocks noChangeArrowheads="1"/>
        </xdr:cNvSpPr>
      </xdr:nvSpPr>
      <xdr:spPr>
        <a:xfrm>
          <a:off x="7543800" y="26060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72</xdr:row>
      <xdr:rowOff>200025</xdr:rowOff>
    </xdr:from>
    <xdr:ext cx="209550" cy="266700"/>
    <xdr:sp fLocksText="0">
      <xdr:nvSpPr>
        <xdr:cNvPr id="50" name="TextBox 1"/>
        <xdr:cNvSpPr txBox="1">
          <a:spLocks noChangeArrowheads="1"/>
        </xdr:cNvSpPr>
      </xdr:nvSpPr>
      <xdr:spPr>
        <a:xfrm>
          <a:off x="7553325" y="26260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73</xdr:row>
      <xdr:rowOff>0</xdr:rowOff>
    </xdr:from>
    <xdr:ext cx="209550" cy="266700"/>
    <xdr:sp fLocksText="0">
      <xdr:nvSpPr>
        <xdr:cNvPr id="51" name="TextBox 1"/>
        <xdr:cNvSpPr txBox="1">
          <a:spLocks noChangeArrowheads="1"/>
        </xdr:cNvSpPr>
      </xdr:nvSpPr>
      <xdr:spPr>
        <a:xfrm>
          <a:off x="7543800" y="26260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73</xdr:row>
      <xdr:rowOff>257175</xdr:rowOff>
    </xdr:from>
    <xdr:ext cx="209550" cy="266700"/>
    <xdr:sp fLocksText="0">
      <xdr:nvSpPr>
        <xdr:cNvPr id="52" name="TextBox 1"/>
        <xdr:cNvSpPr txBox="1">
          <a:spLocks noChangeArrowheads="1"/>
        </xdr:cNvSpPr>
      </xdr:nvSpPr>
      <xdr:spPr>
        <a:xfrm>
          <a:off x="7553325" y="26517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74</xdr:row>
      <xdr:rowOff>0</xdr:rowOff>
    </xdr:from>
    <xdr:ext cx="209550" cy="266700"/>
    <xdr:sp fLocksText="0">
      <xdr:nvSpPr>
        <xdr:cNvPr id="53" name="TextBox 1"/>
        <xdr:cNvSpPr txBox="1">
          <a:spLocks noChangeArrowheads="1"/>
        </xdr:cNvSpPr>
      </xdr:nvSpPr>
      <xdr:spPr>
        <a:xfrm>
          <a:off x="7543800" y="26755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74</xdr:row>
      <xdr:rowOff>209550</xdr:rowOff>
    </xdr:from>
    <xdr:ext cx="209550" cy="266700"/>
    <xdr:sp fLocksText="0">
      <xdr:nvSpPr>
        <xdr:cNvPr id="54" name="TextBox 1"/>
        <xdr:cNvSpPr txBox="1">
          <a:spLocks noChangeArrowheads="1"/>
        </xdr:cNvSpPr>
      </xdr:nvSpPr>
      <xdr:spPr>
        <a:xfrm>
          <a:off x="7553325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76</xdr:row>
      <xdr:rowOff>0</xdr:rowOff>
    </xdr:from>
    <xdr:ext cx="209550" cy="266700"/>
    <xdr:sp fLocksText="0">
      <xdr:nvSpPr>
        <xdr:cNvPr id="55" name="TextBox 1"/>
        <xdr:cNvSpPr txBox="1">
          <a:spLocks noChangeArrowheads="1"/>
        </xdr:cNvSpPr>
      </xdr:nvSpPr>
      <xdr:spPr>
        <a:xfrm>
          <a:off x="7543800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76</xdr:row>
      <xdr:rowOff>0</xdr:rowOff>
    </xdr:from>
    <xdr:ext cx="209550" cy="266700"/>
    <xdr:sp fLocksText="0">
      <xdr:nvSpPr>
        <xdr:cNvPr id="56" name="TextBox 1"/>
        <xdr:cNvSpPr txBox="1">
          <a:spLocks noChangeArrowheads="1"/>
        </xdr:cNvSpPr>
      </xdr:nvSpPr>
      <xdr:spPr>
        <a:xfrm>
          <a:off x="7543800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76</xdr:row>
      <xdr:rowOff>0</xdr:rowOff>
    </xdr:from>
    <xdr:ext cx="209550" cy="266700"/>
    <xdr:sp fLocksText="0">
      <xdr:nvSpPr>
        <xdr:cNvPr id="57" name="TextBox 1"/>
        <xdr:cNvSpPr txBox="1">
          <a:spLocks noChangeArrowheads="1"/>
        </xdr:cNvSpPr>
      </xdr:nvSpPr>
      <xdr:spPr>
        <a:xfrm>
          <a:off x="7543800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75</xdr:row>
      <xdr:rowOff>257175</xdr:rowOff>
    </xdr:from>
    <xdr:ext cx="209550" cy="266700"/>
    <xdr:sp fLocksText="0">
      <xdr:nvSpPr>
        <xdr:cNvPr id="58" name="TextBox 1"/>
        <xdr:cNvSpPr txBox="1">
          <a:spLocks noChangeArrowheads="1"/>
        </xdr:cNvSpPr>
      </xdr:nvSpPr>
      <xdr:spPr>
        <a:xfrm>
          <a:off x="7553325" y="27222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77</xdr:row>
      <xdr:rowOff>0</xdr:rowOff>
    </xdr:from>
    <xdr:ext cx="209550" cy="266700"/>
    <xdr:sp fLocksText="0">
      <xdr:nvSpPr>
        <xdr:cNvPr id="59" name="TextBox 1"/>
        <xdr:cNvSpPr txBox="1">
          <a:spLocks noChangeArrowheads="1"/>
        </xdr:cNvSpPr>
      </xdr:nvSpPr>
      <xdr:spPr>
        <a:xfrm>
          <a:off x="7543800" y="27574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77</xdr:row>
      <xdr:rowOff>0</xdr:rowOff>
    </xdr:from>
    <xdr:ext cx="209550" cy="266700"/>
    <xdr:sp fLocksText="0">
      <xdr:nvSpPr>
        <xdr:cNvPr id="60" name="TextBox 1"/>
        <xdr:cNvSpPr txBox="1">
          <a:spLocks noChangeArrowheads="1"/>
        </xdr:cNvSpPr>
      </xdr:nvSpPr>
      <xdr:spPr>
        <a:xfrm>
          <a:off x="7543800" y="27574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77</xdr:row>
      <xdr:rowOff>0</xdr:rowOff>
    </xdr:from>
    <xdr:ext cx="209550" cy="266700"/>
    <xdr:sp fLocksText="0">
      <xdr:nvSpPr>
        <xdr:cNvPr id="61" name="TextBox 1"/>
        <xdr:cNvSpPr txBox="1">
          <a:spLocks noChangeArrowheads="1"/>
        </xdr:cNvSpPr>
      </xdr:nvSpPr>
      <xdr:spPr>
        <a:xfrm>
          <a:off x="7543800" y="27574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76</xdr:row>
      <xdr:rowOff>257175</xdr:rowOff>
    </xdr:from>
    <xdr:ext cx="209550" cy="266700"/>
    <xdr:sp fLocksText="0">
      <xdr:nvSpPr>
        <xdr:cNvPr id="62" name="TextBox 1"/>
        <xdr:cNvSpPr txBox="1">
          <a:spLocks noChangeArrowheads="1"/>
        </xdr:cNvSpPr>
      </xdr:nvSpPr>
      <xdr:spPr>
        <a:xfrm>
          <a:off x="7553325" y="27527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78</xdr:row>
      <xdr:rowOff>0</xdr:rowOff>
    </xdr:from>
    <xdr:ext cx="209550" cy="266700"/>
    <xdr:sp fLocksText="0">
      <xdr:nvSpPr>
        <xdr:cNvPr id="63" name="TextBox 1"/>
        <xdr:cNvSpPr txBox="1">
          <a:spLocks noChangeArrowheads="1"/>
        </xdr:cNvSpPr>
      </xdr:nvSpPr>
      <xdr:spPr>
        <a:xfrm>
          <a:off x="7543800" y="2807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78</xdr:row>
      <xdr:rowOff>0</xdr:rowOff>
    </xdr:from>
    <xdr:ext cx="209550" cy="266700"/>
    <xdr:sp fLocksText="0">
      <xdr:nvSpPr>
        <xdr:cNvPr id="64" name="TextBox 1"/>
        <xdr:cNvSpPr txBox="1">
          <a:spLocks noChangeArrowheads="1"/>
        </xdr:cNvSpPr>
      </xdr:nvSpPr>
      <xdr:spPr>
        <a:xfrm>
          <a:off x="7543800" y="2807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78</xdr:row>
      <xdr:rowOff>0</xdr:rowOff>
    </xdr:from>
    <xdr:ext cx="209550" cy="266700"/>
    <xdr:sp fLocksText="0">
      <xdr:nvSpPr>
        <xdr:cNvPr id="65" name="TextBox 1"/>
        <xdr:cNvSpPr txBox="1">
          <a:spLocks noChangeArrowheads="1"/>
        </xdr:cNvSpPr>
      </xdr:nvSpPr>
      <xdr:spPr>
        <a:xfrm>
          <a:off x="7543800" y="2807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77</xdr:row>
      <xdr:rowOff>257175</xdr:rowOff>
    </xdr:from>
    <xdr:ext cx="209550" cy="266700"/>
    <xdr:sp fLocksText="0">
      <xdr:nvSpPr>
        <xdr:cNvPr id="66" name="TextBox 1"/>
        <xdr:cNvSpPr txBox="1">
          <a:spLocks noChangeArrowheads="1"/>
        </xdr:cNvSpPr>
      </xdr:nvSpPr>
      <xdr:spPr>
        <a:xfrm>
          <a:off x="7553325" y="27832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79</xdr:row>
      <xdr:rowOff>0</xdr:rowOff>
    </xdr:from>
    <xdr:ext cx="209550" cy="266700"/>
    <xdr:sp fLocksText="0">
      <xdr:nvSpPr>
        <xdr:cNvPr id="67" name="TextBox 1"/>
        <xdr:cNvSpPr txBox="1">
          <a:spLocks noChangeArrowheads="1"/>
        </xdr:cNvSpPr>
      </xdr:nvSpPr>
      <xdr:spPr>
        <a:xfrm>
          <a:off x="7543800" y="28270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79</xdr:row>
      <xdr:rowOff>0</xdr:rowOff>
    </xdr:from>
    <xdr:ext cx="209550" cy="266700"/>
    <xdr:sp fLocksText="0">
      <xdr:nvSpPr>
        <xdr:cNvPr id="68" name="TextBox 1"/>
        <xdr:cNvSpPr txBox="1">
          <a:spLocks noChangeArrowheads="1"/>
        </xdr:cNvSpPr>
      </xdr:nvSpPr>
      <xdr:spPr>
        <a:xfrm>
          <a:off x="7543800" y="28270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79</xdr:row>
      <xdr:rowOff>0</xdr:rowOff>
    </xdr:from>
    <xdr:ext cx="209550" cy="266700"/>
    <xdr:sp fLocksText="0">
      <xdr:nvSpPr>
        <xdr:cNvPr id="69" name="TextBox 1"/>
        <xdr:cNvSpPr txBox="1">
          <a:spLocks noChangeArrowheads="1"/>
        </xdr:cNvSpPr>
      </xdr:nvSpPr>
      <xdr:spPr>
        <a:xfrm>
          <a:off x="7543800" y="28270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78</xdr:row>
      <xdr:rowOff>200025</xdr:rowOff>
    </xdr:from>
    <xdr:ext cx="209550" cy="266700"/>
    <xdr:sp fLocksText="0">
      <xdr:nvSpPr>
        <xdr:cNvPr id="70" name="TextBox 1"/>
        <xdr:cNvSpPr txBox="1">
          <a:spLocks noChangeArrowheads="1"/>
        </xdr:cNvSpPr>
      </xdr:nvSpPr>
      <xdr:spPr>
        <a:xfrm>
          <a:off x="7553325" y="28270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80</xdr:row>
      <xdr:rowOff>0</xdr:rowOff>
    </xdr:from>
    <xdr:ext cx="209550" cy="266700"/>
    <xdr:sp fLocksText="0">
      <xdr:nvSpPr>
        <xdr:cNvPr id="71" name="TextBox 1"/>
        <xdr:cNvSpPr txBox="1">
          <a:spLocks noChangeArrowheads="1"/>
        </xdr:cNvSpPr>
      </xdr:nvSpPr>
      <xdr:spPr>
        <a:xfrm>
          <a:off x="7543800" y="28736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80</xdr:row>
      <xdr:rowOff>0</xdr:rowOff>
    </xdr:from>
    <xdr:ext cx="209550" cy="266700"/>
    <xdr:sp fLocksText="0">
      <xdr:nvSpPr>
        <xdr:cNvPr id="72" name="TextBox 1"/>
        <xdr:cNvSpPr txBox="1">
          <a:spLocks noChangeArrowheads="1"/>
        </xdr:cNvSpPr>
      </xdr:nvSpPr>
      <xdr:spPr>
        <a:xfrm>
          <a:off x="7543800" y="28736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80</xdr:row>
      <xdr:rowOff>0</xdr:rowOff>
    </xdr:from>
    <xdr:ext cx="209550" cy="266700"/>
    <xdr:sp fLocksText="0">
      <xdr:nvSpPr>
        <xdr:cNvPr id="73" name="TextBox 1"/>
        <xdr:cNvSpPr txBox="1">
          <a:spLocks noChangeArrowheads="1"/>
        </xdr:cNvSpPr>
      </xdr:nvSpPr>
      <xdr:spPr>
        <a:xfrm>
          <a:off x="7543800" y="28736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79</xdr:row>
      <xdr:rowOff>257175</xdr:rowOff>
    </xdr:from>
    <xdr:ext cx="209550" cy="266700"/>
    <xdr:sp fLocksText="0">
      <xdr:nvSpPr>
        <xdr:cNvPr id="74" name="TextBox 1"/>
        <xdr:cNvSpPr txBox="1">
          <a:spLocks noChangeArrowheads="1"/>
        </xdr:cNvSpPr>
      </xdr:nvSpPr>
      <xdr:spPr>
        <a:xfrm>
          <a:off x="7553325" y="28527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83</xdr:row>
      <xdr:rowOff>0</xdr:rowOff>
    </xdr:from>
    <xdr:ext cx="209550" cy="266700"/>
    <xdr:sp fLocksText="0">
      <xdr:nvSpPr>
        <xdr:cNvPr id="75" name="TextBox 1"/>
        <xdr:cNvSpPr txBox="1">
          <a:spLocks noChangeArrowheads="1"/>
        </xdr:cNvSpPr>
      </xdr:nvSpPr>
      <xdr:spPr>
        <a:xfrm>
          <a:off x="7543800" y="29660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83</xdr:row>
      <xdr:rowOff>0</xdr:rowOff>
    </xdr:from>
    <xdr:ext cx="209550" cy="266700"/>
    <xdr:sp fLocksText="0">
      <xdr:nvSpPr>
        <xdr:cNvPr id="76" name="TextBox 1"/>
        <xdr:cNvSpPr txBox="1">
          <a:spLocks noChangeArrowheads="1"/>
        </xdr:cNvSpPr>
      </xdr:nvSpPr>
      <xdr:spPr>
        <a:xfrm>
          <a:off x="7543800" y="29660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83</xdr:row>
      <xdr:rowOff>0</xdr:rowOff>
    </xdr:from>
    <xdr:ext cx="209550" cy="266700"/>
    <xdr:sp fLocksText="0">
      <xdr:nvSpPr>
        <xdr:cNvPr id="77" name="TextBox 1"/>
        <xdr:cNvSpPr txBox="1">
          <a:spLocks noChangeArrowheads="1"/>
        </xdr:cNvSpPr>
      </xdr:nvSpPr>
      <xdr:spPr>
        <a:xfrm>
          <a:off x="7543800" y="29660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80</xdr:row>
      <xdr:rowOff>209550</xdr:rowOff>
    </xdr:from>
    <xdr:ext cx="209550" cy="266700"/>
    <xdr:sp fLocksText="0">
      <xdr:nvSpPr>
        <xdr:cNvPr id="78" name="TextBox 1"/>
        <xdr:cNvSpPr txBox="1">
          <a:spLocks noChangeArrowheads="1"/>
        </xdr:cNvSpPr>
      </xdr:nvSpPr>
      <xdr:spPr>
        <a:xfrm>
          <a:off x="7553325" y="2894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84</xdr:row>
      <xdr:rowOff>0</xdr:rowOff>
    </xdr:from>
    <xdr:ext cx="209550" cy="266700"/>
    <xdr:sp fLocksText="0">
      <xdr:nvSpPr>
        <xdr:cNvPr id="79" name="TextBox 1"/>
        <xdr:cNvSpPr txBox="1">
          <a:spLocks noChangeArrowheads="1"/>
        </xdr:cNvSpPr>
      </xdr:nvSpPr>
      <xdr:spPr>
        <a:xfrm>
          <a:off x="7543800" y="29965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84</xdr:row>
      <xdr:rowOff>0</xdr:rowOff>
    </xdr:from>
    <xdr:ext cx="209550" cy="266700"/>
    <xdr:sp fLocksText="0">
      <xdr:nvSpPr>
        <xdr:cNvPr id="80" name="TextBox 1"/>
        <xdr:cNvSpPr txBox="1">
          <a:spLocks noChangeArrowheads="1"/>
        </xdr:cNvSpPr>
      </xdr:nvSpPr>
      <xdr:spPr>
        <a:xfrm>
          <a:off x="7543800" y="29965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84</xdr:row>
      <xdr:rowOff>0</xdr:rowOff>
    </xdr:from>
    <xdr:ext cx="209550" cy="266700"/>
    <xdr:sp fLocksText="0">
      <xdr:nvSpPr>
        <xdr:cNvPr id="81" name="TextBox 1"/>
        <xdr:cNvSpPr txBox="1">
          <a:spLocks noChangeArrowheads="1"/>
        </xdr:cNvSpPr>
      </xdr:nvSpPr>
      <xdr:spPr>
        <a:xfrm>
          <a:off x="7543800" y="29965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83</xdr:row>
      <xdr:rowOff>257175</xdr:rowOff>
    </xdr:from>
    <xdr:ext cx="209550" cy="266700"/>
    <xdr:sp fLocksText="0">
      <xdr:nvSpPr>
        <xdr:cNvPr id="82" name="TextBox 1"/>
        <xdr:cNvSpPr txBox="1">
          <a:spLocks noChangeArrowheads="1"/>
        </xdr:cNvSpPr>
      </xdr:nvSpPr>
      <xdr:spPr>
        <a:xfrm>
          <a:off x="7553325" y="29918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83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84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85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84</xdr:row>
      <xdr:rowOff>257175</xdr:rowOff>
    </xdr:from>
    <xdr:ext cx="209550" cy="266700"/>
    <xdr:sp fLocksText="0">
      <xdr:nvSpPr>
        <xdr:cNvPr id="86" name="TextBox 1"/>
        <xdr:cNvSpPr txBox="1">
          <a:spLocks noChangeArrowheads="1"/>
        </xdr:cNvSpPr>
      </xdr:nvSpPr>
      <xdr:spPr>
        <a:xfrm>
          <a:off x="7553325" y="3022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87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88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89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85</xdr:row>
      <xdr:rowOff>0</xdr:rowOff>
    </xdr:from>
    <xdr:ext cx="209550" cy="266700"/>
    <xdr:sp fLocksText="0">
      <xdr:nvSpPr>
        <xdr:cNvPr id="90" name="TextBox 1"/>
        <xdr:cNvSpPr txBox="1">
          <a:spLocks noChangeArrowheads="1"/>
        </xdr:cNvSpPr>
      </xdr:nvSpPr>
      <xdr:spPr>
        <a:xfrm>
          <a:off x="7553325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91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92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93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85</xdr:row>
      <xdr:rowOff>0</xdr:rowOff>
    </xdr:from>
    <xdr:ext cx="209550" cy="266700"/>
    <xdr:sp fLocksText="0">
      <xdr:nvSpPr>
        <xdr:cNvPr id="94" name="TextBox 1"/>
        <xdr:cNvSpPr txBox="1">
          <a:spLocks noChangeArrowheads="1"/>
        </xdr:cNvSpPr>
      </xdr:nvSpPr>
      <xdr:spPr>
        <a:xfrm>
          <a:off x="7553325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86</xdr:row>
      <xdr:rowOff>0</xdr:rowOff>
    </xdr:from>
    <xdr:ext cx="209550" cy="266700"/>
    <xdr:sp fLocksText="0">
      <xdr:nvSpPr>
        <xdr:cNvPr id="95" name="TextBox 1"/>
        <xdr:cNvSpPr txBox="1">
          <a:spLocks noChangeArrowheads="1"/>
        </xdr:cNvSpPr>
      </xdr:nvSpPr>
      <xdr:spPr>
        <a:xfrm>
          <a:off x="7543800" y="30794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86</xdr:row>
      <xdr:rowOff>0</xdr:rowOff>
    </xdr:from>
    <xdr:ext cx="209550" cy="266700"/>
    <xdr:sp fLocksText="0">
      <xdr:nvSpPr>
        <xdr:cNvPr id="96" name="TextBox 1"/>
        <xdr:cNvSpPr txBox="1">
          <a:spLocks noChangeArrowheads="1"/>
        </xdr:cNvSpPr>
      </xdr:nvSpPr>
      <xdr:spPr>
        <a:xfrm>
          <a:off x="7543800" y="30794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86</xdr:row>
      <xdr:rowOff>0</xdr:rowOff>
    </xdr:from>
    <xdr:ext cx="209550" cy="266700"/>
    <xdr:sp fLocksText="0">
      <xdr:nvSpPr>
        <xdr:cNvPr id="97" name="TextBox 1"/>
        <xdr:cNvSpPr txBox="1">
          <a:spLocks noChangeArrowheads="1"/>
        </xdr:cNvSpPr>
      </xdr:nvSpPr>
      <xdr:spPr>
        <a:xfrm>
          <a:off x="7543800" y="30794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85</xdr:row>
      <xdr:rowOff>257175</xdr:rowOff>
    </xdr:from>
    <xdr:ext cx="209550" cy="266700"/>
    <xdr:sp fLocksText="0">
      <xdr:nvSpPr>
        <xdr:cNvPr id="98" name="TextBox 1"/>
        <xdr:cNvSpPr txBox="1">
          <a:spLocks noChangeArrowheads="1"/>
        </xdr:cNvSpPr>
      </xdr:nvSpPr>
      <xdr:spPr>
        <a:xfrm>
          <a:off x="7553325" y="30527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99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100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101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85</xdr:row>
      <xdr:rowOff>0</xdr:rowOff>
    </xdr:from>
    <xdr:ext cx="209550" cy="266700"/>
    <xdr:sp fLocksText="0">
      <xdr:nvSpPr>
        <xdr:cNvPr id="102" name="TextBox 1"/>
        <xdr:cNvSpPr txBox="1">
          <a:spLocks noChangeArrowheads="1"/>
        </xdr:cNvSpPr>
      </xdr:nvSpPr>
      <xdr:spPr>
        <a:xfrm>
          <a:off x="7553325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85</xdr:row>
      <xdr:rowOff>0</xdr:rowOff>
    </xdr:from>
    <xdr:ext cx="209550" cy="266700"/>
    <xdr:sp fLocksText="0">
      <xdr:nvSpPr>
        <xdr:cNvPr id="103" name="TextBox 1"/>
        <xdr:cNvSpPr txBox="1">
          <a:spLocks noChangeArrowheads="1"/>
        </xdr:cNvSpPr>
      </xdr:nvSpPr>
      <xdr:spPr>
        <a:xfrm>
          <a:off x="7553325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104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105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85</xdr:row>
      <xdr:rowOff>0</xdr:rowOff>
    </xdr:from>
    <xdr:ext cx="209550" cy="266700"/>
    <xdr:sp fLocksText="0">
      <xdr:nvSpPr>
        <xdr:cNvPr id="106" name="TextBox 1"/>
        <xdr:cNvSpPr txBox="1">
          <a:spLocks noChangeArrowheads="1"/>
        </xdr:cNvSpPr>
      </xdr:nvSpPr>
      <xdr:spPr>
        <a:xfrm>
          <a:off x="7543800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85</xdr:row>
      <xdr:rowOff>0</xdr:rowOff>
    </xdr:from>
    <xdr:ext cx="209550" cy="266700"/>
    <xdr:sp fLocksText="0">
      <xdr:nvSpPr>
        <xdr:cNvPr id="107" name="TextBox 1"/>
        <xdr:cNvSpPr txBox="1">
          <a:spLocks noChangeArrowheads="1"/>
        </xdr:cNvSpPr>
      </xdr:nvSpPr>
      <xdr:spPr>
        <a:xfrm>
          <a:off x="7553325" y="3027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85</xdr:row>
      <xdr:rowOff>257175</xdr:rowOff>
    </xdr:from>
    <xdr:ext cx="209550" cy="266700"/>
    <xdr:sp fLocksText="0">
      <xdr:nvSpPr>
        <xdr:cNvPr id="108" name="TextBox 1"/>
        <xdr:cNvSpPr txBox="1">
          <a:spLocks noChangeArrowheads="1"/>
        </xdr:cNvSpPr>
      </xdr:nvSpPr>
      <xdr:spPr>
        <a:xfrm>
          <a:off x="7553325" y="30527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86</xdr:row>
      <xdr:rowOff>0</xdr:rowOff>
    </xdr:from>
    <xdr:ext cx="209550" cy="266700"/>
    <xdr:sp fLocksText="0">
      <xdr:nvSpPr>
        <xdr:cNvPr id="109" name="TextBox 1"/>
        <xdr:cNvSpPr txBox="1">
          <a:spLocks noChangeArrowheads="1"/>
        </xdr:cNvSpPr>
      </xdr:nvSpPr>
      <xdr:spPr>
        <a:xfrm>
          <a:off x="7543800" y="30794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86</xdr:row>
      <xdr:rowOff>0</xdr:rowOff>
    </xdr:from>
    <xdr:ext cx="209550" cy="266700"/>
    <xdr:sp fLocksText="0">
      <xdr:nvSpPr>
        <xdr:cNvPr id="110" name="TextBox 1"/>
        <xdr:cNvSpPr txBox="1">
          <a:spLocks noChangeArrowheads="1"/>
        </xdr:cNvSpPr>
      </xdr:nvSpPr>
      <xdr:spPr>
        <a:xfrm>
          <a:off x="7543800" y="30794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86</xdr:row>
      <xdr:rowOff>0</xdr:rowOff>
    </xdr:from>
    <xdr:ext cx="209550" cy="266700"/>
    <xdr:sp fLocksText="0">
      <xdr:nvSpPr>
        <xdr:cNvPr id="111" name="TextBox 1"/>
        <xdr:cNvSpPr txBox="1">
          <a:spLocks noChangeArrowheads="1"/>
        </xdr:cNvSpPr>
      </xdr:nvSpPr>
      <xdr:spPr>
        <a:xfrm>
          <a:off x="7543800" y="30794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85</xdr:row>
      <xdr:rowOff>257175</xdr:rowOff>
    </xdr:from>
    <xdr:ext cx="209550" cy="266700"/>
    <xdr:sp fLocksText="0">
      <xdr:nvSpPr>
        <xdr:cNvPr id="112" name="TextBox 1"/>
        <xdr:cNvSpPr txBox="1">
          <a:spLocks noChangeArrowheads="1"/>
        </xdr:cNvSpPr>
      </xdr:nvSpPr>
      <xdr:spPr>
        <a:xfrm>
          <a:off x="7553325" y="30527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86</xdr:row>
      <xdr:rowOff>219075</xdr:rowOff>
    </xdr:from>
    <xdr:ext cx="209550" cy="266700"/>
    <xdr:sp fLocksText="0">
      <xdr:nvSpPr>
        <xdr:cNvPr id="113" name="TextBox 1"/>
        <xdr:cNvSpPr txBox="1">
          <a:spLocks noChangeArrowheads="1"/>
        </xdr:cNvSpPr>
      </xdr:nvSpPr>
      <xdr:spPr>
        <a:xfrm>
          <a:off x="7553325" y="31013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87</xdr:row>
      <xdr:rowOff>0</xdr:rowOff>
    </xdr:from>
    <xdr:ext cx="209550" cy="266700"/>
    <xdr:sp fLocksText="0">
      <xdr:nvSpPr>
        <xdr:cNvPr id="114" name="TextBox 1"/>
        <xdr:cNvSpPr txBox="1">
          <a:spLocks noChangeArrowheads="1"/>
        </xdr:cNvSpPr>
      </xdr:nvSpPr>
      <xdr:spPr>
        <a:xfrm>
          <a:off x="7543800" y="31013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87</xdr:row>
      <xdr:rowOff>0</xdr:rowOff>
    </xdr:from>
    <xdr:ext cx="209550" cy="266700"/>
    <xdr:sp fLocksText="0">
      <xdr:nvSpPr>
        <xdr:cNvPr id="115" name="TextBox 1"/>
        <xdr:cNvSpPr txBox="1">
          <a:spLocks noChangeArrowheads="1"/>
        </xdr:cNvSpPr>
      </xdr:nvSpPr>
      <xdr:spPr>
        <a:xfrm>
          <a:off x="7543800" y="31013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87</xdr:row>
      <xdr:rowOff>0</xdr:rowOff>
    </xdr:from>
    <xdr:ext cx="209550" cy="266700"/>
    <xdr:sp fLocksText="0">
      <xdr:nvSpPr>
        <xdr:cNvPr id="116" name="TextBox 1"/>
        <xdr:cNvSpPr txBox="1">
          <a:spLocks noChangeArrowheads="1"/>
        </xdr:cNvSpPr>
      </xdr:nvSpPr>
      <xdr:spPr>
        <a:xfrm>
          <a:off x="7543800" y="31013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86</xdr:row>
      <xdr:rowOff>219075</xdr:rowOff>
    </xdr:from>
    <xdr:ext cx="209550" cy="266700"/>
    <xdr:sp fLocksText="0">
      <xdr:nvSpPr>
        <xdr:cNvPr id="117" name="TextBox 1"/>
        <xdr:cNvSpPr txBox="1">
          <a:spLocks noChangeArrowheads="1"/>
        </xdr:cNvSpPr>
      </xdr:nvSpPr>
      <xdr:spPr>
        <a:xfrm>
          <a:off x="7553325" y="31013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87</xdr:row>
      <xdr:rowOff>257175</xdr:rowOff>
    </xdr:from>
    <xdr:ext cx="209550" cy="266700"/>
    <xdr:sp fLocksText="0">
      <xdr:nvSpPr>
        <xdr:cNvPr id="118" name="TextBox 1"/>
        <xdr:cNvSpPr txBox="1">
          <a:spLocks noChangeArrowheads="1"/>
        </xdr:cNvSpPr>
      </xdr:nvSpPr>
      <xdr:spPr>
        <a:xfrm>
          <a:off x="7553325" y="31270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88</xdr:row>
      <xdr:rowOff>0</xdr:rowOff>
    </xdr:from>
    <xdr:ext cx="209550" cy="266700"/>
    <xdr:sp fLocksText="0">
      <xdr:nvSpPr>
        <xdr:cNvPr id="119" name="TextBox 1"/>
        <xdr:cNvSpPr txBox="1">
          <a:spLocks noChangeArrowheads="1"/>
        </xdr:cNvSpPr>
      </xdr:nvSpPr>
      <xdr:spPr>
        <a:xfrm>
          <a:off x="7543800" y="31546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88</xdr:row>
      <xdr:rowOff>0</xdr:rowOff>
    </xdr:from>
    <xdr:ext cx="209550" cy="266700"/>
    <xdr:sp fLocksText="0">
      <xdr:nvSpPr>
        <xdr:cNvPr id="120" name="TextBox 1"/>
        <xdr:cNvSpPr txBox="1">
          <a:spLocks noChangeArrowheads="1"/>
        </xdr:cNvSpPr>
      </xdr:nvSpPr>
      <xdr:spPr>
        <a:xfrm>
          <a:off x="7543800" y="31546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88</xdr:row>
      <xdr:rowOff>0</xdr:rowOff>
    </xdr:from>
    <xdr:ext cx="209550" cy="266700"/>
    <xdr:sp fLocksText="0">
      <xdr:nvSpPr>
        <xdr:cNvPr id="121" name="TextBox 1"/>
        <xdr:cNvSpPr txBox="1">
          <a:spLocks noChangeArrowheads="1"/>
        </xdr:cNvSpPr>
      </xdr:nvSpPr>
      <xdr:spPr>
        <a:xfrm>
          <a:off x="7543800" y="31546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87</xdr:row>
      <xdr:rowOff>257175</xdr:rowOff>
    </xdr:from>
    <xdr:ext cx="209550" cy="266700"/>
    <xdr:sp fLocksText="0">
      <xdr:nvSpPr>
        <xdr:cNvPr id="122" name="TextBox 1"/>
        <xdr:cNvSpPr txBox="1">
          <a:spLocks noChangeArrowheads="1"/>
        </xdr:cNvSpPr>
      </xdr:nvSpPr>
      <xdr:spPr>
        <a:xfrm>
          <a:off x="7553325" y="31270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88</xdr:row>
      <xdr:rowOff>200025</xdr:rowOff>
    </xdr:from>
    <xdr:ext cx="209550" cy="266700"/>
    <xdr:sp fLocksText="0">
      <xdr:nvSpPr>
        <xdr:cNvPr id="123" name="TextBox 1"/>
        <xdr:cNvSpPr txBox="1">
          <a:spLocks noChangeArrowheads="1"/>
        </xdr:cNvSpPr>
      </xdr:nvSpPr>
      <xdr:spPr>
        <a:xfrm>
          <a:off x="7553325" y="31746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89</xdr:row>
      <xdr:rowOff>0</xdr:rowOff>
    </xdr:from>
    <xdr:ext cx="209550" cy="266700"/>
    <xdr:sp fLocksText="0">
      <xdr:nvSpPr>
        <xdr:cNvPr id="124" name="TextBox 1"/>
        <xdr:cNvSpPr txBox="1">
          <a:spLocks noChangeArrowheads="1"/>
        </xdr:cNvSpPr>
      </xdr:nvSpPr>
      <xdr:spPr>
        <a:xfrm>
          <a:off x="7543800" y="31746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89</xdr:row>
      <xdr:rowOff>0</xdr:rowOff>
    </xdr:from>
    <xdr:ext cx="209550" cy="266700"/>
    <xdr:sp fLocksText="0">
      <xdr:nvSpPr>
        <xdr:cNvPr id="125" name="TextBox 1"/>
        <xdr:cNvSpPr txBox="1">
          <a:spLocks noChangeArrowheads="1"/>
        </xdr:cNvSpPr>
      </xdr:nvSpPr>
      <xdr:spPr>
        <a:xfrm>
          <a:off x="7543800" y="31746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89</xdr:row>
      <xdr:rowOff>0</xdr:rowOff>
    </xdr:from>
    <xdr:ext cx="209550" cy="266700"/>
    <xdr:sp fLocksText="0">
      <xdr:nvSpPr>
        <xdr:cNvPr id="126" name="TextBox 1"/>
        <xdr:cNvSpPr txBox="1">
          <a:spLocks noChangeArrowheads="1"/>
        </xdr:cNvSpPr>
      </xdr:nvSpPr>
      <xdr:spPr>
        <a:xfrm>
          <a:off x="7543800" y="31746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88</xdr:row>
      <xdr:rowOff>200025</xdr:rowOff>
    </xdr:from>
    <xdr:ext cx="209550" cy="266700"/>
    <xdr:sp fLocksText="0">
      <xdr:nvSpPr>
        <xdr:cNvPr id="127" name="TextBox 1"/>
        <xdr:cNvSpPr txBox="1">
          <a:spLocks noChangeArrowheads="1"/>
        </xdr:cNvSpPr>
      </xdr:nvSpPr>
      <xdr:spPr>
        <a:xfrm>
          <a:off x="7553325" y="31746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89</xdr:row>
      <xdr:rowOff>257175</xdr:rowOff>
    </xdr:from>
    <xdr:ext cx="209550" cy="266700"/>
    <xdr:sp fLocksText="0">
      <xdr:nvSpPr>
        <xdr:cNvPr id="128" name="TextBox 1"/>
        <xdr:cNvSpPr txBox="1">
          <a:spLocks noChangeArrowheads="1"/>
        </xdr:cNvSpPr>
      </xdr:nvSpPr>
      <xdr:spPr>
        <a:xfrm>
          <a:off x="7553325" y="320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90</xdr:row>
      <xdr:rowOff>0</xdr:rowOff>
    </xdr:from>
    <xdr:ext cx="209550" cy="266700"/>
    <xdr:sp fLocksText="0">
      <xdr:nvSpPr>
        <xdr:cNvPr id="129" name="TextBox 1"/>
        <xdr:cNvSpPr txBox="1">
          <a:spLocks noChangeArrowheads="1"/>
        </xdr:cNvSpPr>
      </xdr:nvSpPr>
      <xdr:spPr>
        <a:xfrm>
          <a:off x="7543800" y="32213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90</xdr:row>
      <xdr:rowOff>0</xdr:rowOff>
    </xdr:from>
    <xdr:ext cx="209550" cy="266700"/>
    <xdr:sp fLocksText="0">
      <xdr:nvSpPr>
        <xdr:cNvPr id="130" name="TextBox 1"/>
        <xdr:cNvSpPr txBox="1">
          <a:spLocks noChangeArrowheads="1"/>
        </xdr:cNvSpPr>
      </xdr:nvSpPr>
      <xdr:spPr>
        <a:xfrm>
          <a:off x="7543800" y="32213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90</xdr:row>
      <xdr:rowOff>0</xdr:rowOff>
    </xdr:from>
    <xdr:ext cx="209550" cy="266700"/>
    <xdr:sp fLocksText="0">
      <xdr:nvSpPr>
        <xdr:cNvPr id="131" name="TextBox 1"/>
        <xdr:cNvSpPr txBox="1">
          <a:spLocks noChangeArrowheads="1"/>
        </xdr:cNvSpPr>
      </xdr:nvSpPr>
      <xdr:spPr>
        <a:xfrm>
          <a:off x="7543800" y="32213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89</xdr:row>
      <xdr:rowOff>257175</xdr:rowOff>
    </xdr:from>
    <xdr:ext cx="209550" cy="266700"/>
    <xdr:sp fLocksText="0">
      <xdr:nvSpPr>
        <xdr:cNvPr id="132" name="TextBox 1"/>
        <xdr:cNvSpPr txBox="1">
          <a:spLocks noChangeArrowheads="1"/>
        </xdr:cNvSpPr>
      </xdr:nvSpPr>
      <xdr:spPr>
        <a:xfrm>
          <a:off x="7553325" y="320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90</xdr:row>
      <xdr:rowOff>238125</xdr:rowOff>
    </xdr:from>
    <xdr:ext cx="209550" cy="266700"/>
    <xdr:sp fLocksText="0">
      <xdr:nvSpPr>
        <xdr:cNvPr id="133" name="TextBox 1"/>
        <xdr:cNvSpPr txBox="1">
          <a:spLocks noChangeArrowheads="1"/>
        </xdr:cNvSpPr>
      </xdr:nvSpPr>
      <xdr:spPr>
        <a:xfrm>
          <a:off x="7553325" y="32451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91</xdr:row>
      <xdr:rowOff>257175</xdr:rowOff>
    </xdr:from>
    <xdr:ext cx="209550" cy="266700"/>
    <xdr:sp fLocksText="0">
      <xdr:nvSpPr>
        <xdr:cNvPr id="134" name="TextBox 1"/>
        <xdr:cNvSpPr txBox="1">
          <a:spLocks noChangeArrowheads="1"/>
        </xdr:cNvSpPr>
      </xdr:nvSpPr>
      <xdr:spPr>
        <a:xfrm>
          <a:off x="7553325" y="32708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92</xdr:row>
      <xdr:rowOff>257175</xdr:rowOff>
    </xdr:from>
    <xdr:ext cx="209550" cy="266700"/>
    <xdr:sp fLocksText="0">
      <xdr:nvSpPr>
        <xdr:cNvPr id="135" name="TextBox 1"/>
        <xdr:cNvSpPr txBox="1">
          <a:spLocks noChangeArrowheads="1"/>
        </xdr:cNvSpPr>
      </xdr:nvSpPr>
      <xdr:spPr>
        <a:xfrm>
          <a:off x="7553325" y="33013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93</xdr:row>
      <xdr:rowOff>257175</xdr:rowOff>
    </xdr:from>
    <xdr:ext cx="209550" cy="266700"/>
    <xdr:sp fLocksText="0">
      <xdr:nvSpPr>
        <xdr:cNvPr id="136" name="TextBox 1"/>
        <xdr:cNvSpPr txBox="1">
          <a:spLocks noChangeArrowheads="1"/>
        </xdr:cNvSpPr>
      </xdr:nvSpPr>
      <xdr:spPr>
        <a:xfrm>
          <a:off x="7553325" y="33842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94</xdr:row>
      <xdr:rowOff>171450</xdr:rowOff>
    </xdr:from>
    <xdr:ext cx="209550" cy="266700"/>
    <xdr:sp fLocksText="0">
      <xdr:nvSpPr>
        <xdr:cNvPr id="137" name="TextBox 1"/>
        <xdr:cNvSpPr txBox="1">
          <a:spLocks noChangeArrowheads="1"/>
        </xdr:cNvSpPr>
      </xdr:nvSpPr>
      <xdr:spPr>
        <a:xfrm>
          <a:off x="7553325" y="34251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95</xdr:row>
      <xdr:rowOff>257175</xdr:rowOff>
    </xdr:from>
    <xdr:ext cx="209550" cy="266700"/>
    <xdr:sp fLocksText="0">
      <xdr:nvSpPr>
        <xdr:cNvPr id="138" name="TextBox 1"/>
        <xdr:cNvSpPr txBox="1">
          <a:spLocks noChangeArrowheads="1"/>
        </xdr:cNvSpPr>
      </xdr:nvSpPr>
      <xdr:spPr>
        <a:xfrm>
          <a:off x="7553325" y="3450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76</xdr:row>
      <xdr:rowOff>0</xdr:rowOff>
    </xdr:from>
    <xdr:ext cx="209550" cy="266700"/>
    <xdr:sp fLocksText="0">
      <xdr:nvSpPr>
        <xdr:cNvPr id="139" name="TextBox 1"/>
        <xdr:cNvSpPr txBox="1">
          <a:spLocks noChangeArrowheads="1"/>
        </xdr:cNvSpPr>
      </xdr:nvSpPr>
      <xdr:spPr>
        <a:xfrm>
          <a:off x="5762625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76</xdr:row>
      <xdr:rowOff>0</xdr:rowOff>
    </xdr:from>
    <xdr:ext cx="209550" cy="266700"/>
    <xdr:sp fLocksText="0">
      <xdr:nvSpPr>
        <xdr:cNvPr id="140" name="TextBox 1"/>
        <xdr:cNvSpPr txBox="1">
          <a:spLocks noChangeArrowheads="1"/>
        </xdr:cNvSpPr>
      </xdr:nvSpPr>
      <xdr:spPr>
        <a:xfrm>
          <a:off x="5762625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76</xdr:row>
      <xdr:rowOff>0</xdr:rowOff>
    </xdr:from>
    <xdr:ext cx="209550" cy="266700"/>
    <xdr:sp fLocksText="0">
      <xdr:nvSpPr>
        <xdr:cNvPr id="141" name="TextBox 1"/>
        <xdr:cNvSpPr txBox="1">
          <a:spLocks noChangeArrowheads="1"/>
        </xdr:cNvSpPr>
      </xdr:nvSpPr>
      <xdr:spPr>
        <a:xfrm>
          <a:off x="5762625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142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143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144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75</xdr:row>
      <xdr:rowOff>0</xdr:rowOff>
    </xdr:from>
    <xdr:ext cx="209550" cy="266700"/>
    <xdr:sp fLocksText="0">
      <xdr:nvSpPr>
        <xdr:cNvPr id="145" name="TextBox 1"/>
        <xdr:cNvSpPr txBox="1">
          <a:spLocks noChangeArrowheads="1"/>
        </xdr:cNvSpPr>
      </xdr:nvSpPr>
      <xdr:spPr>
        <a:xfrm>
          <a:off x="7543800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75</xdr:row>
      <xdr:rowOff>0</xdr:rowOff>
    </xdr:from>
    <xdr:ext cx="209550" cy="266700"/>
    <xdr:sp fLocksText="0">
      <xdr:nvSpPr>
        <xdr:cNvPr id="146" name="TextBox 1"/>
        <xdr:cNvSpPr txBox="1">
          <a:spLocks noChangeArrowheads="1"/>
        </xdr:cNvSpPr>
      </xdr:nvSpPr>
      <xdr:spPr>
        <a:xfrm>
          <a:off x="7543800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75</xdr:row>
      <xdr:rowOff>0</xdr:rowOff>
    </xdr:from>
    <xdr:ext cx="209550" cy="266700"/>
    <xdr:sp fLocksText="0">
      <xdr:nvSpPr>
        <xdr:cNvPr id="147" name="TextBox 1"/>
        <xdr:cNvSpPr txBox="1">
          <a:spLocks noChangeArrowheads="1"/>
        </xdr:cNvSpPr>
      </xdr:nvSpPr>
      <xdr:spPr>
        <a:xfrm>
          <a:off x="7543800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76</xdr:row>
      <xdr:rowOff>0</xdr:rowOff>
    </xdr:from>
    <xdr:ext cx="209550" cy="266700"/>
    <xdr:sp fLocksText="0">
      <xdr:nvSpPr>
        <xdr:cNvPr id="148" name="TextBox 1"/>
        <xdr:cNvSpPr txBox="1">
          <a:spLocks noChangeArrowheads="1"/>
        </xdr:cNvSpPr>
      </xdr:nvSpPr>
      <xdr:spPr>
        <a:xfrm>
          <a:off x="7543800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76</xdr:row>
      <xdr:rowOff>0</xdr:rowOff>
    </xdr:from>
    <xdr:ext cx="209550" cy="266700"/>
    <xdr:sp fLocksText="0">
      <xdr:nvSpPr>
        <xdr:cNvPr id="149" name="TextBox 1"/>
        <xdr:cNvSpPr txBox="1">
          <a:spLocks noChangeArrowheads="1"/>
        </xdr:cNvSpPr>
      </xdr:nvSpPr>
      <xdr:spPr>
        <a:xfrm>
          <a:off x="7543800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76</xdr:row>
      <xdr:rowOff>0</xdr:rowOff>
    </xdr:from>
    <xdr:ext cx="209550" cy="266700"/>
    <xdr:sp fLocksText="0">
      <xdr:nvSpPr>
        <xdr:cNvPr id="150" name="TextBox 1"/>
        <xdr:cNvSpPr txBox="1">
          <a:spLocks noChangeArrowheads="1"/>
        </xdr:cNvSpPr>
      </xdr:nvSpPr>
      <xdr:spPr>
        <a:xfrm>
          <a:off x="7543800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81</xdr:row>
      <xdr:rowOff>0</xdr:rowOff>
    </xdr:from>
    <xdr:ext cx="209550" cy="266700"/>
    <xdr:sp fLocksText="0">
      <xdr:nvSpPr>
        <xdr:cNvPr id="151" name="TextBox 1"/>
        <xdr:cNvSpPr txBox="1">
          <a:spLocks noChangeArrowheads="1"/>
        </xdr:cNvSpPr>
      </xdr:nvSpPr>
      <xdr:spPr>
        <a:xfrm>
          <a:off x="7543800" y="2894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81</xdr:row>
      <xdr:rowOff>0</xdr:rowOff>
    </xdr:from>
    <xdr:ext cx="209550" cy="266700"/>
    <xdr:sp fLocksText="0">
      <xdr:nvSpPr>
        <xdr:cNvPr id="152" name="TextBox 1"/>
        <xdr:cNvSpPr txBox="1">
          <a:spLocks noChangeArrowheads="1"/>
        </xdr:cNvSpPr>
      </xdr:nvSpPr>
      <xdr:spPr>
        <a:xfrm>
          <a:off x="7543800" y="2894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81</xdr:row>
      <xdr:rowOff>0</xdr:rowOff>
    </xdr:from>
    <xdr:ext cx="209550" cy="266700"/>
    <xdr:sp fLocksText="0">
      <xdr:nvSpPr>
        <xdr:cNvPr id="153" name="TextBox 1"/>
        <xdr:cNvSpPr txBox="1">
          <a:spLocks noChangeArrowheads="1"/>
        </xdr:cNvSpPr>
      </xdr:nvSpPr>
      <xdr:spPr>
        <a:xfrm>
          <a:off x="7543800" y="2894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80</xdr:row>
      <xdr:rowOff>209550</xdr:rowOff>
    </xdr:from>
    <xdr:ext cx="209550" cy="266700"/>
    <xdr:sp fLocksText="0">
      <xdr:nvSpPr>
        <xdr:cNvPr id="154" name="TextBox 1"/>
        <xdr:cNvSpPr txBox="1">
          <a:spLocks noChangeArrowheads="1"/>
        </xdr:cNvSpPr>
      </xdr:nvSpPr>
      <xdr:spPr>
        <a:xfrm>
          <a:off x="7553325" y="2894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81</xdr:row>
      <xdr:rowOff>257175</xdr:rowOff>
    </xdr:from>
    <xdr:ext cx="209550" cy="266700"/>
    <xdr:sp fLocksText="0">
      <xdr:nvSpPr>
        <xdr:cNvPr id="155" name="TextBox 1"/>
        <xdr:cNvSpPr txBox="1">
          <a:spLocks noChangeArrowheads="1"/>
        </xdr:cNvSpPr>
      </xdr:nvSpPr>
      <xdr:spPr>
        <a:xfrm>
          <a:off x="7553325" y="29203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82</xdr:row>
      <xdr:rowOff>0</xdr:rowOff>
    </xdr:from>
    <xdr:ext cx="209550" cy="266700"/>
    <xdr:sp fLocksText="0">
      <xdr:nvSpPr>
        <xdr:cNvPr id="156" name="TextBox 1"/>
        <xdr:cNvSpPr txBox="1">
          <a:spLocks noChangeArrowheads="1"/>
        </xdr:cNvSpPr>
      </xdr:nvSpPr>
      <xdr:spPr>
        <a:xfrm>
          <a:off x="7543800" y="29451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82</xdr:row>
      <xdr:rowOff>0</xdr:rowOff>
    </xdr:from>
    <xdr:ext cx="209550" cy="266700"/>
    <xdr:sp fLocksText="0">
      <xdr:nvSpPr>
        <xdr:cNvPr id="157" name="TextBox 1"/>
        <xdr:cNvSpPr txBox="1">
          <a:spLocks noChangeArrowheads="1"/>
        </xdr:cNvSpPr>
      </xdr:nvSpPr>
      <xdr:spPr>
        <a:xfrm>
          <a:off x="7543800" y="29451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82</xdr:row>
      <xdr:rowOff>0</xdr:rowOff>
    </xdr:from>
    <xdr:ext cx="209550" cy="266700"/>
    <xdr:sp fLocksText="0">
      <xdr:nvSpPr>
        <xdr:cNvPr id="158" name="TextBox 1"/>
        <xdr:cNvSpPr txBox="1">
          <a:spLocks noChangeArrowheads="1"/>
        </xdr:cNvSpPr>
      </xdr:nvSpPr>
      <xdr:spPr>
        <a:xfrm>
          <a:off x="7543800" y="29451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81</xdr:row>
      <xdr:rowOff>257175</xdr:rowOff>
    </xdr:from>
    <xdr:ext cx="209550" cy="266700"/>
    <xdr:sp fLocksText="0">
      <xdr:nvSpPr>
        <xdr:cNvPr id="159" name="TextBox 1"/>
        <xdr:cNvSpPr txBox="1">
          <a:spLocks noChangeArrowheads="1"/>
        </xdr:cNvSpPr>
      </xdr:nvSpPr>
      <xdr:spPr>
        <a:xfrm>
          <a:off x="7553325" y="29203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82</xdr:row>
      <xdr:rowOff>209550</xdr:rowOff>
    </xdr:from>
    <xdr:ext cx="209550" cy="266700"/>
    <xdr:sp fLocksText="0">
      <xdr:nvSpPr>
        <xdr:cNvPr id="160" name="TextBox 1"/>
        <xdr:cNvSpPr txBox="1">
          <a:spLocks noChangeArrowheads="1"/>
        </xdr:cNvSpPr>
      </xdr:nvSpPr>
      <xdr:spPr>
        <a:xfrm>
          <a:off x="7553325" y="29660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65</xdr:row>
      <xdr:rowOff>257175</xdr:rowOff>
    </xdr:from>
    <xdr:ext cx="209550" cy="266700"/>
    <xdr:sp fLocksText="0">
      <xdr:nvSpPr>
        <xdr:cNvPr id="161" name="TextBox 1"/>
        <xdr:cNvSpPr txBox="1">
          <a:spLocks noChangeArrowheads="1"/>
        </xdr:cNvSpPr>
      </xdr:nvSpPr>
      <xdr:spPr>
        <a:xfrm>
          <a:off x="6781800" y="2360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65</xdr:row>
      <xdr:rowOff>257175</xdr:rowOff>
    </xdr:from>
    <xdr:ext cx="209550" cy="266700"/>
    <xdr:sp fLocksText="0">
      <xdr:nvSpPr>
        <xdr:cNvPr id="162" name="TextBox 1"/>
        <xdr:cNvSpPr txBox="1">
          <a:spLocks noChangeArrowheads="1"/>
        </xdr:cNvSpPr>
      </xdr:nvSpPr>
      <xdr:spPr>
        <a:xfrm>
          <a:off x="6781800" y="2360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96</xdr:row>
      <xdr:rowOff>228600</xdr:rowOff>
    </xdr:from>
    <xdr:ext cx="209550" cy="266700"/>
    <xdr:sp fLocksText="0">
      <xdr:nvSpPr>
        <xdr:cNvPr id="163" name="TextBox 1"/>
        <xdr:cNvSpPr txBox="1">
          <a:spLocks noChangeArrowheads="1"/>
        </xdr:cNvSpPr>
      </xdr:nvSpPr>
      <xdr:spPr>
        <a:xfrm>
          <a:off x="7553325" y="34966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97</xdr:row>
      <xdr:rowOff>0</xdr:rowOff>
    </xdr:from>
    <xdr:ext cx="209550" cy="266700"/>
    <xdr:sp fLocksText="0">
      <xdr:nvSpPr>
        <xdr:cNvPr id="164" name="TextBox 1"/>
        <xdr:cNvSpPr txBox="1">
          <a:spLocks noChangeArrowheads="1"/>
        </xdr:cNvSpPr>
      </xdr:nvSpPr>
      <xdr:spPr>
        <a:xfrm>
          <a:off x="7543800" y="34966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97</xdr:row>
      <xdr:rowOff>257175</xdr:rowOff>
    </xdr:from>
    <xdr:ext cx="209550" cy="266700"/>
    <xdr:sp fLocksText="0">
      <xdr:nvSpPr>
        <xdr:cNvPr id="165" name="TextBox 1"/>
        <xdr:cNvSpPr txBox="1">
          <a:spLocks noChangeArrowheads="1"/>
        </xdr:cNvSpPr>
      </xdr:nvSpPr>
      <xdr:spPr>
        <a:xfrm>
          <a:off x="7553325" y="35223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98</xdr:row>
      <xdr:rowOff>0</xdr:rowOff>
    </xdr:from>
    <xdr:ext cx="209550" cy="266700"/>
    <xdr:sp fLocksText="0">
      <xdr:nvSpPr>
        <xdr:cNvPr id="166" name="TextBox 1"/>
        <xdr:cNvSpPr txBox="1">
          <a:spLocks noChangeArrowheads="1"/>
        </xdr:cNvSpPr>
      </xdr:nvSpPr>
      <xdr:spPr>
        <a:xfrm>
          <a:off x="7543800" y="35461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98</xdr:row>
      <xdr:rowOff>228600</xdr:rowOff>
    </xdr:from>
    <xdr:ext cx="209550" cy="266700"/>
    <xdr:sp fLocksText="0">
      <xdr:nvSpPr>
        <xdr:cNvPr id="167" name="TextBox 1"/>
        <xdr:cNvSpPr txBox="1">
          <a:spLocks noChangeArrowheads="1"/>
        </xdr:cNvSpPr>
      </xdr:nvSpPr>
      <xdr:spPr>
        <a:xfrm>
          <a:off x="7553325" y="3569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99</xdr:row>
      <xdr:rowOff>0</xdr:rowOff>
    </xdr:from>
    <xdr:ext cx="209550" cy="266700"/>
    <xdr:sp fLocksText="0">
      <xdr:nvSpPr>
        <xdr:cNvPr id="168" name="TextBox 1"/>
        <xdr:cNvSpPr txBox="1">
          <a:spLocks noChangeArrowheads="1"/>
        </xdr:cNvSpPr>
      </xdr:nvSpPr>
      <xdr:spPr>
        <a:xfrm>
          <a:off x="7543800" y="3569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99</xdr:row>
      <xdr:rowOff>0</xdr:rowOff>
    </xdr:from>
    <xdr:ext cx="209550" cy="266700"/>
    <xdr:sp fLocksText="0">
      <xdr:nvSpPr>
        <xdr:cNvPr id="169" name="TextBox 1"/>
        <xdr:cNvSpPr txBox="1">
          <a:spLocks noChangeArrowheads="1"/>
        </xdr:cNvSpPr>
      </xdr:nvSpPr>
      <xdr:spPr>
        <a:xfrm>
          <a:off x="7553325" y="3569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99</xdr:row>
      <xdr:rowOff>0</xdr:rowOff>
    </xdr:from>
    <xdr:ext cx="209550" cy="266700"/>
    <xdr:sp fLocksText="0">
      <xdr:nvSpPr>
        <xdr:cNvPr id="170" name="TextBox 1"/>
        <xdr:cNvSpPr txBox="1">
          <a:spLocks noChangeArrowheads="1"/>
        </xdr:cNvSpPr>
      </xdr:nvSpPr>
      <xdr:spPr>
        <a:xfrm>
          <a:off x="7543800" y="3569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99</xdr:row>
      <xdr:rowOff>0</xdr:rowOff>
    </xdr:from>
    <xdr:ext cx="209550" cy="266700"/>
    <xdr:sp fLocksText="0">
      <xdr:nvSpPr>
        <xdr:cNvPr id="171" name="TextBox 1"/>
        <xdr:cNvSpPr txBox="1">
          <a:spLocks noChangeArrowheads="1"/>
        </xdr:cNvSpPr>
      </xdr:nvSpPr>
      <xdr:spPr>
        <a:xfrm>
          <a:off x="7553325" y="3569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75</xdr:row>
      <xdr:rowOff>257175</xdr:rowOff>
    </xdr:from>
    <xdr:ext cx="209550" cy="266700"/>
    <xdr:sp fLocksText="0">
      <xdr:nvSpPr>
        <xdr:cNvPr id="172" name="TextBox 1"/>
        <xdr:cNvSpPr txBox="1">
          <a:spLocks noChangeArrowheads="1"/>
        </xdr:cNvSpPr>
      </xdr:nvSpPr>
      <xdr:spPr>
        <a:xfrm>
          <a:off x="6781800" y="27222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75</xdr:row>
      <xdr:rowOff>257175</xdr:rowOff>
    </xdr:from>
    <xdr:ext cx="209550" cy="266700"/>
    <xdr:sp fLocksText="0">
      <xdr:nvSpPr>
        <xdr:cNvPr id="173" name="TextBox 1"/>
        <xdr:cNvSpPr txBox="1">
          <a:spLocks noChangeArrowheads="1"/>
        </xdr:cNvSpPr>
      </xdr:nvSpPr>
      <xdr:spPr>
        <a:xfrm>
          <a:off x="6781800" y="27222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83</xdr:row>
      <xdr:rowOff>0</xdr:rowOff>
    </xdr:from>
    <xdr:ext cx="200025" cy="266700"/>
    <xdr:sp fLocksText="0">
      <xdr:nvSpPr>
        <xdr:cNvPr id="174" name="TextBox 1"/>
        <xdr:cNvSpPr txBox="1">
          <a:spLocks noChangeArrowheads="1"/>
        </xdr:cNvSpPr>
      </xdr:nvSpPr>
      <xdr:spPr>
        <a:xfrm>
          <a:off x="6772275" y="2966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83</xdr:row>
      <xdr:rowOff>0</xdr:rowOff>
    </xdr:from>
    <xdr:ext cx="200025" cy="266700"/>
    <xdr:sp fLocksText="0">
      <xdr:nvSpPr>
        <xdr:cNvPr id="175" name="TextBox 1"/>
        <xdr:cNvSpPr txBox="1">
          <a:spLocks noChangeArrowheads="1"/>
        </xdr:cNvSpPr>
      </xdr:nvSpPr>
      <xdr:spPr>
        <a:xfrm>
          <a:off x="6772275" y="2966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83</xdr:row>
      <xdr:rowOff>0</xdr:rowOff>
    </xdr:from>
    <xdr:ext cx="200025" cy="266700"/>
    <xdr:sp fLocksText="0">
      <xdr:nvSpPr>
        <xdr:cNvPr id="176" name="TextBox 1"/>
        <xdr:cNvSpPr txBox="1">
          <a:spLocks noChangeArrowheads="1"/>
        </xdr:cNvSpPr>
      </xdr:nvSpPr>
      <xdr:spPr>
        <a:xfrm>
          <a:off x="6772275" y="2966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84</xdr:row>
      <xdr:rowOff>0</xdr:rowOff>
    </xdr:from>
    <xdr:ext cx="200025" cy="266700"/>
    <xdr:sp fLocksText="0">
      <xdr:nvSpPr>
        <xdr:cNvPr id="177" name="TextBox 1"/>
        <xdr:cNvSpPr txBox="1">
          <a:spLocks noChangeArrowheads="1"/>
        </xdr:cNvSpPr>
      </xdr:nvSpPr>
      <xdr:spPr>
        <a:xfrm>
          <a:off x="6772275" y="29965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84</xdr:row>
      <xdr:rowOff>0</xdr:rowOff>
    </xdr:from>
    <xdr:ext cx="200025" cy="266700"/>
    <xdr:sp fLocksText="0">
      <xdr:nvSpPr>
        <xdr:cNvPr id="178" name="TextBox 1"/>
        <xdr:cNvSpPr txBox="1">
          <a:spLocks noChangeArrowheads="1"/>
        </xdr:cNvSpPr>
      </xdr:nvSpPr>
      <xdr:spPr>
        <a:xfrm>
          <a:off x="6772275" y="29965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84</xdr:row>
      <xdr:rowOff>0</xdr:rowOff>
    </xdr:from>
    <xdr:ext cx="200025" cy="266700"/>
    <xdr:sp fLocksText="0">
      <xdr:nvSpPr>
        <xdr:cNvPr id="179" name="TextBox 1"/>
        <xdr:cNvSpPr txBox="1">
          <a:spLocks noChangeArrowheads="1"/>
        </xdr:cNvSpPr>
      </xdr:nvSpPr>
      <xdr:spPr>
        <a:xfrm>
          <a:off x="6772275" y="29965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83</xdr:row>
      <xdr:rowOff>257175</xdr:rowOff>
    </xdr:from>
    <xdr:ext cx="209550" cy="266700"/>
    <xdr:sp fLocksText="0">
      <xdr:nvSpPr>
        <xdr:cNvPr id="180" name="TextBox 1"/>
        <xdr:cNvSpPr txBox="1">
          <a:spLocks noChangeArrowheads="1"/>
        </xdr:cNvSpPr>
      </xdr:nvSpPr>
      <xdr:spPr>
        <a:xfrm>
          <a:off x="6781800" y="29918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83</xdr:row>
      <xdr:rowOff>257175</xdr:rowOff>
    </xdr:from>
    <xdr:ext cx="209550" cy="266700"/>
    <xdr:sp fLocksText="0">
      <xdr:nvSpPr>
        <xdr:cNvPr id="181" name="TextBox 1"/>
        <xdr:cNvSpPr txBox="1">
          <a:spLocks noChangeArrowheads="1"/>
        </xdr:cNvSpPr>
      </xdr:nvSpPr>
      <xdr:spPr>
        <a:xfrm>
          <a:off x="6781800" y="29918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91</xdr:row>
      <xdr:rowOff>0</xdr:rowOff>
    </xdr:from>
    <xdr:ext cx="200025" cy="266700"/>
    <xdr:sp fLocksText="0">
      <xdr:nvSpPr>
        <xdr:cNvPr id="182" name="TextBox 1"/>
        <xdr:cNvSpPr txBox="1">
          <a:spLocks noChangeArrowheads="1"/>
        </xdr:cNvSpPr>
      </xdr:nvSpPr>
      <xdr:spPr>
        <a:xfrm>
          <a:off x="6772275" y="32451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91</xdr:row>
      <xdr:rowOff>0</xdr:rowOff>
    </xdr:from>
    <xdr:ext cx="200025" cy="266700"/>
    <xdr:sp fLocksText="0">
      <xdr:nvSpPr>
        <xdr:cNvPr id="183" name="TextBox 1"/>
        <xdr:cNvSpPr txBox="1">
          <a:spLocks noChangeArrowheads="1"/>
        </xdr:cNvSpPr>
      </xdr:nvSpPr>
      <xdr:spPr>
        <a:xfrm>
          <a:off x="6772275" y="32451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91</xdr:row>
      <xdr:rowOff>0</xdr:rowOff>
    </xdr:from>
    <xdr:ext cx="200025" cy="266700"/>
    <xdr:sp fLocksText="0">
      <xdr:nvSpPr>
        <xdr:cNvPr id="184" name="TextBox 1"/>
        <xdr:cNvSpPr txBox="1">
          <a:spLocks noChangeArrowheads="1"/>
        </xdr:cNvSpPr>
      </xdr:nvSpPr>
      <xdr:spPr>
        <a:xfrm>
          <a:off x="6772275" y="32451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92</xdr:row>
      <xdr:rowOff>0</xdr:rowOff>
    </xdr:from>
    <xdr:ext cx="200025" cy="266700"/>
    <xdr:sp fLocksText="0">
      <xdr:nvSpPr>
        <xdr:cNvPr id="185" name="TextBox 1"/>
        <xdr:cNvSpPr txBox="1">
          <a:spLocks noChangeArrowheads="1"/>
        </xdr:cNvSpPr>
      </xdr:nvSpPr>
      <xdr:spPr>
        <a:xfrm>
          <a:off x="6772275" y="32756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92</xdr:row>
      <xdr:rowOff>0</xdr:rowOff>
    </xdr:from>
    <xdr:ext cx="200025" cy="266700"/>
    <xdr:sp fLocksText="0">
      <xdr:nvSpPr>
        <xdr:cNvPr id="186" name="TextBox 1"/>
        <xdr:cNvSpPr txBox="1">
          <a:spLocks noChangeArrowheads="1"/>
        </xdr:cNvSpPr>
      </xdr:nvSpPr>
      <xdr:spPr>
        <a:xfrm>
          <a:off x="6772275" y="32756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92</xdr:row>
      <xdr:rowOff>0</xdr:rowOff>
    </xdr:from>
    <xdr:ext cx="200025" cy="266700"/>
    <xdr:sp fLocksText="0">
      <xdr:nvSpPr>
        <xdr:cNvPr id="187" name="TextBox 1"/>
        <xdr:cNvSpPr txBox="1">
          <a:spLocks noChangeArrowheads="1"/>
        </xdr:cNvSpPr>
      </xdr:nvSpPr>
      <xdr:spPr>
        <a:xfrm>
          <a:off x="6772275" y="32756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91</xdr:row>
      <xdr:rowOff>257175</xdr:rowOff>
    </xdr:from>
    <xdr:ext cx="209550" cy="266700"/>
    <xdr:sp fLocksText="0">
      <xdr:nvSpPr>
        <xdr:cNvPr id="188" name="TextBox 1"/>
        <xdr:cNvSpPr txBox="1">
          <a:spLocks noChangeArrowheads="1"/>
        </xdr:cNvSpPr>
      </xdr:nvSpPr>
      <xdr:spPr>
        <a:xfrm>
          <a:off x="6781800" y="32708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91</xdr:row>
      <xdr:rowOff>257175</xdr:rowOff>
    </xdr:from>
    <xdr:ext cx="209550" cy="266700"/>
    <xdr:sp fLocksText="0">
      <xdr:nvSpPr>
        <xdr:cNvPr id="189" name="TextBox 1"/>
        <xdr:cNvSpPr txBox="1">
          <a:spLocks noChangeArrowheads="1"/>
        </xdr:cNvSpPr>
      </xdr:nvSpPr>
      <xdr:spPr>
        <a:xfrm>
          <a:off x="6781800" y="32708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26</xdr:row>
      <xdr:rowOff>0</xdr:rowOff>
    </xdr:from>
    <xdr:ext cx="209550" cy="266700"/>
    <xdr:sp fLocksText="0">
      <xdr:nvSpPr>
        <xdr:cNvPr id="190" name="TextBox 190"/>
        <xdr:cNvSpPr txBox="1">
          <a:spLocks noChangeArrowheads="1"/>
        </xdr:cNvSpPr>
      </xdr:nvSpPr>
      <xdr:spPr>
        <a:xfrm>
          <a:off x="5762625" y="9620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55</xdr:row>
      <xdr:rowOff>0</xdr:rowOff>
    </xdr:from>
    <xdr:ext cx="209550" cy="266700"/>
    <xdr:sp fLocksText="0">
      <xdr:nvSpPr>
        <xdr:cNvPr id="191" name="TextBox 1"/>
        <xdr:cNvSpPr txBox="1">
          <a:spLocks noChangeArrowheads="1"/>
        </xdr:cNvSpPr>
      </xdr:nvSpPr>
      <xdr:spPr>
        <a:xfrm>
          <a:off x="5762625" y="19754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762000</xdr:colOff>
      <xdr:row>55</xdr:row>
      <xdr:rowOff>257175</xdr:rowOff>
    </xdr:from>
    <xdr:ext cx="209550" cy="266700"/>
    <xdr:sp fLocksText="0">
      <xdr:nvSpPr>
        <xdr:cNvPr id="192" name="TextBox 1"/>
        <xdr:cNvSpPr txBox="1">
          <a:spLocks noChangeArrowheads="1"/>
        </xdr:cNvSpPr>
      </xdr:nvSpPr>
      <xdr:spPr>
        <a:xfrm>
          <a:off x="5772150" y="2001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75</xdr:row>
      <xdr:rowOff>0</xdr:rowOff>
    </xdr:from>
    <xdr:ext cx="209550" cy="266700"/>
    <xdr:sp fLocksText="0">
      <xdr:nvSpPr>
        <xdr:cNvPr id="193" name="TextBox 1"/>
        <xdr:cNvSpPr txBox="1">
          <a:spLocks noChangeArrowheads="1"/>
        </xdr:cNvSpPr>
      </xdr:nvSpPr>
      <xdr:spPr>
        <a:xfrm>
          <a:off x="5762625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75</xdr:row>
      <xdr:rowOff>0</xdr:rowOff>
    </xdr:from>
    <xdr:ext cx="209550" cy="266700"/>
    <xdr:sp fLocksText="0">
      <xdr:nvSpPr>
        <xdr:cNvPr id="194" name="TextBox 1"/>
        <xdr:cNvSpPr txBox="1">
          <a:spLocks noChangeArrowheads="1"/>
        </xdr:cNvSpPr>
      </xdr:nvSpPr>
      <xdr:spPr>
        <a:xfrm>
          <a:off x="5762625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75</xdr:row>
      <xdr:rowOff>0</xdr:rowOff>
    </xdr:from>
    <xdr:ext cx="209550" cy="266700"/>
    <xdr:sp fLocksText="0">
      <xdr:nvSpPr>
        <xdr:cNvPr id="195" name="TextBox 1"/>
        <xdr:cNvSpPr txBox="1">
          <a:spLocks noChangeArrowheads="1"/>
        </xdr:cNvSpPr>
      </xdr:nvSpPr>
      <xdr:spPr>
        <a:xfrm>
          <a:off x="5762625" y="2696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196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197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198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55</xdr:row>
      <xdr:rowOff>0</xdr:rowOff>
    </xdr:from>
    <xdr:ext cx="200025" cy="266700"/>
    <xdr:sp fLocksText="0">
      <xdr:nvSpPr>
        <xdr:cNvPr id="199" name="TextBox 1"/>
        <xdr:cNvSpPr txBox="1">
          <a:spLocks noChangeArrowheads="1"/>
        </xdr:cNvSpPr>
      </xdr:nvSpPr>
      <xdr:spPr>
        <a:xfrm>
          <a:off x="6772275" y="19754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55</xdr:row>
      <xdr:rowOff>257175</xdr:rowOff>
    </xdr:from>
    <xdr:ext cx="209550" cy="266700"/>
    <xdr:sp fLocksText="0">
      <xdr:nvSpPr>
        <xdr:cNvPr id="200" name="TextBox 1"/>
        <xdr:cNvSpPr txBox="1">
          <a:spLocks noChangeArrowheads="1"/>
        </xdr:cNvSpPr>
      </xdr:nvSpPr>
      <xdr:spPr>
        <a:xfrm>
          <a:off x="6781800" y="2001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76</xdr:row>
      <xdr:rowOff>0</xdr:rowOff>
    </xdr:from>
    <xdr:ext cx="209550" cy="266700"/>
    <xdr:sp fLocksText="0">
      <xdr:nvSpPr>
        <xdr:cNvPr id="201" name="TextBox 1"/>
        <xdr:cNvSpPr txBox="1">
          <a:spLocks noChangeArrowheads="1"/>
        </xdr:cNvSpPr>
      </xdr:nvSpPr>
      <xdr:spPr>
        <a:xfrm>
          <a:off x="5762625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76</xdr:row>
      <xdr:rowOff>0</xdr:rowOff>
    </xdr:from>
    <xdr:ext cx="209550" cy="266700"/>
    <xdr:sp fLocksText="0">
      <xdr:nvSpPr>
        <xdr:cNvPr id="202" name="TextBox 1"/>
        <xdr:cNvSpPr txBox="1">
          <a:spLocks noChangeArrowheads="1"/>
        </xdr:cNvSpPr>
      </xdr:nvSpPr>
      <xdr:spPr>
        <a:xfrm>
          <a:off x="5762625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752475</xdr:colOff>
      <xdr:row>76</xdr:row>
      <xdr:rowOff>0</xdr:rowOff>
    </xdr:from>
    <xdr:ext cx="209550" cy="266700"/>
    <xdr:sp fLocksText="0">
      <xdr:nvSpPr>
        <xdr:cNvPr id="203" name="TextBox 1"/>
        <xdr:cNvSpPr txBox="1">
          <a:spLocks noChangeArrowheads="1"/>
        </xdr:cNvSpPr>
      </xdr:nvSpPr>
      <xdr:spPr>
        <a:xfrm>
          <a:off x="5762625" y="27270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04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05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06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65</xdr:row>
      <xdr:rowOff>257175</xdr:rowOff>
    </xdr:from>
    <xdr:ext cx="209550" cy="266700"/>
    <xdr:sp fLocksText="0">
      <xdr:nvSpPr>
        <xdr:cNvPr id="207" name="TextBox 1"/>
        <xdr:cNvSpPr txBox="1">
          <a:spLocks noChangeArrowheads="1"/>
        </xdr:cNvSpPr>
      </xdr:nvSpPr>
      <xdr:spPr>
        <a:xfrm>
          <a:off x="6781800" y="2360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65</xdr:row>
      <xdr:rowOff>257175</xdr:rowOff>
    </xdr:from>
    <xdr:ext cx="209550" cy="266700"/>
    <xdr:sp fLocksText="0">
      <xdr:nvSpPr>
        <xdr:cNvPr id="208" name="TextBox 1"/>
        <xdr:cNvSpPr txBox="1">
          <a:spLocks noChangeArrowheads="1"/>
        </xdr:cNvSpPr>
      </xdr:nvSpPr>
      <xdr:spPr>
        <a:xfrm>
          <a:off x="6781800" y="2360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75</xdr:row>
      <xdr:rowOff>257175</xdr:rowOff>
    </xdr:from>
    <xdr:ext cx="209550" cy="266700"/>
    <xdr:sp fLocksText="0">
      <xdr:nvSpPr>
        <xdr:cNvPr id="209" name="TextBox 1"/>
        <xdr:cNvSpPr txBox="1">
          <a:spLocks noChangeArrowheads="1"/>
        </xdr:cNvSpPr>
      </xdr:nvSpPr>
      <xdr:spPr>
        <a:xfrm>
          <a:off x="6781800" y="27222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75</xdr:row>
      <xdr:rowOff>257175</xdr:rowOff>
    </xdr:from>
    <xdr:ext cx="209550" cy="266700"/>
    <xdr:sp fLocksText="0">
      <xdr:nvSpPr>
        <xdr:cNvPr id="210" name="TextBox 1"/>
        <xdr:cNvSpPr txBox="1">
          <a:spLocks noChangeArrowheads="1"/>
        </xdr:cNvSpPr>
      </xdr:nvSpPr>
      <xdr:spPr>
        <a:xfrm>
          <a:off x="6781800" y="27222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83</xdr:row>
      <xdr:rowOff>0</xdr:rowOff>
    </xdr:from>
    <xdr:ext cx="200025" cy="266700"/>
    <xdr:sp fLocksText="0">
      <xdr:nvSpPr>
        <xdr:cNvPr id="211" name="TextBox 1"/>
        <xdr:cNvSpPr txBox="1">
          <a:spLocks noChangeArrowheads="1"/>
        </xdr:cNvSpPr>
      </xdr:nvSpPr>
      <xdr:spPr>
        <a:xfrm>
          <a:off x="6772275" y="2966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83</xdr:row>
      <xdr:rowOff>0</xdr:rowOff>
    </xdr:from>
    <xdr:ext cx="200025" cy="266700"/>
    <xdr:sp fLocksText="0">
      <xdr:nvSpPr>
        <xdr:cNvPr id="212" name="TextBox 1"/>
        <xdr:cNvSpPr txBox="1">
          <a:spLocks noChangeArrowheads="1"/>
        </xdr:cNvSpPr>
      </xdr:nvSpPr>
      <xdr:spPr>
        <a:xfrm>
          <a:off x="6772275" y="2966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83</xdr:row>
      <xdr:rowOff>0</xdr:rowOff>
    </xdr:from>
    <xdr:ext cx="200025" cy="266700"/>
    <xdr:sp fLocksText="0">
      <xdr:nvSpPr>
        <xdr:cNvPr id="213" name="TextBox 1"/>
        <xdr:cNvSpPr txBox="1">
          <a:spLocks noChangeArrowheads="1"/>
        </xdr:cNvSpPr>
      </xdr:nvSpPr>
      <xdr:spPr>
        <a:xfrm>
          <a:off x="6772275" y="2966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84</xdr:row>
      <xdr:rowOff>0</xdr:rowOff>
    </xdr:from>
    <xdr:ext cx="200025" cy="266700"/>
    <xdr:sp fLocksText="0">
      <xdr:nvSpPr>
        <xdr:cNvPr id="214" name="TextBox 1"/>
        <xdr:cNvSpPr txBox="1">
          <a:spLocks noChangeArrowheads="1"/>
        </xdr:cNvSpPr>
      </xdr:nvSpPr>
      <xdr:spPr>
        <a:xfrm>
          <a:off x="6772275" y="29965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84</xdr:row>
      <xdr:rowOff>0</xdr:rowOff>
    </xdr:from>
    <xdr:ext cx="200025" cy="266700"/>
    <xdr:sp fLocksText="0">
      <xdr:nvSpPr>
        <xdr:cNvPr id="215" name="TextBox 1"/>
        <xdr:cNvSpPr txBox="1">
          <a:spLocks noChangeArrowheads="1"/>
        </xdr:cNvSpPr>
      </xdr:nvSpPr>
      <xdr:spPr>
        <a:xfrm>
          <a:off x="6772275" y="29965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84</xdr:row>
      <xdr:rowOff>0</xdr:rowOff>
    </xdr:from>
    <xdr:ext cx="200025" cy="266700"/>
    <xdr:sp fLocksText="0">
      <xdr:nvSpPr>
        <xdr:cNvPr id="216" name="TextBox 1"/>
        <xdr:cNvSpPr txBox="1">
          <a:spLocks noChangeArrowheads="1"/>
        </xdr:cNvSpPr>
      </xdr:nvSpPr>
      <xdr:spPr>
        <a:xfrm>
          <a:off x="6772275" y="29965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83</xdr:row>
      <xdr:rowOff>257175</xdr:rowOff>
    </xdr:from>
    <xdr:ext cx="209550" cy="266700"/>
    <xdr:sp fLocksText="0">
      <xdr:nvSpPr>
        <xdr:cNvPr id="217" name="TextBox 1"/>
        <xdr:cNvSpPr txBox="1">
          <a:spLocks noChangeArrowheads="1"/>
        </xdr:cNvSpPr>
      </xdr:nvSpPr>
      <xdr:spPr>
        <a:xfrm>
          <a:off x="6781800" y="29918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83</xdr:row>
      <xdr:rowOff>257175</xdr:rowOff>
    </xdr:from>
    <xdr:ext cx="209550" cy="266700"/>
    <xdr:sp fLocksText="0">
      <xdr:nvSpPr>
        <xdr:cNvPr id="218" name="TextBox 1"/>
        <xdr:cNvSpPr txBox="1">
          <a:spLocks noChangeArrowheads="1"/>
        </xdr:cNvSpPr>
      </xdr:nvSpPr>
      <xdr:spPr>
        <a:xfrm>
          <a:off x="6781800" y="29918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91</xdr:row>
      <xdr:rowOff>0</xdr:rowOff>
    </xdr:from>
    <xdr:ext cx="200025" cy="266700"/>
    <xdr:sp fLocksText="0">
      <xdr:nvSpPr>
        <xdr:cNvPr id="219" name="TextBox 1"/>
        <xdr:cNvSpPr txBox="1">
          <a:spLocks noChangeArrowheads="1"/>
        </xdr:cNvSpPr>
      </xdr:nvSpPr>
      <xdr:spPr>
        <a:xfrm>
          <a:off x="6772275" y="32451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91</xdr:row>
      <xdr:rowOff>0</xdr:rowOff>
    </xdr:from>
    <xdr:ext cx="200025" cy="266700"/>
    <xdr:sp fLocksText="0">
      <xdr:nvSpPr>
        <xdr:cNvPr id="220" name="TextBox 1"/>
        <xdr:cNvSpPr txBox="1">
          <a:spLocks noChangeArrowheads="1"/>
        </xdr:cNvSpPr>
      </xdr:nvSpPr>
      <xdr:spPr>
        <a:xfrm>
          <a:off x="6772275" y="32451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91</xdr:row>
      <xdr:rowOff>0</xdr:rowOff>
    </xdr:from>
    <xdr:ext cx="200025" cy="266700"/>
    <xdr:sp fLocksText="0">
      <xdr:nvSpPr>
        <xdr:cNvPr id="221" name="TextBox 1"/>
        <xdr:cNvSpPr txBox="1">
          <a:spLocks noChangeArrowheads="1"/>
        </xdr:cNvSpPr>
      </xdr:nvSpPr>
      <xdr:spPr>
        <a:xfrm>
          <a:off x="6772275" y="32451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92</xdr:row>
      <xdr:rowOff>0</xdr:rowOff>
    </xdr:from>
    <xdr:ext cx="200025" cy="266700"/>
    <xdr:sp fLocksText="0">
      <xdr:nvSpPr>
        <xdr:cNvPr id="222" name="TextBox 1"/>
        <xdr:cNvSpPr txBox="1">
          <a:spLocks noChangeArrowheads="1"/>
        </xdr:cNvSpPr>
      </xdr:nvSpPr>
      <xdr:spPr>
        <a:xfrm>
          <a:off x="6772275" y="32756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92</xdr:row>
      <xdr:rowOff>0</xdr:rowOff>
    </xdr:from>
    <xdr:ext cx="200025" cy="266700"/>
    <xdr:sp fLocksText="0">
      <xdr:nvSpPr>
        <xdr:cNvPr id="223" name="TextBox 1"/>
        <xdr:cNvSpPr txBox="1">
          <a:spLocks noChangeArrowheads="1"/>
        </xdr:cNvSpPr>
      </xdr:nvSpPr>
      <xdr:spPr>
        <a:xfrm>
          <a:off x="6772275" y="32756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92</xdr:row>
      <xdr:rowOff>0</xdr:rowOff>
    </xdr:from>
    <xdr:ext cx="200025" cy="266700"/>
    <xdr:sp fLocksText="0">
      <xdr:nvSpPr>
        <xdr:cNvPr id="224" name="TextBox 1"/>
        <xdr:cNvSpPr txBox="1">
          <a:spLocks noChangeArrowheads="1"/>
        </xdr:cNvSpPr>
      </xdr:nvSpPr>
      <xdr:spPr>
        <a:xfrm>
          <a:off x="6772275" y="32756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91</xdr:row>
      <xdr:rowOff>257175</xdr:rowOff>
    </xdr:from>
    <xdr:ext cx="209550" cy="266700"/>
    <xdr:sp fLocksText="0">
      <xdr:nvSpPr>
        <xdr:cNvPr id="225" name="TextBox 1"/>
        <xdr:cNvSpPr txBox="1">
          <a:spLocks noChangeArrowheads="1"/>
        </xdr:cNvSpPr>
      </xdr:nvSpPr>
      <xdr:spPr>
        <a:xfrm>
          <a:off x="6781800" y="32708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91</xdr:row>
      <xdr:rowOff>257175</xdr:rowOff>
    </xdr:from>
    <xdr:ext cx="209550" cy="266700"/>
    <xdr:sp fLocksText="0">
      <xdr:nvSpPr>
        <xdr:cNvPr id="226" name="TextBox 1"/>
        <xdr:cNvSpPr txBox="1">
          <a:spLocks noChangeArrowheads="1"/>
        </xdr:cNvSpPr>
      </xdr:nvSpPr>
      <xdr:spPr>
        <a:xfrm>
          <a:off x="6781800" y="32708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27</xdr:row>
      <xdr:rowOff>0</xdr:rowOff>
    </xdr:from>
    <xdr:ext cx="200025" cy="266700"/>
    <xdr:sp fLocksText="0">
      <xdr:nvSpPr>
        <xdr:cNvPr id="227" name="TextBox 227"/>
        <xdr:cNvSpPr txBox="1">
          <a:spLocks noChangeArrowheads="1"/>
        </xdr:cNvSpPr>
      </xdr:nvSpPr>
      <xdr:spPr>
        <a:xfrm>
          <a:off x="6772275" y="9820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26</xdr:row>
      <xdr:rowOff>0</xdr:rowOff>
    </xdr:from>
    <xdr:ext cx="200025" cy="266700"/>
    <xdr:sp fLocksText="0">
      <xdr:nvSpPr>
        <xdr:cNvPr id="228" name="TextBox 228"/>
        <xdr:cNvSpPr txBox="1">
          <a:spLocks noChangeArrowheads="1"/>
        </xdr:cNvSpPr>
      </xdr:nvSpPr>
      <xdr:spPr>
        <a:xfrm>
          <a:off x="6772275" y="9620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55</xdr:row>
      <xdr:rowOff>0</xdr:rowOff>
    </xdr:from>
    <xdr:ext cx="200025" cy="266700"/>
    <xdr:sp fLocksText="0">
      <xdr:nvSpPr>
        <xdr:cNvPr id="229" name="TextBox 1"/>
        <xdr:cNvSpPr txBox="1">
          <a:spLocks noChangeArrowheads="1"/>
        </xdr:cNvSpPr>
      </xdr:nvSpPr>
      <xdr:spPr>
        <a:xfrm>
          <a:off x="6772275" y="19754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55</xdr:row>
      <xdr:rowOff>257175</xdr:rowOff>
    </xdr:from>
    <xdr:ext cx="209550" cy="266700"/>
    <xdr:sp fLocksText="0">
      <xdr:nvSpPr>
        <xdr:cNvPr id="230" name="TextBox 1"/>
        <xdr:cNvSpPr txBox="1">
          <a:spLocks noChangeArrowheads="1"/>
        </xdr:cNvSpPr>
      </xdr:nvSpPr>
      <xdr:spPr>
        <a:xfrm>
          <a:off x="6781800" y="2001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55</xdr:row>
      <xdr:rowOff>0</xdr:rowOff>
    </xdr:from>
    <xdr:ext cx="200025" cy="266700"/>
    <xdr:sp fLocksText="0">
      <xdr:nvSpPr>
        <xdr:cNvPr id="231" name="TextBox 1"/>
        <xdr:cNvSpPr txBox="1">
          <a:spLocks noChangeArrowheads="1"/>
        </xdr:cNvSpPr>
      </xdr:nvSpPr>
      <xdr:spPr>
        <a:xfrm>
          <a:off x="6772275" y="19754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55</xdr:row>
      <xdr:rowOff>257175</xdr:rowOff>
    </xdr:from>
    <xdr:ext cx="209550" cy="266700"/>
    <xdr:sp fLocksText="0">
      <xdr:nvSpPr>
        <xdr:cNvPr id="232" name="TextBox 1"/>
        <xdr:cNvSpPr txBox="1">
          <a:spLocks noChangeArrowheads="1"/>
        </xdr:cNvSpPr>
      </xdr:nvSpPr>
      <xdr:spPr>
        <a:xfrm>
          <a:off x="6781800" y="2001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33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34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35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36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37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38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39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40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41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42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43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44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100</xdr:row>
      <xdr:rowOff>257175</xdr:rowOff>
    </xdr:from>
    <xdr:ext cx="209550" cy="266700"/>
    <xdr:sp fLocksText="0">
      <xdr:nvSpPr>
        <xdr:cNvPr id="245" name="TextBox 1"/>
        <xdr:cNvSpPr txBox="1">
          <a:spLocks noChangeArrowheads="1"/>
        </xdr:cNvSpPr>
      </xdr:nvSpPr>
      <xdr:spPr>
        <a:xfrm>
          <a:off x="7553325" y="362521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101</xdr:row>
      <xdr:rowOff>0</xdr:rowOff>
    </xdr:from>
    <xdr:ext cx="209550" cy="266700"/>
    <xdr:sp fLocksText="0">
      <xdr:nvSpPr>
        <xdr:cNvPr id="246" name="TextBox 1"/>
        <xdr:cNvSpPr txBox="1">
          <a:spLocks noChangeArrowheads="1"/>
        </xdr:cNvSpPr>
      </xdr:nvSpPr>
      <xdr:spPr>
        <a:xfrm>
          <a:off x="7543800" y="36356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101</xdr:row>
      <xdr:rowOff>0</xdr:rowOff>
    </xdr:from>
    <xdr:ext cx="209550" cy="266700"/>
    <xdr:sp fLocksText="0">
      <xdr:nvSpPr>
        <xdr:cNvPr id="247" name="TextBox 1"/>
        <xdr:cNvSpPr txBox="1">
          <a:spLocks noChangeArrowheads="1"/>
        </xdr:cNvSpPr>
      </xdr:nvSpPr>
      <xdr:spPr>
        <a:xfrm>
          <a:off x="7553325" y="36356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101</xdr:row>
      <xdr:rowOff>0</xdr:rowOff>
    </xdr:from>
    <xdr:ext cx="209550" cy="266700"/>
    <xdr:sp fLocksText="0">
      <xdr:nvSpPr>
        <xdr:cNvPr id="248" name="TextBox 1"/>
        <xdr:cNvSpPr txBox="1">
          <a:spLocks noChangeArrowheads="1"/>
        </xdr:cNvSpPr>
      </xdr:nvSpPr>
      <xdr:spPr>
        <a:xfrm>
          <a:off x="7543800" y="36356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101</xdr:row>
      <xdr:rowOff>0</xdr:rowOff>
    </xdr:from>
    <xdr:ext cx="209550" cy="266700"/>
    <xdr:sp fLocksText="0">
      <xdr:nvSpPr>
        <xdr:cNvPr id="249" name="TextBox 1"/>
        <xdr:cNvSpPr txBox="1">
          <a:spLocks noChangeArrowheads="1"/>
        </xdr:cNvSpPr>
      </xdr:nvSpPr>
      <xdr:spPr>
        <a:xfrm>
          <a:off x="7553325" y="36356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101</xdr:row>
      <xdr:rowOff>257175</xdr:rowOff>
    </xdr:from>
    <xdr:ext cx="209550" cy="266700"/>
    <xdr:sp fLocksText="0">
      <xdr:nvSpPr>
        <xdr:cNvPr id="250" name="TextBox 1"/>
        <xdr:cNvSpPr txBox="1">
          <a:spLocks noChangeArrowheads="1"/>
        </xdr:cNvSpPr>
      </xdr:nvSpPr>
      <xdr:spPr>
        <a:xfrm>
          <a:off x="7553325" y="36614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102</xdr:row>
      <xdr:rowOff>0</xdr:rowOff>
    </xdr:from>
    <xdr:ext cx="209550" cy="266700"/>
    <xdr:sp fLocksText="0">
      <xdr:nvSpPr>
        <xdr:cNvPr id="251" name="TextBox 1"/>
        <xdr:cNvSpPr txBox="1">
          <a:spLocks noChangeArrowheads="1"/>
        </xdr:cNvSpPr>
      </xdr:nvSpPr>
      <xdr:spPr>
        <a:xfrm>
          <a:off x="7543800" y="3666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102</xdr:row>
      <xdr:rowOff>0</xdr:rowOff>
    </xdr:from>
    <xdr:ext cx="209550" cy="266700"/>
    <xdr:sp fLocksText="0">
      <xdr:nvSpPr>
        <xdr:cNvPr id="252" name="TextBox 1"/>
        <xdr:cNvSpPr txBox="1">
          <a:spLocks noChangeArrowheads="1"/>
        </xdr:cNvSpPr>
      </xdr:nvSpPr>
      <xdr:spPr>
        <a:xfrm>
          <a:off x="7553325" y="3666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752475</xdr:colOff>
      <xdr:row>102</xdr:row>
      <xdr:rowOff>0</xdr:rowOff>
    </xdr:from>
    <xdr:ext cx="209550" cy="266700"/>
    <xdr:sp fLocksText="0">
      <xdr:nvSpPr>
        <xdr:cNvPr id="253" name="TextBox 1"/>
        <xdr:cNvSpPr txBox="1">
          <a:spLocks noChangeArrowheads="1"/>
        </xdr:cNvSpPr>
      </xdr:nvSpPr>
      <xdr:spPr>
        <a:xfrm>
          <a:off x="7543800" y="3666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762000</xdr:colOff>
      <xdr:row>102</xdr:row>
      <xdr:rowOff>0</xdr:rowOff>
    </xdr:from>
    <xdr:ext cx="209550" cy="266700"/>
    <xdr:sp fLocksText="0">
      <xdr:nvSpPr>
        <xdr:cNvPr id="254" name="TextBox 1"/>
        <xdr:cNvSpPr txBox="1">
          <a:spLocks noChangeArrowheads="1"/>
        </xdr:cNvSpPr>
      </xdr:nvSpPr>
      <xdr:spPr>
        <a:xfrm>
          <a:off x="7553325" y="3666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55</xdr:row>
      <xdr:rowOff>0</xdr:rowOff>
    </xdr:from>
    <xdr:ext cx="200025" cy="266700"/>
    <xdr:sp fLocksText="0">
      <xdr:nvSpPr>
        <xdr:cNvPr id="255" name="TextBox 1"/>
        <xdr:cNvSpPr txBox="1">
          <a:spLocks noChangeArrowheads="1"/>
        </xdr:cNvSpPr>
      </xdr:nvSpPr>
      <xdr:spPr>
        <a:xfrm>
          <a:off x="6772275" y="19754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55</xdr:row>
      <xdr:rowOff>257175</xdr:rowOff>
    </xdr:from>
    <xdr:ext cx="209550" cy="266700"/>
    <xdr:sp fLocksText="0">
      <xdr:nvSpPr>
        <xdr:cNvPr id="256" name="TextBox 1"/>
        <xdr:cNvSpPr txBox="1">
          <a:spLocks noChangeArrowheads="1"/>
        </xdr:cNvSpPr>
      </xdr:nvSpPr>
      <xdr:spPr>
        <a:xfrm>
          <a:off x="6781800" y="2001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57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58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59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60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61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62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55</xdr:row>
      <xdr:rowOff>0</xdr:rowOff>
    </xdr:from>
    <xdr:ext cx="200025" cy="266700"/>
    <xdr:sp fLocksText="0">
      <xdr:nvSpPr>
        <xdr:cNvPr id="263" name="TextBox 1"/>
        <xdr:cNvSpPr txBox="1">
          <a:spLocks noChangeArrowheads="1"/>
        </xdr:cNvSpPr>
      </xdr:nvSpPr>
      <xdr:spPr>
        <a:xfrm>
          <a:off x="6772275" y="19754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762000</xdr:colOff>
      <xdr:row>55</xdr:row>
      <xdr:rowOff>257175</xdr:rowOff>
    </xdr:from>
    <xdr:ext cx="209550" cy="266700"/>
    <xdr:sp fLocksText="0">
      <xdr:nvSpPr>
        <xdr:cNvPr id="264" name="TextBox 1"/>
        <xdr:cNvSpPr txBox="1">
          <a:spLocks noChangeArrowheads="1"/>
        </xdr:cNvSpPr>
      </xdr:nvSpPr>
      <xdr:spPr>
        <a:xfrm>
          <a:off x="6781800" y="2001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65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66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75</xdr:row>
      <xdr:rowOff>0</xdr:rowOff>
    </xdr:from>
    <xdr:ext cx="200025" cy="266700"/>
    <xdr:sp fLocksText="0">
      <xdr:nvSpPr>
        <xdr:cNvPr id="267" name="TextBox 1"/>
        <xdr:cNvSpPr txBox="1">
          <a:spLocks noChangeArrowheads="1"/>
        </xdr:cNvSpPr>
      </xdr:nvSpPr>
      <xdr:spPr>
        <a:xfrm>
          <a:off x="6772275" y="2696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68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69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752475</xdr:colOff>
      <xdr:row>76</xdr:row>
      <xdr:rowOff>0</xdr:rowOff>
    </xdr:from>
    <xdr:ext cx="200025" cy="266700"/>
    <xdr:sp fLocksText="0">
      <xdr:nvSpPr>
        <xdr:cNvPr id="270" name="TextBox 1"/>
        <xdr:cNvSpPr txBox="1">
          <a:spLocks noChangeArrowheads="1"/>
        </xdr:cNvSpPr>
      </xdr:nvSpPr>
      <xdr:spPr>
        <a:xfrm>
          <a:off x="6772275" y="27270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V123"/>
  <sheetViews>
    <sheetView tabSelected="1" view="pageBreakPreview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J108" sqref="J108"/>
    </sheetView>
  </sheetViews>
  <sheetFormatPr defaultColWidth="9.00390625" defaultRowHeight="12.75"/>
  <cols>
    <col min="1" max="1" width="5.375" style="1" customWidth="1"/>
    <col min="2" max="2" width="39.875" style="1" customWidth="1"/>
    <col min="3" max="3" width="5.25390625" style="1" customWidth="1"/>
    <col min="4" max="4" width="5.00390625" style="1" customWidth="1"/>
    <col min="5" max="5" width="10.25390625" style="1" customWidth="1"/>
    <col min="6" max="6" width="13.25390625" style="3" customWidth="1"/>
    <col min="7" max="7" width="10.125" style="3" customWidth="1"/>
    <col min="8" max="8" width="11.125" style="3" customWidth="1"/>
    <col min="9" max="9" width="9.75390625" style="4" customWidth="1"/>
    <col min="10" max="10" width="43.625" style="2" customWidth="1"/>
    <col min="11" max="11" width="6.625" style="50" customWidth="1"/>
    <col min="12" max="12" width="7.125" style="50" customWidth="1"/>
    <col min="13" max="13" width="9.00390625" style="4" customWidth="1"/>
    <col min="14" max="14" width="17.25390625" style="2" customWidth="1"/>
    <col min="15" max="15" width="11.625" style="52" customWidth="1"/>
    <col min="16" max="16" width="15.625" style="1" customWidth="1"/>
    <col min="17" max="17" width="11.875" style="1" customWidth="1"/>
    <col min="18" max="16384" width="9.125" style="1" customWidth="1"/>
  </cols>
  <sheetData>
    <row r="1" spans="1:14" ht="15.75">
      <c r="A1" s="163" t="s">
        <v>129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9"/>
    </row>
    <row r="2" spans="1:14" ht="23.25" customHeight="1">
      <c r="A2" s="164" t="s">
        <v>119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0"/>
    </row>
    <row r="3" spans="1:14" ht="8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48"/>
      <c r="L3" s="48"/>
      <c r="M3" s="10"/>
      <c r="N3" s="10"/>
    </row>
    <row r="4" spans="1:14" ht="28.5" customHeight="1">
      <c r="A4" s="165" t="s">
        <v>5</v>
      </c>
      <c r="B4" s="165" t="s">
        <v>21</v>
      </c>
      <c r="C4" s="168" t="s">
        <v>22</v>
      </c>
      <c r="D4" s="168"/>
      <c r="E4" s="174" t="s">
        <v>23</v>
      </c>
      <c r="F4" s="175" t="s">
        <v>6</v>
      </c>
      <c r="G4" s="175"/>
      <c r="H4" s="175"/>
      <c r="I4" s="175"/>
      <c r="J4" s="175" t="s">
        <v>24</v>
      </c>
      <c r="K4" s="175"/>
      <c r="L4" s="175"/>
      <c r="M4" s="175"/>
      <c r="N4" s="175" t="s">
        <v>99</v>
      </c>
    </row>
    <row r="5" spans="1:14" ht="12.75" customHeight="1">
      <c r="A5" s="166"/>
      <c r="B5" s="166"/>
      <c r="C5" s="157" t="s">
        <v>3</v>
      </c>
      <c r="D5" s="172" t="s">
        <v>4</v>
      </c>
      <c r="E5" s="174"/>
      <c r="F5" s="173" t="s">
        <v>25</v>
      </c>
      <c r="G5" s="173" t="s">
        <v>28</v>
      </c>
      <c r="H5" s="169" t="s">
        <v>26</v>
      </c>
      <c r="I5" s="155" t="s">
        <v>27</v>
      </c>
      <c r="J5" s="175" t="s">
        <v>7</v>
      </c>
      <c r="K5" s="159" t="s">
        <v>3</v>
      </c>
      <c r="L5" s="159" t="s">
        <v>4</v>
      </c>
      <c r="M5" s="155" t="s">
        <v>18</v>
      </c>
      <c r="N5" s="175"/>
    </row>
    <row r="6" spans="1:14" ht="47.25" customHeight="1">
      <c r="A6" s="167"/>
      <c r="B6" s="167"/>
      <c r="C6" s="157"/>
      <c r="D6" s="172"/>
      <c r="E6" s="174"/>
      <c r="F6" s="173"/>
      <c r="G6" s="173"/>
      <c r="H6" s="170"/>
      <c r="I6" s="156"/>
      <c r="J6" s="175"/>
      <c r="K6" s="160"/>
      <c r="L6" s="171"/>
      <c r="M6" s="156"/>
      <c r="N6" s="175"/>
    </row>
    <row r="7" spans="1:14" ht="15.75" customHeight="1">
      <c r="A7" s="19">
        <v>1</v>
      </c>
      <c r="B7" s="20">
        <v>2</v>
      </c>
      <c r="C7" s="20">
        <v>3</v>
      </c>
      <c r="D7" s="20">
        <v>4</v>
      </c>
      <c r="E7" s="21">
        <v>5</v>
      </c>
      <c r="F7" s="22">
        <v>6</v>
      </c>
      <c r="G7" s="22">
        <v>7</v>
      </c>
      <c r="H7" s="23"/>
      <c r="I7" s="23">
        <v>8</v>
      </c>
      <c r="J7" s="22">
        <v>9</v>
      </c>
      <c r="K7" s="23">
        <v>10</v>
      </c>
      <c r="L7" s="23">
        <v>11</v>
      </c>
      <c r="M7" s="23">
        <v>12</v>
      </c>
      <c r="N7" s="22"/>
    </row>
    <row r="8" spans="1:14" ht="49.5" customHeight="1">
      <c r="A8" s="135"/>
      <c r="B8" s="138" t="s">
        <v>100</v>
      </c>
      <c r="C8" s="139"/>
      <c r="D8" s="139"/>
      <c r="E8" s="139"/>
      <c r="F8" s="139"/>
      <c r="G8" s="139"/>
      <c r="H8" s="139"/>
      <c r="I8" s="140"/>
      <c r="J8" s="31" t="s">
        <v>101</v>
      </c>
      <c r="K8" s="72">
        <v>1.75</v>
      </c>
      <c r="L8" s="72">
        <v>1.9</v>
      </c>
      <c r="M8" s="34">
        <f>100/K8*L8/100</f>
        <v>1.0857142857142856</v>
      </c>
      <c r="N8" s="85" t="s">
        <v>124</v>
      </c>
    </row>
    <row r="9" spans="1:14" ht="49.5" customHeight="1">
      <c r="A9" s="136"/>
      <c r="B9" s="141"/>
      <c r="C9" s="142"/>
      <c r="D9" s="142"/>
      <c r="E9" s="142"/>
      <c r="F9" s="142"/>
      <c r="G9" s="142"/>
      <c r="H9" s="142"/>
      <c r="I9" s="143"/>
      <c r="J9" s="31" t="s">
        <v>141</v>
      </c>
      <c r="K9" s="72">
        <v>14</v>
      </c>
      <c r="L9" s="72">
        <v>19.19</v>
      </c>
      <c r="M9" s="34">
        <f>100/K9*L9/100</f>
        <v>1.3707142857142858</v>
      </c>
      <c r="N9" s="86"/>
    </row>
    <row r="10" spans="1:14" ht="15.75" customHeight="1">
      <c r="A10" s="137"/>
      <c r="B10" s="144"/>
      <c r="C10" s="145"/>
      <c r="D10" s="145"/>
      <c r="E10" s="145"/>
      <c r="F10" s="145"/>
      <c r="G10" s="145"/>
      <c r="H10" s="145"/>
      <c r="I10" s="146"/>
      <c r="J10" s="24" t="s">
        <v>19</v>
      </c>
      <c r="K10" s="23"/>
      <c r="L10" s="72"/>
      <c r="M10" s="23"/>
      <c r="N10" s="86"/>
    </row>
    <row r="11" spans="1:14" ht="32.25" customHeight="1">
      <c r="A11" s="147">
        <v>1</v>
      </c>
      <c r="B11" s="149" t="s">
        <v>102</v>
      </c>
      <c r="C11" s="150"/>
      <c r="D11" s="150"/>
      <c r="E11" s="150"/>
      <c r="F11" s="150"/>
      <c r="G11" s="150"/>
      <c r="H11" s="150"/>
      <c r="I11" s="151"/>
      <c r="J11" s="31" t="s">
        <v>142</v>
      </c>
      <c r="K11" s="35">
        <v>42500</v>
      </c>
      <c r="L11" s="35">
        <v>58044</v>
      </c>
      <c r="M11" s="34">
        <f>100/K11*L11/100</f>
        <v>1.3657411764705882</v>
      </c>
      <c r="N11" s="86"/>
    </row>
    <row r="12" spans="1:14" ht="88.5" customHeight="1">
      <c r="A12" s="148"/>
      <c r="B12" s="152"/>
      <c r="C12" s="153"/>
      <c r="D12" s="153"/>
      <c r="E12" s="153"/>
      <c r="F12" s="153"/>
      <c r="G12" s="153"/>
      <c r="H12" s="153"/>
      <c r="I12" s="154"/>
      <c r="J12" s="31" t="s">
        <v>103</v>
      </c>
      <c r="K12" s="35">
        <v>5</v>
      </c>
      <c r="L12" s="35">
        <v>15</v>
      </c>
      <c r="M12" s="34">
        <f>100/K12*L12/100</f>
        <v>3</v>
      </c>
      <c r="N12" s="87"/>
    </row>
    <row r="13" spans="1:14" ht="45.75" customHeight="1">
      <c r="A13" s="79" t="s">
        <v>8</v>
      </c>
      <c r="B13" s="103" t="s">
        <v>34</v>
      </c>
      <c r="C13" s="32"/>
      <c r="D13" s="32"/>
      <c r="E13" s="33" t="s">
        <v>12</v>
      </c>
      <c r="F13" s="27">
        <v>235.1</v>
      </c>
      <c r="G13" s="27">
        <v>228.6</v>
      </c>
      <c r="H13" s="27">
        <f>F13-G13</f>
        <v>6.5</v>
      </c>
      <c r="I13" s="34">
        <f>100/F13*G13/100</f>
        <v>0.9723521905572098</v>
      </c>
      <c r="J13" s="103" t="s">
        <v>48</v>
      </c>
      <c r="K13" s="79">
        <v>10</v>
      </c>
      <c r="L13" s="79">
        <v>10</v>
      </c>
      <c r="M13" s="161">
        <f>100/K13*L13/100</f>
        <v>1</v>
      </c>
      <c r="N13" s="93" t="s">
        <v>126</v>
      </c>
    </row>
    <row r="14" spans="1:14" ht="57" customHeight="1">
      <c r="A14" s="82"/>
      <c r="B14" s="104"/>
      <c r="C14" s="32"/>
      <c r="D14" s="32"/>
      <c r="E14" s="32" t="s">
        <v>13</v>
      </c>
      <c r="F14" s="27"/>
      <c r="G14" s="27"/>
      <c r="H14" s="27"/>
      <c r="I14" s="34"/>
      <c r="J14" s="158"/>
      <c r="K14" s="80"/>
      <c r="L14" s="80"/>
      <c r="M14" s="162"/>
      <c r="N14" s="94"/>
    </row>
    <row r="15" spans="1:14" ht="24" customHeight="1">
      <c r="A15" s="79" t="s">
        <v>9</v>
      </c>
      <c r="B15" s="103" t="s">
        <v>35</v>
      </c>
      <c r="C15" s="32"/>
      <c r="D15" s="32"/>
      <c r="E15" s="33" t="s">
        <v>12</v>
      </c>
      <c r="F15" s="27">
        <v>54.7</v>
      </c>
      <c r="G15" s="27">
        <v>35.3</v>
      </c>
      <c r="H15" s="27">
        <f>F15-G15</f>
        <v>19.400000000000006</v>
      </c>
      <c r="I15" s="34">
        <f>100/F15*G15/100</f>
        <v>0.6453382084095063</v>
      </c>
      <c r="J15" s="103" t="s">
        <v>49</v>
      </c>
      <c r="K15" s="79">
        <v>40</v>
      </c>
      <c r="L15" s="79">
        <v>40</v>
      </c>
      <c r="M15" s="161">
        <f>100/K15*L15/100</f>
        <v>1</v>
      </c>
      <c r="N15" s="190" t="s">
        <v>127</v>
      </c>
    </row>
    <row r="16" spans="1:14" ht="24" customHeight="1">
      <c r="A16" s="82"/>
      <c r="B16" s="104"/>
      <c r="C16" s="32"/>
      <c r="D16" s="32"/>
      <c r="E16" s="32" t="s">
        <v>13</v>
      </c>
      <c r="F16" s="27"/>
      <c r="G16" s="27"/>
      <c r="H16" s="27"/>
      <c r="I16" s="34"/>
      <c r="J16" s="158"/>
      <c r="K16" s="80"/>
      <c r="L16" s="80"/>
      <c r="M16" s="162"/>
      <c r="N16" s="191"/>
    </row>
    <row r="17" spans="1:14" ht="24" customHeight="1">
      <c r="A17" s="79" t="s">
        <v>44</v>
      </c>
      <c r="B17" s="103" t="s">
        <v>36</v>
      </c>
      <c r="C17" s="32"/>
      <c r="D17" s="32"/>
      <c r="E17" s="33" t="s">
        <v>12</v>
      </c>
      <c r="F17" s="27">
        <v>147.8</v>
      </c>
      <c r="G17" s="27">
        <v>140.2</v>
      </c>
      <c r="H17" s="27">
        <f>F17-G17</f>
        <v>7.600000000000023</v>
      </c>
      <c r="I17" s="34">
        <f>100/F17*G17/100</f>
        <v>0.9485791610284167</v>
      </c>
      <c r="J17" s="103" t="s">
        <v>50</v>
      </c>
      <c r="K17" s="79">
        <v>10000</v>
      </c>
      <c r="L17" s="79">
        <v>10034</v>
      </c>
      <c r="M17" s="161">
        <f>100/K17*L17/100</f>
        <v>1.0034</v>
      </c>
      <c r="N17" s="192"/>
    </row>
    <row r="18" spans="1:14" ht="17.25" customHeight="1">
      <c r="A18" s="82"/>
      <c r="B18" s="104"/>
      <c r="C18" s="32"/>
      <c r="D18" s="32"/>
      <c r="E18" s="32" t="s">
        <v>13</v>
      </c>
      <c r="F18" s="27"/>
      <c r="G18" s="27"/>
      <c r="H18" s="27"/>
      <c r="I18" s="34"/>
      <c r="J18" s="158"/>
      <c r="K18" s="80"/>
      <c r="L18" s="80"/>
      <c r="M18" s="162"/>
      <c r="N18" s="193"/>
    </row>
    <row r="19" spans="1:14" ht="24" customHeight="1">
      <c r="A19" s="182" t="s">
        <v>45</v>
      </c>
      <c r="B19" s="103" t="s">
        <v>37</v>
      </c>
      <c r="C19" s="32"/>
      <c r="D19" s="32"/>
      <c r="E19" s="33" t="s">
        <v>12</v>
      </c>
      <c r="F19" s="27">
        <v>300</v>
      </c>
      <c r="G19" s="27">
        <v>300</v>
      </c>
      <c r="H19" s="27">
        <f>F19-G19</f>
        <v>0</v>
      </c>
      <c r="I19" s="34">
        <f>100/F19*G19/100</f>
        <v>1</v>
      </c>
      <c r="J19" s="103" t="s">
        <v>51</v>
      </c>
      <c r="K19" s="79">
        <v>4</v>
      </c>
      <c r="L19" s="79">
        <v>4</v>
      </c>
      <c r="M19" s="161">
        <f>100/K19*L19/100</f>
        <v>1</v>
      </c>
      <c r="N19" s="95" t="s">
        <v>128</v>
      </c>
    </row>
    <row r="20" spans="1:14" ht="25.5" customHeight="1">
      <c r="A20" s="102"/>
      <c r="B20" s="104"/>
      <c r="C20" s="32"/>
      <c r="D20" s="32"/>
      <c r="E20" s="32" t="s">
        <v>13</v>
      </c>
      <c r="F20" s="27"/>
      <c r="G20" s="27"/>
      <c r="H20" s="27"/>
      <c r="I20" s="34"/>
      <c r="J20" s="158"/>
      <c r="K20" s="80"/>
      <c r="L20" s="80"/>
      <c r="M20" s="162"/>
      <c r="N20" s="96"/>
    </row>
    <row r="21" spans="1:14" ht="15.75" customHeight="1">
      <c r="A21" s="79"/>
      <c r="B21" s="124" t="s">
        <v>17</v>
      </c>
      <c r="C21" s="125"/>
      <c r="D21" s="126"/>
      <c r="E21" s="36" t="s">
        <v>12</v>
      </c>
      <c r="F21" s="37">
        <f>F19+F17+F15+F13</f>
        <v>737.6</v>
      </c>
      <c r="G21" s="37">
        <f>G19+G17+G15+G13</f>
        <v>704.1</v>
      </c>
      <c r="H21" s="37">
        <f>H19+H17+H15+H13</f>
        <v>33.50000000000003</v>
      </c>
      <c r="I21" s="34">
        <f>100/F21*G21/100</f>
        <v>0.9545824295010847</v>
      </c>
      <c r="J21" s="18"/>
      <c r="K21" s="35"/>
      <c r="L21" s="35"/>
      <c r="M21" s="18"/>
      <c r="N21" s="18"/>
    </row>
    <row r="22" spans="1:14" ht="15.75" customHeight="1">
      <c r="A22" s="123"/>
      <c r="B22" s="127"/>
      <c r="C22" s="128"/>
      <c r="D22" s="129"/>
      <c r="E22" s="36" t="s">
        <v>13</v>
      </c>
      <c r="F22" s="37"/>
      <c r="G22" s="37"/>
      <c r="H22" s="37"/>
      <c r="I22" s="38"/>
      <c r="J22" s="18"/>
      <c r="K22" s="35"/>
      <c r="L22" s="35"/>
      <c r="M22" s="18"/>
      <c r="N22" s="18"/>
    </row>
    <row r="23" spans="1:14" ht="15.75" customHeight="1">
      <c r="A23" s="123"/>
      <c r="B23" s="127"/>
      <c r="C23" s="128"/>
      <c r="D23" s="129"/>
      <c r="E23" s="36" t="s">
        <v>14</v>
      </c>
      <c r="F23" s="37"/>
      <c r="G23" s="37"/>
      <c r="H23" s="37"/>
      <c r="I23" s="38"/>
      <c r="J23" s="18"/>
      <c r="K23" s="35"/>
      <c r="L23" s="35"/>
      <c r="M23" s="18"/>
      <c r="N23" s="11"/>
    </row>
    <row r="24" spans="1:14" ht="15.75" customHeight="1">
      <c r="A24" s="80"/>
      <c r="B24" s="130"/>
      <c r="C24" s="131"/>
      <c r="D24" s="132"/>
      <c r="E24" s="36" t="s">
        <v>15</v>
      </c>
      <c r="F24" s="37"/>
      <c r="G24" s="37"/>
      <c r="H24" s="37"/>
      <c r="I24" s="38"/>
      <c r="J24" s="18"/>
      <c r="K24" s="35"/>
      <c r="L24" s="35"/>
      <c r="M24" s="18"/>
      <c r="N24" s="11"/>
    </row>
    <row r="25" spans="1:14" ht="50.25" customHeight="1">
      <c r="A25" s="79">
        <v>2</v>
      </c>
      <c r="B25" s="124" t="s">
        <v>104</v>
      </c>
      <c r="C25" s="125"/>
      <c r="D25" s="125"/>
      <c r="E25" s="125"/>
      <c r="F25" s="125"/>
      <c r="G25" s="125"/>
      <c r="H25" s="125"/>
      <c r="I25" s="126"/>
      <c r="J25" s="30" t="s">
        <v>105</v>
      </c>
      <c r="K25" s="35">
        <v>5</v>
      </c>
      <c r="L25" s="35">
        <v>5</v>
      </c>
      <c r="M25" s="34">
        <f>100/K25*L25/100</f>
        <v>1</v>
      </c>
      <c r="N25" s="11" t="s">
        <v>127</v>
      </c>
    </row>
    <row r="26" spans="1:14" ht="15.75" customHeight="1">
      <c r="A26" s="123"/>
      <c r="B26" s="183"/>
      <c r="C26" s="184"/>
      <c r="D26" s="184"/>
      <c r="E26" s="184"/>
      <c r="F26" s="184"/>
      <c r="G26" s="184"/>
      <c r="H26" s="184"/>
      <c r="I26" s="185"/>
      <c r="J26" s="18" t="s">
        <v>20</v>
      </c>
      <c r="K26" s="35"/>
      <c r="L26" s="35"/>
      <c r="M26" s="18"/>
      <c r="N26" s="11"/>
    </row>
    <row r="27" spans="1:14" ht="15.75" customHeight="1">
      <c r="A27" s="123"/>
      <c r="B27" s="183"/>
      <c r="C27" s="184"/>
      <c r="D27" s="184"/>
      <c r="E27" s="184"/>
      <c r="F27" s="184"/>
      <c r="G27" s="184"/>
      <c r="H27" s="184"/>
      <c r="I27" s="185"/>
      <c r="J27" s="18"/>
      <c r="K27" s="35"/>
      <c r="L27" s="35"/>
      <c r="M27" s="18"/>
      <c r="N27" s="11"/>
    </row>
    <row r="28" spans="1:14" ht="74.25" customHeight="1">
      <c r="A28" s="81" t="s">
        <v>10</v>
      </c>
      <c r="B28" s="103" t="s">
        <v>130</v>
      </c>
      <c r="C28" s="32"/>
      <c r="D28" s="32"/>
      <c r="E28" s="33" t="s">
        <v>12</v>
      </c>
      <c r="F28" s="27">
        <f>F30+F32+F34+F36</f>
        <v>17001.6</v>
      </c>
      <c r="G28" s="27">
        <f>G30+G32+G34+G36</f>
        <v>16922.600000000002</v>
      </c>
      <c r="H28" s="27">
        <f>F28-G28</f>
        <v>78.99999999999636</v>
      </c>
      <c r="I28" s="34">
        <f>100/F28*G28/100</f>
        <v>0.9953533785055526</v>
      </c>
      <c r="J28" s="103" t="s">
        <v>46</v>
      </c>
      <c r="K28" s="79">
        <v>238</v>
      </c>
      <c r="L28" s="79">
        <v>238</v>
      </c>
      <c r="M28" s="186">
        <f>100/K28*L28/100</f>
        <v>1</v>
      </c>
      <c r="N28" s="11"/>
    </row>
    <row r="29" spans="1:14" ht="17.25" customHeight="1">
      <c r="A29" s="82"/>
      <c r="B29" s="104"/>
      <c r="C29" s="32"/>
      <c r="D29" s="32"/>
      <c r="E29" s="32" t="s">
        <v>13</v>
      </c>
      <c r="F29" s="27"/>
      <c r="G29" s="27"/>
      <c r="H29" s="27"/>
      <c r="I29" s="34"/>
      <c r="J29" s="158"/>
      <c r="K29" s="80"/>
      <c r="L29" s="80"/>
      <c r="M29" s="187"/>
      <c r="N29" s="11"/>
    </row>
    <row r="30" spans="1:14" ht="24" customHeight="1">
      <c r="A30" s="81" t="s">
        <v>131</v>
      </c>
      <c r="B30" s="103" t="s">
        <v>38</v>
      </c>
      <c r="C30" s="32"/>
      <c r="D30" s="32"/>
      <c r="E30" s="33" t="s">
        <v>12</v>
      </c>
      <c r="F30" s="27">
        <v>217.3</v>
      </c>
      <c r="G30" s="70">
        <v>159</v>
      </c>
      <c r="H30" s="27">
        <f>F30-G30</f>
        <v>58.30000000000001</v>
      </c>
      <c r="I30" s="34">
        <f>100/F30*G30/100</f>
        <v>0.7317073170731707</v>
      </c>
      <c r="J30" s="103" t="s">
        <v>47</v>
      </c>
      <c r="K30" s="79">
        <v>11</v>
      </c>
      <c r="L30" s="79">
        <v>11</v>
      </c>
      <c r="M30" s="186">
        <f>100/K30*L30/100</f>
        <v>1.0000000000000002</v>
      </c>
      <c r="N30" s="93"/>
    </row>
    <row r="31" spans="1:14" ht="18.75" customHeight="1">
      <c r="A31" s="82"/>
      <c r="B31" s="104"/>
      <c r="C31" s="32"/>
      <c r="D31" s="32"/>
      <c r="E31" s="32" t="s">
        <v>13</v>
      </c>
      <c r="F31" s="27"/>
      <c r="G31" s="27"/>
      <c r="H31" s="27"/>
      <c r="I31" s="34"/>
      <c r="J31" s="158"/>
      <c r="K31" s="80"/>
      <c r="L31" s="80"/>
      <c r="M31" s="187"/>
      <c r="N31" s="94"/>
    </row>
    <row r="32" spans="1:14" ht="15" customHeight="1">
      <c r="A32" s="81" t="s">
        <v>132</v>
      </c>
      <c r="B32" s="103" t="s">
        <v>144</v>
      </c>
      <c r="C32" s="32"/>
      <c r="D32" s="32"/>
      <c r="E32" s="33" t="s">
        <v>12</v>
      </c>
      <c r="F32" s="27">
        <v>2232.9</v>
      </c>
      <c r="G32" s="70">
        <v>2232.9</v>
      </c>
      <c r="H32" s="27">
        <f>F32-G32</f>
        <v>0</v>
      </c>
      <c r="I32" s="34">
        <f>100/F32*G32/100</f>
        <v>1</v>
      </c>
      <c r="J32" s="103" t="s">
        <v>54</v>
      </c>
      <c r="K32" s="79">
        <v>7500</v>
      </c>
      <c r="L32" s="79">
        <v>8000</v>
      </c>
      <c r="M32" s="186">
        <f>100/K32*L32/100</f>
        <v>1.0666666666666667</v>
      </c>
      <c r="N32" s="95"/>
    </row>
    <row r="33" spans="1:14" ht="16.5" customHeight="1">
      <c r="A33" s="82"/>
      <c r="B33" s="104"/>
      <c r="C33" s="32"/>
      <c r="D33" s="32"/>
      <c r="E33" s="32" t="s">
        <v>13</v>
      </c>
      <c r="F33" s="27"/>
      <c r="G33" s="70"/>
      <c r="H33" s="27"/>
      <c r="I33" s="34"/>
      <c r="J33" s="158"/>
      <c r="K33" s="80"/>
      <c r="L33" s="80"/>
      <c r="M33" s="187"/>
      <c r="N33" s="96"/>
    </row>
    <row r="34" spans="1:14" ht="15" customHeight="1">
      <c r="A34" s="101" t="s">
        <v>133</v>
      </c>
      <c r="B34" s="103" t="s">
        <v>140</v>
      </c>
      <c r="C34" s="32"/>
      <c r="D34" s="32"/>
      <c r="E34" s="33" t="s">
        <v>12</v>
      </c>
      <c r="F34" s="27">
        <v>691</v>
      </c>
      <c r="G34" s="70">
        <v>691</v>
      </c>
      <c r="H34" s="27">
        <f>F34-G34</f>
        <v>0</v>
      </c>
      <c r="I34" s="34">
        <f>100/F34*G34/100</f>
        <v>1</v>
      </c>
      <c r="J34" s="133" t="s">
        <v>55</v>
      </c>
      <c r="K34" s="79">
        <v>24000</v>
      </c>
      <c r="L34" s="79">
        <v>24000</v>
      </c>
      <c r="M34" s="186">
        <f>100/K34*L34/100</f>
        <v>1</v>
      </c>
      <c r="N34" s="99"/>
    </row>
    <row r="35" spans="1:14" ht="15.75" customHeight="1">
      <c r="A35" s="102"/>
      <c r="B35" s="104"/>
      <c r="C35" s="32"/>
      <c r="D35" s="32"/>
      <c r="E35" s="32" t="s">
        <v>13</v>
      </c>
      <c r="F35" s="27"/>
      <c r="G35" s="70"/>
      <c r="H35" s="27"/>
      <c r="I35" s="34"/>
      <c r="J35" s="133"/>
      <c r="K35" s="80"/>
      <c r="L35" s="80"/>
      <c r="M35" s="187"/>
      <c r="N35" s="100"/>
    </row>
    <row r="36" spans="1:14" ht="40.5" customHeight="1">
      <c r="A36" s="101" t="s">
        <v>134</v>
      </c>
      <c r="B36" s="103" t="s">
        <v>135</v>
      </c>
      <c r="C36" s="32"/>
      <c r="D36" s="32"/>
      <c r="E36" s="33" t="s">
        <v>12</v>
      </c>
      <c r="F36" s="27">
        <v>13860.4</v>
      </c>
      <c r="G36" s="70">
        <v>13839.7</v>
      </c>
      <c r="H36" s="27">
        <f>F36-G36</f>
        <v>20.69999999999891</v>
      </c>
      <c r="I36" s="34">
        <f>100/F36*G36/100</f>
        <v>0.99850653660789</v>
      </c>
      <c r="J36" s="66" t="s">
        <v>46</v>
      </c>
      <c r="K36" s="71">
        <v>225</v>
      </c>
      <c r="L36" s="71">
        <v>225</v>
      </c>
      <c r="M36" s="67">
        <v>1</v>
      </c>
      <c r="N36" s="68"/>
    </row>
    <row r="37" spans="1:14" ht="18.75" customHeight="1">
      <c r="A37" s="102"/>
      <c r="B37" s="104"/>
      <c r="C37" s="32"/>
      <c r="D37" s="32"/>
      <c r="E37" s="32" t="s">
        <v>13</v>
      </c>
      <c r="F37" s="27"/>
      <c r="G37" s="70"/>
      <c r="H37" s="27"/>
      <c r="I37" s="34"/>
      <c r="J37" s="66"/>
      <c r="K37" s="71"/>
      <c r="L37" s="71"/>
      <c r="M37" s="67"/>
      <c r="N37" s="68"/>
    </row>
    <row r="38" spans="1:14" ht="16.5" customHeight="1">
      <c r="A38" s="101" t="s">
        <v>11</v>
      </c>
      <c r="B38" s="103" t="s">
        <v>39</v>
      </c>
      <c r="C38" s="32"/>
      <c r="D38" s="32"/>
      <c r="E38" s="33" t="s">
        <v>12</v>
      </c>
      <c r="F38" s="27">
        <v>200.9</v>
      </c>
      <c r="G38" s="70">
        <f>202.4-1.5</f>
        <v>200.9</v>
      </c>
      <c r="H38" s="27">
        <f>F38-G38</f>
        <v>0</v>
      </c>
      <c r="I38" s="34">
        <f>100/F38*G38/100</f>
        <v>1</v>
      </c>
      <c r="J38" s="133" t="s">
        <v>59</v>
      </c>
      <c r="K38" s="79">
        <v>1</v>
      </c>
      <c r="L38" s="79">
        <v>1</v>
      </c>
      <c r="M38" s="186">
        <f>100/K38*L38/100</f>
        <v>1</v>
      </c>
      <c r="N38" s="88"/>
    </row>
    <row r="39" spans="1:14" ht="14.25" customHeight="1">
      <c r="A39" s="102"/>
      <c r="B39" s="104"/>
      <c r="C39" s="32"/>
      <c r="D39" s="32"/>
      <c r="E39" s="32" t="s">
        <v>13</v>
      </c>
      <c r="F39" s="27"/>
      <c r="G39" s="70"/>
      <c r="H39" s="27"/>
      <c r="I39" s="34"/>
      <c r="J39" s="133"/>
      <c r="K39" s="80"/>
      <c r="L39" s="80"/>
      <c r="M39" s="187"/>
      <c r="N39" s="89"/>
    </row>
    <row r="40" spans="1:14" ht="18.75" customHeight="1">
      <c r="A40" s="101" t="s">
        <v>52</v>
      </c>
      <c r="B40" s="103" t="s">
        <v>40</v>
      </c>
      <c r="C40" s="32"/>
      <c r="D40" s="32"/>
      <c r="E40" s="33" t="s">
        <v>12</v>
      </c>
      <c r="F40" s="27">
        <v>46.5</v>
      </c>
      <c r="G40" s="70">
        <v>46.5</v>
      </c>
      <c r="H40" s="27">
        <f>F40-G40</f>
        <v>0</v>
      </c>
      <c r="I40" s="34">
        <f>100/F40*G40/100</f>
        <v>1</v>
      </c>
      <c r="J40" s="133" t="s">
        <v>60</v>
      </c>
      <c r="K40" s="79">
        <v>1</v>
      </c>
      <c r="L40" s="79">
        <v>1</v>
      </c>
      <c r="M40" s="186">
        <f>100/K40*L40/100</f>
        <v>1</v>
      </c>
      <c r="N40" s="89"/>
    </row>
    <row r="41" spans="1:14" ht="19.5" customHeight="1">
      <c r="A41" s="102"/>
      <c r="B41" s="104"/>
      <c r="C41" s="32"/>
      <c r="D41" s="32"/>
      <c r="E41" s="32" t="s">
        <v>13</v>
      </c>
      <c r="F41" s="27"/>
      <c r="G41" s="70"/>
      <c r="H41" s="27"/>
      <c r="I41" s="34"/>
      <c r="J41" s="133"/>
      <c r="K41" s="80"/>
      <c r="L41" s="80"/>
      <c r="M41" s="187"/>
      <c r="N41" s="90"/>
    </row>
    <row r="42" spans="1:14" ht="19.5" customHeight="1">
      <c r="A42" s="101" t="s">
        <v>53</v>
      </c>
      <c r="B42" s="103" t="s">
        <v>41</v>
      </c>
      <c r="C42" s="32"/>
      <c r="D42" s="32"/>
      <c r="E42" s="33" t="s">
        <v>12</v>
      </c>
      <c r="F42" s="27">
        <v>14</v>
      </c>
      <c r="G42" s="70">
        <v>14</v>
      </c>
      <c r="H42" s="27">
        <f>F42-G42</f>
        <v>0</v>
      </c>
      <c r="I42" s="34">
        <f>100/F42*G42/100</f>
        <v>1</v>
      </c>
      <c r="J42" s="133" t="s">
        <v>61</v>
      </c>
      <c r="K42" s="79">
        <v>1</v>
      </c>
      <c r="L42" s="79">
        <v>1</v>
      </c>
      <c r="M42" s="186">
        <f>100/K42*L42/100</f>
        <v>1</v>
      </c>
      <c r="N42" s="97"/>
    </row>
    <row r="43" spans="1:14" ht="18.75" customHeight="1">
      <c r="A43" s="102"/>
      <c r="B43" s="104"/>
      <c r="C43" s="32"/>
      <c r="D43" s="32"/>
      <c r="E43" s="32" t="s">
        <v>13</v>
      </c>
      <c r="F43" s="27"/>
      <c r="G43" s="70"/>
      <c r="H43" s="27"/>
      <c r="I43" s="34"/>
      <c r="J43" s="133"/>
      <c r="K43" s="80"/>
      <c r="L43" s="80"/>
      <c r="M43" s="187"/>
      <c r="N43" s="98"/>
    </row>
    <row r="44" spans="1:14" ht="20.25" customHeight="1">
      <c r="A44" s="101" t="s">
        <v>56</v>
      </c>
      <c r="B44" s="103" t="s">
        <v>65</v>
      </c>
      <c r="C44" s="32"/>
      <c r="D44" s="32"/>
      <c r="E44" s="33" t="s">
        <v>12</v>
      </c>
      <c r="F44" s="27">
        <v>0</v>
      </c>
      <c r="G44" s="70">
        <v>0</v>
      </c>
      <c r="H44" s="27"/>
      <c r="I44" s="34"/>
      <c r="J44" s="133" t="s">
        <v>62</v>
      </c>
      <c r="K44" s="79">
        <v>16</v>
      </c>
      <c r="L44" s="79">
        <v>16</v>
      </c>
      <c r="M44" s="186">
        <f>100/K44*L44/100</f>
        <v>1</v>
      </c>
      <c r="N44" s="91"/>
    </row>
    <row r="45" spans="1:14" ht="20.25" customHeight="1">
      <c r="A45" s="102"/>
      <c r="B45" s="104"/>
      <c r="C45" s="32"/>
      <c r="D45" s="32"/>
      <c r="E45" s="32" t="s">
        <v>13</v>
      </c>
      <c r="F45" s="27"/>
      <c r="G45" s="70"/>
      <c r="H45" s="27"/>
      <c r="I45" s="34"/>
      <c r="J45" s="133"/>
      <c r="K45" s="80"/>
      <c r="L45" s="80"/>
      <c r="M45" s="187"/>
      <c r="N45" s="92"/>
    </row>
    <row r="46" spans="1:14" ht="16.5" customHeight="1">
      <c r="A46" s="101" t="s">
        <v>57</v>
      </c>
      <c r="B46" s="103" t="s">
        <v>42</v>
      </c>
      <c r="C46" s="32"/>
      <c r="D46" s="32"/>
      <c r="E46" s="33" t="s">
        <v>12</v>
      </c>
      <c r="F46" s="27">
        <v>2400</v>
      </c>
      <c r="G46" s="70">
        <v>2400</v>
      </c>
      <c r="H46" s="27">
        <f>F46-G46</f>
        <v>0</v>
      </c>
      <c r="I46" s="34">
        <f>100/F46*G46/100</f>
        <v>1</v>
      </c>
      <c r="J46" s="133" t="s">
        <v>63</v>
      </c>
      <c r="K46" s="79">
        <v>1</v>
      </c>
      <c r="L46" s="79">
        <v>1</v>
      </c>
      <c r="M46" s="186">
        <f>100/K46*L46/100</f>
        <v>1</v>
      </c>
      <c r="N46" s="28"/>
    </row>
    <row r="47" spans="1:14" ht="39.75" customHeight="1">
      <c r="A47" s="102"/>
      <c r="B47" s="104"/>
      <c r="C47" s="32"/>
      <c r="D47" s="32"/>
      <c r="E47" s="32" t="s">
        <v>13</v>
      </c>
      <c r="F47" s="27"/>
      <c r="G47" s="70"/>
      <c r="H47" s="27"/>
      <c r="I47" s="34"/>
      <c r="J47" s="133"/>
      <c r="K47" s="80"/>
      <c r="L47" s="80"/>
      <c r="M47" s="187"/>
      <c r="N47" s="28"/>
    </row>
    <row r="48" spans="1:14" ht="24" customHeight="1">
      <c r="A48" s="101" t="s">
        <v>58</v>
      </c>
      <c r="B48" s="103" t="s">
        <v>43</v>
      </c>
      <c r="C48" s="32"/>
      <c r="D48" s="32"/>
      <c r="E48" s="33" t="s">
        <v>12</v>
      </c>
      <c r="F48" s="27">
        <v>21.4</v>
      </c>
      <c r="G48" s="70">
        <v>21.4</v>
      </c>
      <c r="H48" s="27">
        <f>F48-G48</f>
        <v>0</v>
      </c>
      <c r="I48" s="34">
        <f>100/F48*G48/100</f>
        <v>1</v>
      </c>
      <c r="J48" s="103" t="s">
        <v>64</v>
      </c>
      <c r="K48" s="79">
        <v>3</v>
      </c>
      <c r="L48" s="79">
        <v>3</v>
      </c>
      <c r="M48" s="186">
        <f>100/K48*L48/100</f>
        <v>1</v>
      </c>
      <c r="N48" s="28"/>
    </row>
    <row r="49" spans="1:14" ht="45.75" customHeight="1">
      <c r="A49" s="102"/>
      <c r="B49" s="104"/>
      <c r="C49" s="32"/>
      <c r="D49" s="32"/>
      <c r="E49" s="32" t="s">
        <v>13</v>
      </c>
      <c r="F49" s="27"/>
      <c r="G49" s="70"/>
      <c r="H49" s="27"/>
      <c r="I49" s="35"/>
      <c r="J49" s="158"/>
      <c r="K49" s="80"/>
      <c r="L49" s="80"/>
      <c r="M49" s="187"/>
      <c r="N49" s="28"/>
    </row>
    <row r="50" spans="1:14" ht="20.25" customHeight="1">
      <c r="A50" s="79"/>
      <c r="B50" s="124" t="s">
        <v>16</v>
      </c>
      <c r="C50" s="125"/>
      <c r="D50" s="126"/>
      <c r="E50" s="36" t="s">
        <v>12</v>
      </c>
      <c r="F50" s="37">
        <f>F28+F38+F40+F42+F44+F46+F48</f>
        <v>19684.4</v>
      </c>
      <c r="G50" s="37">
        <f>G28+G38+G40+G42+G44+G46+G48</f>
        <v>19605.400000000005</v>
      </c>
      <c r="H50" s="37">
        <f>H28+H38+H40+H42+H44+H46+H48</f>
        <v>78.99999999999636</v>
      </c>
      <c r="I50" s="34">
        <f>100/F50*G50/100</f>
        <v>0.9959866696470304</v>
      </c>
      <c r="J50" s="18"/>
      <c r="K50" s="35"/>
      <c r="L50" s="35"/>
      <c r="M50" s="18"/>
      <c r="N50" s="28"/>
    </row>
    <row r="51" spans="1:14" ht="20.25" customHeight="1">
      <c r="A51" s="123"/>
      <c r="B51" s="127"/>
      <c r="C51" s="128"/>
      <c r="D51" s="129"/>
      <c r="E51" s="36" t="s">
        <v>13</v>
      </c>
      <c r="F51" s="37"/>
      <c r="G51" s="69"/>
      <c r="H51" s="63" t="s">
        <v>122</v>
      </c>
      <c r="I51" s="38"/>
      <c r="J51" s="18"/>
      <c r="K51" s="35"/>
      <c r="L51" s="35"/>
      <c r="M51" s="18"/>
      <c r="N51" s="28"/>
    </row>
    <row r="52" spans="1:14" ht="20.25" customHeight="1">
      <c r="A52" s="123"/>
      <c r="B52" s="127"/>
      <c r="C52" s="128"/>
      <c r="D52" s="129"/>
      <c r="E52" s="36" t="s">
        <v>14</v>
      </c>
      <c r="F52" s="37"/>
      <c r="G52" s="37"/>
      <c r="H52" s="37"/>
      <c r="I52" s="38"/>
      <c r="J52" s="18"/>
      <c r="K52" s="35"/>
      <c r="L52" s="35"/>
      <c r="M52" s="18"/>
      <c r="N52" s="28"/>
    </row>
    <row r="53" spans="1:14" ht="20.25" customHeight="1">
      <c r="A53" s="80"/>
      <c r="B53" s="130"/>
      <c r="C53" s="131"/>
      <c r="D53" s="132"/>
      <c r="E53" s="36" t="s">
        <v>15</v>
      </c>
      <c r="F53" s="37"/>
      <c r="G53" s="37"/>
      <c r="H53" s="37"/>
      <c r="I53" s="38"/>
      <c r="J53" s="18"/>
      <c r="K53" s="35"/>
      <c r="L53" s="35"/>
      <c r="M53" s="18"/>
      <c r="N53" s="28"/>
    </row>
    <row r="54" spans="1:14" ht="101.25" customHeight="1">
      <c r="A54" s="79" t="s">
        <v>66</v>
      </c>
      <c r="B54" s="176" t="s">
        <v>106</v>
      </c>
      <c r="C54" s="177"/>
      <c r="D54" s="177"/>
      <c r="E54" s="177"/>
      <c r="F54" s="177"/>
      <c r="G54" s="177"/>
      <c r="H54" s="177"/>
      <c r="I54" s="178"/>
      <c r="J54" s="31" t="s">
        <v>107</v>
      </c>
      <c r="K54" s="35">
        <v>885</v>
      </c>
      <c r="L54" s="73">
        <v>563</v>
      </c>
      <c r="M54" s="34">
        <f>100/K54*L54/100</f>
        <v>0.6361581920903955</v>
      </c>
      <c r="N54" s="83" t="s">
        <v>143</v>
      </c>
    </row>
    <row r="55" spans="1:14" ht="70.5" customHeight="1">
      <c r="A55" s="123"/>
      <c r="B55" s="179"/>
      <c r="C55" s="180"/>
      <c r="D55" s="180"/>
      <c r="E55" s="180"/>
      <c r="F55" s="180"/>
      <c r="G55" s="180"/>
      <c r="H55" s="180"/>
      <c r="I55" s="181"/>
      <c r="J55" s="31" t="s">
        <v>108</v>
      </c>
      <c r="K55" s="35">
        <v>8</v>
      </c>
      <c r="L55" s="35">
        <v>4</v>
      </c>
      <c r="M55" s="34">
        <f>100/K55*L55/100</f>
        <v>0.5</v>
      </c>
      <c r="N55" s="84"/>
    </row>
    <row r="56" spans="1:15" ht="24" customHeight="1">
      <c r="A56" s="81" t="s">
        <v>67</v>
      </c>
      <c r="B56" s="103" t="s">
        <v>73</v>
      </c>
      <c r="C56" s="32"/>
      <c r="D56" s="32"/>
      <c r="E56" s="33" t="s">
        <v>12</v>
      </c>
      <c r="F56" s="39">
        <f>F58+F60+F62+F64</f>
        <v>29370.100000000002</v>
      </c>
      <c r="G56" s="39">
        <f>G58+G60+G62+G64</f>
        <v>29370.100000000002</v>
      </c>
      <c r="H56" s="58">
        <f aca="true" t="shared" si="0" ref="F56:H57">H58+H60+H62+H64</f>
        <v>0</v>
      </c>
      <c r="I56" s="34">
        <f>100/F56*G56/100</f>
        <v>1</v>
      </c>
      <c r="J56" s="103"/>
      <c r="K56" s="79"/>
      <c r="L56" s="79"/>
      <c r="M56" s="147"/>
      <c r="N56" s="28"/>
      <c r="O56" s="52" t="s">
        <v>120</v>
      </c>
    </row>
    <row r="57" spans="1:15" ht="39" customHeight="1">
      <c r="A57" s="82"/>
      <c r="B57" s="104"/>
      <c r="C57" s="32"/>
      <c r="D57" s="32"/>
      <c r="E57" s="32" t="s">
        <v>13</v>
      </c>
      <c r="F57" s="39">
        <f t="shared" si="0"/>
        <v>79.39999999999999</v>
      </c>
      <c r="G57" s="39">
        <f>G59+G61+G63+G65</f>
        <v>79.39999999999999</v>
      </c>
      <c r="H57" s="58">
        <f t="shared" si="0"/>
        <v>0</v>
      </c>
      <c r="I57" s="34">
        <f aca="true" t="shared" si="1" ref="I57:I75">100/F57*G57/100</f>
        <v>1</v>
      </c>
      <c r="J57" s="158"/>
      <c r="K57" s="80"/>
      <c r="L57" s="80"/>
      <c r="M57" s="162"/>
      <c r="N57" s="28"/>
      <c r="O57" s="52">
        <f>SUM(O58:O65)</f>
        <v>620</v>
      </c>
    </row>
    <row r="58" spans="1:15" ht="37.5" customHeight="1">
      <c r="A58" s="81" t="s">
        <v>76</v>
      </c>
      <c r="B58" s="103" t="s">
        <v>74</v>
      </c>
      <c r="C58" s="32"/>
      <c r="D58" s="32"/>
      <c r="E58" s="33" t="s">
        <v>12</v>
      </c>
      <c r="F58" s="35">
        <v>16343</v>
      </c>
      <c r="G58" s="35">
        <v>16343</v>
      </c>
      <c r="H58" s="59">
        <f aca="true" t="shared" si="2" ref="H58:H65">F58-G58</f>
        <v>0</v>
      </c>
      <c r="I58" s="34">
        <f>100/F58*G58/100</f>
        <v>1</v>
      </c>
      <c r="J58" s="66" t="s">
        <v>93</v>
      </c>
      <c r="K58" s="35">
        <v>75</v>
      </c>
      <c r="L58" s="35">
        <v>75</v>
      </c>
      <c r="M58" s="34">
        <f>100/K58*L58/100</f>
        <v>1</v>
      </c>
      <c r="N58" s="28"/>
      <c r="O58" s="52">
        <v>345</v>
      </c>
    </row>
    <row r="59" spans="1:14" ht="15.75" customHeight="1">
      <c r="A59" s="82"/>
      <c r="B59" s="104"/>
      <c r="C59" s="32"/>
      <c r="D59" s="32"/>
      <c r="E59" s="32" t="s">
        <v>13</v>
      </c>
      <c r="F59" s="35">
        <v>44.2</v>
      </c>
      <c r="G59" s="35">
        <v>44.2</v>
      </c>
      <c r="H59" s="59">
        <f t="shared" si="2"/>
        <v>0</v>
      </c>
      <c r="I59" s="34">
        <f t="shared" si="1"/>
        <v>1</v>
      </c>
      <c r="J59" s="198" t="s">
        <v>145</v>
      </c>
      <c r="K59" s="35">
        <v>345</v>
      </c>
      <c r="L59" s="35">
        <v>345</v>
      </c>
      <c r="M59" s="34">
        <f>L59/K59</f>
        <v>1</v>
      </c>
      <c r="N59" s="28"/>
    </row>
    <row r="60" spans="1:15" ht="36.75" customHeight="1">
      <c r="A60" s="81" t="s">
        <v>77</v>
      </c>
      <c r="B60" s="103" t="s">
        <v>75</v>
      </c>
      <c r="C60" s="32"/>
      <c r="D60" s="32"/>
      <c r="E60" s="33" t="s">
        <v>12</v>
      </c>
      <c r="F60" s="35">
        <v>12127</v>
      </c>
      <c r="G60" s="35">
        <v>12127</v>
      </c>
      <c r="H60" s="59">
        <f t="shared" si="2"/>
        <v>0</v>
      </c>
      <c r="I60" s="34">
        <f t="shared" si="1"/>
        <v>1</v>
      </c>
      <c r="J60" s="66" t="s">
        <v>93</v>
      </c>
      <c r="K60" s="35">
        <v>86</v>
      </c>
      <c r="L60" s="35">
        <v>86</v>
      </c>
      <c r="M60" s="34">
        <f>100/K60*L60/100</f>
        <v>1</v>
      </c>
      <c r="N60" s="28"/>
      <c r="O60" s="52">
        <v>256</v>
      </c>
    </row>
    <row r="61" spans="1:14" ht="17.25" customHeight="1">
      <c r="A61" s="82"/>
      <c r="B61" s="104"/>
      <c r="C61" s="32"/>
      <c r="D61" s="32"/>
      <c r="E61" s="32" t="s">
        <v>13</v>
      </c>
      <c r="F61" s="35">
        <v>32.8</v>
      </c>
      <c r="G61" s="35">
        <v>32.8</v>
      </c>
      <c r="H61" s="59">
        <f t="shared" si="2"/>
        <v>0</v>
      </c>
      <c r="I61" s="34">
        <f t="shared" si="1"/>
        <v>0.9999999999999999</v>
      </c>
      <c r="J61" s="198" t="s">
        <v>145</v>
      </c>
      <c r="K61" s="35">
        <v>256</v>
      </c>
      <c r="L61" s="35">
        <v>256</v>
      </c>
      <c r="M61" s="34">
        <f>L61/K61</f>
        <v>1</v>
      </c>
      <c r="N61" s="28"/>
    </row>
    <row r="62" spans="1:15" ht="38.25" customHeight="1">
      <c r="A62" s="101" t="s">
        <v>78</v>
      </c>
      <c r="B62" s="103" t="s">
        <v>79</v>
      </c>
      <c r="C62" s="32"/>
      <c r="D62" s="32"/>
      <c r="E62" s="33" t="s">
        <v>12</v>
      </c>
      <c r="F62" s="35">
        <v>615.9</v>
      </c>
      <c r="G62" s="35">
        <v>615.9</v>
      </c>
      <c r="H62" s="59">
        <f t="shared" si="2"/>
        <v>0</v>
      </c>
      <c r="I62" s="34">
        <f t="shared" si="1"/>
        <v>1</v>
      </c>
      <c r="J62" s="66" t="s">
        <v>93</v>
      </c>
      <c r="K62" s="35">
        <v>100</v>
      </c>
      <c r="L62" s="35">
        <v>100</v>
      </c>
      <c r="M62" s="34">
        <f>100/K62*L62/100</f>
        <v>1</v>
      </c>
      <c r="N62" s="28"/>
      <c r="O62" s="52">
        <v>13</v>
      </c>
    </row>
    <row r="63" spans="1:14" ht="18" customHeight="1">
      <c r="A63" s="102"/>
      <c r="B63" s="104"/>
      <c r="C63" s="32"/>
      <c r="D63" s="32"/>
      <c r="E63" s="32" t="s">
        <v>13</v>
      </c>
      <c r="F63" s="35">
        <v>1.6</v>
      </c>
      <c r="G63" s="35">
        <v>1.6</v>
      </c>
      <c r="H63" s="59">
        <f t="shared" si="2"/>
        <v>0</v>
      </c>
      <c r="I63" s="34">
        <f t="shared" si="1"/>
        <v>1</v>
      </c>
      <c r="J63" s="198" t="s">
        <v>145</v>
      </c>
      <c r="K63" s="35">
        <v>13</v>
      </c>
      <c r="L63" s="35">
        <v>13</v>
      </c>
      <c r="M63" s="34">
        <f>L63/K63</f>
        <v>1</v>
      </c>
      <c r="N63" s="28"/>
    </row>
    <row r="64" spans="1:15" ht="39" customHeight="1">
      <c r="A64" s="101" t="s">
        <v>81</v>
      </c>
      <c r="B64" s="103" t="s">
        <v>80</v>
      </c>
      <c r="C64" s="32"/>
      <c r="D64" s="32"/>
      <c r="E64" s="33" t="s">
        <v>12</v>
      </c>
      <c r="F64" s="35">
        <v>284.2</v>
      </c>
      <c r="G64" s="35">
        <v>284.2</v>
      </c>
      <c r="H64" s="59">
        <f t="shared" si="2"/>
        <v>0</v>
      </c>
      <c r="I64" s="34">
        <f t="shared" si="1"/>
        <v>1</v>
      </c>
      <c r="J64" s="66" t="s">
        <v>93</v>
      </c>
      <c r="K64" s="35">
        <v>100</v>
      </c>
      <c r="L64" s="35">
        <v>100</v>
      </c>
      <c r="M64" s="34">
        <f>100/K64*L64/100</f>
        <v>1</v>
      </c>
      <c r="N64" s="28"/>
      <c r="O64" s="52">
        <v>6</v>
      </c>
    </row>
    <row r="65" spans="1:14" ht="17.25" customHeight="1">
      <c r="A65" s="102"/>
      <c r="B65" s="104"/>
      <c r="C65" s="32"/>
      <c r="D65" s="32"/>
      <c r="E65" s="32" t="s">
        <v>13</v>
      </c>
      <c r="F65" s="35">
        <v>0.8</v>
      </c>
      <c r="G65" s="35">
        <v>0.8</v>
      </c>
      <c r="H65" s="59">
        <f t="shared" si="2"/>
        <v>0</v>
      </c>
      <c r="I65" s="34">
        <f t="shared" si="1"/>
        <v>1</v>
      </c>
      <c r="J65" s="198" t="s">
        <v>145</v>
      </c>
      <c r="K65" s="35">
        <v>6</v>
      </c>
      <c r="L65" s="35">
        <v>6</v>
      </c>
      <c r="M65" s="34">
        <f>L65/K65</f>
        <v>1</v>
      </c>
      <c r="N65" s="28"/>
    </row>
    <row r="66" spans="1:14" ht="24" customHeight="1">
      <c r="A66" s="101" t="s">
        <v>68</v>
      </c>
      <c r="B66" s="103" t="s">
        <v>82</v>
      </c>
      <c r="C66" s="32"/>
      <c r="D66" s="32"/>
      <c r="E66" s="33" t="s">
        <v>12</v>
      </c>
      <c r="F66" s="39">
        <f aca="true" t="shared" si="3" ref="F66:H67">F68+F70+F72+F74</f>
        <v>23851.9</v>
      </c>
      <c r="G66" s="39">
        <f>G68+G70+G72+G74</f>
        <v>23851.9</v>
      </c>
      <c r="H66" s="58">
        <f t="shared" si="3"/>
        <v>0</v>
      </c>
      <c r="I66" s="34">
        <f>100/F66*G66/100</f>
        <v>1</v>
      </c>
      <c r="J66" s="133"/>
      <c r="K66" s="79"/>
      <c r="L66" s="79"/>
      <c r="M66" s="147"/>
      <c r="N66" s="28"/>
    </row>
    <row r="67" spans="1:15" ht="39" customHeight="1">
      <c r="A67" s="102"/>
      <c r="B67" s="104"/>
      <c r="C67" s="32"/>
      <c r="D67" s="32"/>
      <c r="E67" s="32" t="s">
        <v>13</v>
      </c>
      <c r="F67" s="39">
        <f t="shared" si="3"/>
        <v>79.3</v>
      </c>
      <c r="G67" s="39">
        <f>G69+G71+G73+G75</f>
        <v>79.3</v>
      </c>
      <c r="H67" s="58">
        <f t="shared" si="3"/>
        <v>0</v>
      </c>
      <c r="I67" s="34">
        <f t="shared" si="1"/>
        <v>1</v>
      </c>
      <c r="J67" s="133"/>
      <c r="K67" s="80"/>
      <c r="L67" s="80"/>
      <c r="M67" s="162"/>
      <c r="N67" s="28"/>
      <c r="O67" s="52">
        <f>SUM(O68:O74)</f>
        <v>608</v>
      </c>
    </row>
    <row r="68" spans="1:15" ht="39" customHeight="1">
      <c r="A68" s="101" t="s">
        <v>83</v>
      </c>
      <c r="B68" s="103" t="s">
        <v>74</v>
      </c>
      <c r="C68" s="32"/>
      <c r="D68" s="32"/>
      <c r="E68" s="33" t="s">
        <v>12</v>
      </c>
      <c r="F68" s="35">
        <v>15927.4</v>
      </c>
      <c r="G68" s="35">
        <v>15927.4</v>
      </c>
      <c r="H68" s="59">
        <f aca="true" t="shared" si="4" ref="H68:H75">F68-G68</f>
        <v>0</v>
      </c>
      <c r="I68" s="34">
        <f t="shared" si="1"/>
        <v>1</v>
      </c>
      <c r="J68" s="198" t="s">
        <v>93</v>
      </c>
      <c r="K68" s="35">
        <v>75</v>
      </c>
      <c r="L68" s="35">
        <v>75</v>
      </c>
      <c r="M68" s="34">
        <f aca="true" t="shared" si="5" ref="M68:M74">100/K68*L68/100</f>
        <v>1</v>
      </c>
      <c r="N68" s="28"/>
      <c r="O68" s="52">
        <v>406</v>
      </c>
    </row>
    <row r="69" spans="1:14" ht="15" customHeight="1">
      <c r="A69" s="102"/>
      <c r="B69" s="104"/>
      <c r="C69" s="32"/>
      <c r="D69" s="32"/>
      <c r="E69" s="32" t="s">
        <v>13</v>
      </c>
      <c r="F69" s="35">
        <v>53</v>
      </c>
      <c r="G69" s="35">
        <v>53</v>
      </c>
      <c r="H69" s="59">
        <f t="shared" si="4"/>
        <v>0</v>
      </c>
      <c r="I69" s="34">
        <f t="shared" si="1"/>
        <v>1</v>
      </c>
      <c r="J69" s="198" t="s">
        <v>145</v>
      </c>
      <c r="K69" s="35">
        <v>406</v>
      </c>
      <c r="L69" s="35">
        <v>406</v>
      </c>
      <c r="M69" s="34">
        <f>L69/K69</f>
        <v>1</v>
      </c>
      <c r="N69" s="28"/>
    </row>
    <row r="70" spans="1:15" ht="39" customHeight="1">
      <c r="A70" s="101" t="s">
        <v>84</v>
      </c>
      <c r="B70" s="103" t="s">
        <v>75</v>
      </c>
      <c r="C70" s="32"/>
      <c r="D70" s="32"/>
      <c r="E70" s="33" t="s">
        <v>12</v>
      </c>
      <c r="F70" s="35">
        <v>7257.6</v>
      </c>
      <c r="G70" s="35">
        <v>7257.6</v>
      </c>
      <c r="H70" s="59">
        <f t="shared" si="4"/>
        <v>0</v>
      </c>
      <c r="I70" s="34">
        <f t="shared" si="1"/>
        <v>1</v>
      </c>
      <c r="J70" s="198" t="s">
        <v>93</v>
      </c>
      <c r="K70" s="35">
        <v>95</v>
      </c>
      <c r="L70" s="35">
        <v>95</v>
      </c>
      <c r="M70" s="34">
        <f t="shared" si="5"/>
        <v>1</v>
      </c>
      <c r="N70" s="28"/>
      <c r="O70" s="52">
        <v>185</v>
      </c>
    </row>
    <row r="71" spans="1:14" ht="15.75" customHeight="1">
      <c r="A71" s="102"/>
      <c r="B71" s="104"/>
      <c r="C71" s="32"/>
      <c r="D71" s="32"/>
      <c r="E71" s="32" t="s">
        <v>13</v>
      </c>
      <c r="F71" s="35">
        <v>24.1</v>
      </c>
      <c r="G71" s="35">
        <v>24.1</v>
      </c>
      <c r="H71" s="59">
        <f t="shared" si="4"/>
        <v>0</v>
      </c>
      <c r="I71" s="34">
        <f t="shared" si="1"/>
        <v>1</v>
      </c>
      <c r="J71" s="198" t="s">
        <v>145</v>
      </c>
      <c r="K71" s="35">
        <v>185</v>
      </c>
      <c r="L71" s="35">
        <v>185</v>
      </c>
      <c r="M71" s="34">
        <f>L71/K71</f>
        <v>1</v>
      </c>
      <c r="N71" s="28"/>
    </row>
    <row r="72" spans="1:15" ht="42" customHeight="1">
      <c r="A72" s="101" t="s">
        <v>85</v>
      </c>
      <c r="B72" s="103" t="s">
        <v>79</v>
      </c>
      <c r="C72" s="32"/>
      <c r="D72" s="32"/>
      <c r="E72" s="33" t="s">
        <v>12</v>
      </c>
      <c r="F72" s="35">
        <v>353</v>
      </c>
      <c r="G72" s="35">
        <v>353</v>
      </c>
      <c r="H72" s="59">
        <f t="shared" si="4"/>
        <v>0</v>
      </c>
      <c r="I72" s="34">
        <f t="shared" si="1"/>
        <v>1</v>
      </c>
      <c r="J72" s="66" t="s">
        <v>93</v>
      </c>
      <c r="K72" s="35">
        <v>100</v>
      </c>
      <c r="L72" s="35">
        <v>100</v>
      </c>
      <c r="M72" s="34">
        <f t="shared" si="5"/>
        <v>1</v>
      </c>
      <c r="N72" s="28"/>
      <c r="O72" s="52">
        <v>9</v>
      </c>
    </row>
    <row r="73" spans="1:14" ht="15.75" customHeight="1">
      <c r="A73" s="102"/>
      <c r="B73" s="104"/>
      <c r="C73" s="32"/>
      <c r="D73" s="32"/>
      <c r="E73" s="32" t="s">
        <v>13</v>
      </c>
      <c r="F73" s="35">
        <v>1.2</v>
      </c>
      <c r="G73" s="35">
        <v>1.2</v>
      </c>
      <c r="H73" s="59">
        <f t="shared" si="4"/>
        <v>0</v>
      </c>
      <c r="I73" s="34">
        <f t="shared" si="1"/>
        <v>1.0000000000000002</v>
      </c>
      <c r="J73" s="198" t="s">
        <v>145</v>
      </c>
      <c r="K73" s="35">
        <v>9</v>
      </c>
      <c r="L73" s="35">
        <v>9</v>
      </c>
      <c r="M73" s="34">
        <f>L73/K73</f>
        <v>1</v>
      </c>
      <c r="N73" s="28"/>
    </row>
    <row r="74" spans="1:15" ht="39" customHeight="1">
      <c r="A74" s="81" t="s">
        <v>86</v>
      </c>
      <c r="B74" s="103" t="s">
        <v>80</v>
      </c>
      <c r="C74" s="32"/>
      <c r="D74" s="32"/>
      <c r="E74" s="33" t="s">
        <v>12</v>
      </c>
      <c r="F74" s="35">
        <v>313.9</v>
      </c>
      <c r="G74" s="35">
        <v>313.9</v>
      </c>
      <c r="H74" s="59">
        <f t="shared" si="4"/>
        <v>0</v>
      </c>
      <c r="I74" s="34">
        <f t="shared" si="1"/>
        <v>1</v>
      </c>
      <c r="J74" s="66" t="s">
        <v>93</v>
      </c>
      <c r="K74" s="35">
        <v>100</v>
      </c>
      <c r="L74" s="35">
        <v>100</v>
      </c>
      <c r="M74" s="34">
        <f t="shared" si="5"/>
        <v>1</v>
      </c>
      <c r="N74" s="28"/>
      <c r="O74" s="52">
        <v>8</v>
      </c>
    </row>
    <row r="75" spans="1:14" ht="16.5" customHeight="1">
      <c r="A75" s="134"/>
      <c r="B75" s="104"/>
      <c r="C75" s="32"/>
      <c r="D75" s="32"/>
      <c r="E75" s="32" t="s">
        <v>13</v>
      </c>
      <c r="F75" s="35">
        <v>1</v>
      </c>
      <c r="G75" s="35">
        <v>1</v>
      </c>
      <c r="H75" s="59">
        <f t="shared" si="4"/>
        <v>0</v>
      </c>
      <c r="I75" s="34">
        <f t="shared" si="1"/>
        <v>1</v>
      </c>
      <c r="J75" s="198" t="s">
        <v>145</v>
      </c>
      <c r="K75" s="35">
        <v>8</v>
      </c>
      <c r="L75" s="35">
        <v>8</v>
      </c>
      <c r="M75" s="34">
        <f>L75/K75</f>
        <v>1</v>
      </c>
      <c r="N75" s="29"/>
    </row>
    <row r="76" spans="1:14" ht="24" customHeight="1">
      <c r="A76" s="81" t="s">
        <v>69</v>
      </c>
      <c r="B76" s="103" t="s">
        <v>87</v>
      </c>
      <c r="C76" s="32"/>
      <c r="D76" s="32"/>
      <c r="E76" s="33" t="s">
        <v>12</v>
      </c>
      <c r="F76" s="39">
        <f aca="true" t="shared" si="6" ref="F76:H77">F78+F80+F82</f>
        <v>7271.5</v>
      </c>
      <c r="G76" s="39">
        <f>G78+G80+G82</f>
        <v>7271.5</v>
      </c>
      <c r="H76" s="58">
        <f t="shared" si="6"/>
        <v>0</v>
      </c>
      <c r="I76" s="34">
        <f>100/F76*G76/100</f>
        <v>1</v>
      </c>
      <c r="J76" s="103"/>
      <c r="K76" s="79"/>
      <c r="L76" s="79"/>
      <c r="M76" s="147"/>
      <c r="N76" s="29"/>
    </row>
    <row r="77" spans="1:15" ht="24" customHeight="1">
      <c r="A77" s="82"/>
      <c r="B77" s="104"/>
      <c r="C77" s="32"/>
      <c r="D77" s="32"/>
      <c r="E77" s="32" t="s">
        <v>13</v>
      </c>
      <c r="F77" s="39">
        <f t="shared" si="6"/>
        <v>0</v>
      </c>
      <c r="G77" s="39">
        <f>G79+G81+G83</f>
        <v>0</v>
      </c>
      <c r="H77" s="58">
        <f t="shared" si="6"/>
        <v>0</v>
      </c>
      <c r="I77" s="34"/>
      <c r="J77" s="158"/>
      <c r="K77" s="80"/>
      <c r="L77" s="80"/>
      <c r="M77" s="162"/>
      <c r="N77" s="29"/>
      <c r="O77" s="52">
        <f>SUM(O78:O83)</f>
        <v>337</v>
      </c>
    </row>
    <row r="78" spans="1:15" ht="39" customHeight="1">
      <c r="A78" s="81" t="s">
        <v>88</v>
      </c>
      <c r="B78" s="103" t="s">
        <v>74</v>
      </c>
      <c r="C78" s="32"/>
      <c r="D78" s="32"/>
      <c r="E78" s="33" t="s">
        <v>12</v>
      </c>
      <c r="F78" s="35">
        <v>3732.9</v>
      </c>
      <c r="G78" s="35">
        <v>3732.9</v>
      </c>
      <c r="H78" s="59">
        <f aca="true" t="shared" si="7" ref="H78:H83">F78-G78</f>
        <v>0</v>
      </c>
      <c r="I78" s="34">
        <f aca="true" t="shared" si="8" ref="I78:I90">100/F78*G78/100</f>
        <v>1</v>
      </c>
      <c r="J78" s="66" t="s">
        <v>93</v>
      </c>
      <c r="K78" s="35">
        <v>87</v>
      </c>
      <c r="L78" s="35">
        <v>87</v>
      </c>
      <c r="M78" s="34">
        <f>100/K78*L78/100</f>
        <v>1</v>
      </c>
      <c r="N78" s="29"/>
      <c r="O78" s="52">
        <v>173</v>
      </c>
    </row>
    <row r="79" spans="1:14" ht="15.75" customHeight="1">
      <c r="A79" s="82"/>
      <c r="B79" s="104"/>
      <c r="C79" s="32"/>
      <c r="D79" s="32"/>
      <c r="E79" s="32" t="s">
        <v>13</v>
      </c>
      <c r="F79" s="35">
        <v>0</v>
      </c>
      <c r="G79" s="35">
        <v>0</v>
      </c>
      <c r="H79" s="59">
        <f t="shared" si="7"/>
        <v>0</v>
      </c>
      <c r="I79" s="34"/>
      <c r="J79" s="198" t="s">
        <v>145</v>
      </c>
      <c r="K79" s="35">
        <v>173</v>
      </c>
      <c r="L79" s="35">
        <v>173</v>
      </c>
      <c r="M79" s="34">
        <f>L79/K79</f>
        <v>1</v>
      </c>
      <c r="N79" s="29"/>
    </row>
    <row r="80" spans="1:15" ht="36.75" customHeight="1">
      <c r="A80" s="81" t="s">
        <v>89</v>
      </c>
      <c r="B80" s="103" t="s">
        <v>75</v>
      </c>
      <c r="C80" s="32"/>
      <c r="D80" s="32"/>
      <c r="E80" s="33" t="s">
        <v>12</v>
      </c>
      <c r="F80" s="35">
        <v>3366</v>
      </c>
      <c r="G80" s="35">
        <v>3366</v>
      </c>
      <c r="H80" s="59">
        <f t="shared" si="7"/>
        <v>0</v>
      </c>
      <c r="I80" s="34">
        <f t="shared" si="8"/>
        <v>1</v>
      </c>
      <c r="J80" s="66" t="s">
        <v>93</v>
      </c>
      <c r="K80" s="35">
        <v>90</v>
      </c>
      <c r="L80" s="35">
        <v>90</v>
      </c>
      <c r="M80" s="34">
        <f>100/K80*L80/100</f>
        <v>1</v>
      </c>
      <c r="N80" s="29"/>
      <c r="O80" s="52">
        <v>156</v>
      </c>
    </row>
    <row r="81" spans="1:14" ht="16.5" customHeight="1">
      <c r="A81" s="82"/>
      <c r="B81" s="104"/>
      <c r="C81" s="32"/>
      <c r="D81" s="32"/>
      <c r="E81" s="32" t="s">
        <v>13</v>
      </c>
      <c r="F81" s="35">
        <v>0</v>
      </c>
      <c r="G81" s="35">
        <v>0</v>
      </c>
      <c r="H81" s="59">
        <f t="shared" si="7"/>
        <v>0</v>
      </c>
      <c r="I81" s="34"/>
      <c r="J81" s="198" t="s">
        <v>145</v>
      </c>
      <c r="K81" s="35">
        <v>156</v>
      </c>
      <c r="L81" s="35">
        <v>156</v>
      </c>
      <c r="M81" s="34">
        <f>L81/K81</f>
        <v>1</v>
      </c>
      <c r="N81" s="29"/>
    </row>
    <row r="82" spans="1:15" ht="39.75" customHeight="1">
      <c r="A82" s="81" t="s">
        <v>0</v>
      </c>
      <c r="B82" s="103" t="s">
        <v>79</v>
      </c>
      <c r="C82" s="32"/>
      <c r="D82" s="32"/>
      <c r="E82" s="33" t="s">
        <v>12</v>
      </c>
      <c r="F82" s="35">
        <v>172.6</v>
      </c>
      <c r="G82" s="35">
        <v>172.6</v>
      </c>
      <c r="H82" s="59">
        <f t="shared" si="7"/>
        <v>0</v>
      </c>
      <c r="I82" s="34">
        <f>100/F82*G82/100</f>
        <v>1</v>
      </c>
      <c r="J82" s="66" t="s">
        <v>93</v>
      </c>
      <c r="K82" s="35">
        <v>89</v>
      </c>
      <c r="L82" s="35">
        <v>89</v>
      </c>
      <c r="M82" s="34">
        <f>100/K82*L82/100</f>
        <v>1</v>
      </c>
      <c r="N82" s="29"/>
      <c r="O82" s="52">
        <v>8</v>
      </c>
    </row>
    <row r="83" spans="1:14" ht="16.5" customHeight="1">
      <c r="A83" s="82"/>
      <c r="B83" s="104"/>
      <c r="C83" s="32"/>
      <c r="D83" s="32"/>
      <c r="E83" s="32" t="s">
        <v>13</v>
      </c>
      <c r="F83" s="35">
        <v>0</v>
      </c>
      <c r="G83" s="35">
        <v>0</v>
      </c>
      <c r="H83" s="59">
        <f t="shared" si="7"/>
        <v>0</v>
      </c>
      <c r="I83" s="34"/>
      <c r="J83" s="198" t="s">
        <v>145</v>
      </c>
      <c r="K83" s="35">
        <v>8</v>
      </c>
      <c r="L83" s="35">
        <v>8</v>
      </c>
      <c r="M83" s="34">
        <f>L83/K83</f>
        <v>1</v>
      </c>
      <c r="N83" s="29"/>
    </row>
    <row r="84" spans="1:14" ht="24" customHeight="1">
      <c r="A84" s="101" t="s">
        <v>70</v>
      </c>
      <c r="B84" s="103" t="s">
        <v>90</v>
      </c>
      <c r="C84" s="32"/>
      <c r="D84" s="32"/>
      <c r="E84" s="33" t="s">
        <v>12</v>
      </c>
      <c r="F84" s="39">
        <f aca="true" t="shared" si="9" ref="F84:H85">F86+F88+F90</f>
        <v>11816.6</v>
      </c>
      <c r="G84" s="39">
        <f t="shared" si="9"/>
        <v>11816.6</v>
      </c>
      <c r="H84" s="58">
        <f t="shared" si="9"/>
        <v>0</v>
      </c>
      <c r="I84" s="34">
        <f t="shared" si="8"/>
        <v>1</v>
      </c>
      <c r="J84" s="133"/>
      <c r="K84" s="79"/>
      <c r="L84" s="79"/>
      <c r="M84" s="147"/>
      <c r="N84" s="29"/>
    </row>
    <row r="85" spans="1:15" ht="24" customHeight="1">
      <c r="A85" s="102"/>
      <c r="B85" s="104"/>
      <c r="C85" s="32"/>
      <c r="D85" s="32"/>
      <c r="E85" s="32" t="s">
        <v>13</v>
      </c>
      <c r="F85" s="39">
        <f t="shared" si="9"/>
        <v>0</v>
      </c>
      <c r="G85" s="39">
        <f t="shared" si="9"/>
        <v>0</v>
      </c>
      <c r="H85" s="58">
        <f t="shared" si="9"/>
        <v>0</v>
      </c>
      <c r="I85" s="34"/>
      <c r="J85" s="133"/>
      <c r="K85" s="80"/>
      <c r="L85" s="80"/>
      <c r="M85" s="162"/>
      <c r="N85" s="29"/>
      <c r="O85" s="52">
        <f>SUM(O86:O90)</f>
        <v>206</v>
      </c>
    </row>
    <row r="86" spans="1:15" ht="41.25" customHeight="1">
      <c r="A86" s="101" t="s">
        <v>136</v>
      </c>
      <c r="B86" s="103" t="s">
        <v>74</v>
      </c>
      <c r="C86" s="32"/>
      <c r="D86" s="32"/>
      <c r="E86" s="33" t="s">
        <v>12</v>
      </c>
      <c r="F86" s="35">
        <v>5047.9</v>
      </c>
      <c r="G86" s="35">
        <v>5047.9</v>
      </c>
      <c r="H86" s="59">
        <f aca="true" t="shared" si="10" ref="H86:H91">F86-G86</f>
        <v>0</v>
      </c>
      <c r="I86" s="34">
        <f t="shared" si="8"/>
        <v>1</v>
      </c>
      <c r="J86" s="66" t="s">
        <v>93</v>
      </c>
      <c r="K86" s="35">
        <v>85</v>
      </c>
      <c r="L86" s="35">
        <v>85</v>
      </c>
      <c r="M86" s="34">
        <f>100/K86*L86/100</f>
        <v>1</v>
      </c>
      <c r="N86" s="29"/>
      <c r="O86" s="52">
        <v>88</v>
      </c>
    </row>
    <row r="87" spans="1:14" ht="17.25" customHeight="1">
      <c r="A87" s="102"/>
      <c r="B87" s="104"/>
      <c r="C87" s="32"/>
      <c r="D87" s="32"/>
      <c r="E87" s="32" t="s">
        <v>13</v>
      </c>
      <c r="F87" s="35">
        <v>0</v>
      </c>
      <c r="G87" s="35">
        <v>0</v>
      </c>
      <c r="H87" s="59">
        <f t="shared" si="10"/>
        <v>0</v>
      </c>
      <c r="I87" s="34"/>
      <c r="J87" s="198" t="s">
        <v>145</v>
      </c>
      <c r="K87" s="35">
        <v>88</v>
      </c>
      <c r="L87" s="35">
        <v>88</v>
      </c>
      <c r="M87" s="34">
        <f>L87/K87</f>
        <v>1</v>
      </c>
      <c r="N87" s="29"/>
    </row>
    <row r="88" spans="1:15" ht="42" customHeight="1">
      <c r="A88" s="101" t="s">
        <v>91</v>
      </c>
      <c r="B88" s="103" t="s">
        <v>75</v>
      </c>
      <c r="C88" s="32"/>
      <c r="D88" s="32"/>
      <c r="E88" s="33" t="s">
        <v>12</v>
      </c>
      <c r="F88" s="35">
        <v>6195.1</v>
      </c>
      <c r="G88" s="35">
        <v>6195.1</v>
      </c>
      <c r="H88" s="59">
        <f t="shared" si="10"/>
        <v>0</v>
      </c>
      <c r="I88" s="34">
        <f t="shared" si="8"/>
        <v>0.9999999999999999</v>
      </c>
      <c r="J88" s="66" t="s">
        <v>93</v>
      </c>
      <c r="K88" s="35">
        <v>90</v>
      </c>
      <c r="L88" s="35">
        <v>90</v>
      </c>
      <c r="M88" s="34">
        <f>100/K88*L88/100</f>
        <v>1</v>
      </c>
      <c r="N88" s="29"/>
      <c r="O88" s="52">
        <v>108</v>
      </c>
    </row>
    <row r="89" spans="1:14" ht="15.75" customHeight="1">
      <c r="A89" s="102"/>
      <c r="B89" s="104"/>
      <c r="C89" s="32"/>
      <c r="D89" s="32"/>
      <c r="E89" s="32" t="s">
        <v>13</v>
      </c>
      <c r="F89" s="35">
        <v>0</v>
      </c>
      <c r="G89" s="35">
        <v>0</v>
      </c>
      <c r="H89" s="59">
        <f t="shared" si="10"/>
        <v>0</v>
      </c>
      <c r="I89" s="34"/>
      <c r="J89" s="198" t="s">
        <v>145</v>
      </c>
      <c r="K89" s="35">
        <v>108</v>
      </c>
      <c r="L89" s="35">
        <v>108</v>
      </c>
      <c r="M89" s="34">
        <f>L89/K89</f>
        <v>1</v>
      </c>
      <c r="N89" s="29"/>
    </row>
    <row r="90" spans="1:15" ht="36.75" customHeight="1">
      <c r="A90" s="101" t="s">
        <v>92</v>
      </c>
      <c r="B90" s="103" t="s">
        <v>79</v>
      </c>
      <c r="C90" s="32"/>
      <c r="D90" s="32"/>
      <c r="E90" s="33" t="s">
        <v>12</v>
      </c>
      <c r="F90" s="35">
        <v>573.6</v>
      </c>
      <c r="G90" s="35">
        <v>573.6</v>
      </c>
      <c r="H90" s="59">
        <f t="shared" si="10"/>
        <v>0</v>
      </c>
      <c r="I90" s="34">
        <f t="shared" si="8"/>
        <v>1</v>
      </c>
      <c r="J90" s="66" t="s">
        <v>93</v>
      </c>
      <c r="K90" s="35">
        <v>100</v>
      </c>
      <c r="L90" s="35">
        <v>100</v>
      </c>
      <c r="M90" s="34">
        <f>100/K90*L90/100</f>
        <v>1</v>
      </c>
      <c r="N90" s="29"/>
      <c r="O90" s="52">
        <v>10</v>
      </c>
    </row>
    <row r="91" spans="1:14" ht="18.75" customHeight="1">
      <c r="A91" s="102"/>
      <c r="B91" s="104"/>
      <c r="C91" s="32"/>
      <c r="D91" s="32"/>
      <c r="E91" s="32" t="s">
        <v>13</v>
      </c>
      <c r="F91" s="35">
        <v>0</v>
      </c>
      <c r="G91" s="35">
        <v>0</v>
      </c>
      <c r="H91" s="59">
        <f t="shared" si="10"/>
        <v>0</v>
      </c>
      <c r="I91" s="34"/>
      <c r="J91" s="198" t="s">
        <v>145</v>
      </c>
      <c r="K91" s="35">
        <v>10</v>
      </c>
      <c r="L91" s="35">
        <v>10</v>
      </c>
      <c r="M91" s="34">
        <f>L91/K91</f>
        <v>1</v>
      </c>
      <c r="N91" s="29"/>
    </row>
    <row r="92" spans="1:14" ht="24" customHeight="1">
      <c r="A92" s="101" t="s">
        <v>71</v>
      </c>
      <c r="B92" s="103" t="s">
        <v>121</v>
      </c>
      <c r="C92" s="32"/>
      <c r="D92" s="32"/>
      <c r="E92" s="33" t="s">
        <v>12</v>
      </c>
      <c r="F92" s="39">
        <f>F94+F96+F98</f>
        <v>13209.5</v>
      </c>
      <c r="G92" s="39">
        <f>G94+G96+G98</f>
        <v>13209.5</v>
      </c>
      <c r="H92" s="58">
        <f>H94+H96</f>
        <v>0</v>
      </c>
      <c r="I92" s="34">
        <f aca="true" t="shared" si="11" ref="I92:I103">100/F92*G92/100</f>
        <v>1</v>
      </c>
      <c r="J92" s="133"/>
      <c r="K92" s="79"/>
      <c r="L92" s="79"/>
      <c r="M92" s="147"/>
      <c r="N92" s="29"/>
    </row>
    <row r="93" spans="1:15" ht="65.25" customHeight="1">
      <c r="A93" s="102"/>
      <c r="B93" s="104"/>
      <c r="C93" s="32"/>
      <c r="D93" s="32"/>
      <c r="E93" s="32" t="s">
        <v>13</v>
      </c>
      <c r="F93" s="39">
        <f>F95+F97+F99</f>
        <v>0</v>
      </c>
      <c r="G93" s="39">
        <f>G95+G97+G99</f>
        <v>0</v>
      </c>
      <c r="H93" s="58">
        <f>H95+H97</f>
        <v>0</v>
      </c>
      <c r="I93" s="34"/>
      <c r="J93" s="133"/>
      <c r="K93" s="80"/>
      <c r="L93" s="80"/>
      <c r="M93" s="162"/>
      <c r="N93" s="29"/>
      <c r="O93" s="52">
        <f>SUM(O94:O99)</f>
        <v>392</v>
      </c>
    </row>
    <row r="94" spans="1:15" ht="39" customHeight="1">
      <c r="A94" s="101" t="s">
        <v>94</v>
      </c>
      <c r="B94" s="103" t="s">
        <v>74</v>
      </c>
      <c r="C94" s="32"/>
      <c r="D94" s="32"/>
      <c r="E94" s="33" t="s">
        <v>12</v>
      </c>
      <c r="F94" s="35">
        <v>9536.4</v>
      </c>
      <c r="G94" s="35">
        <v>9536.4</v>
      </c>
      <c r="H94" s="59">
        <f aca="true" t="shared" si="12" ref="H94:H103">F94-G94</f>
        <v>0</v>
      </c>
      <c r="I94" s="34">
        <f t="shared" si="11"/>
        <v>1</v>
      </c>
      <c r="J94" s="66" t="s">
        <v>93</v>
      </c>
      <c r="K94" s="35">
        <v>85</v>
      </c>
      <c r="L94" s="73">
        <v>85</v>
      </c>
      <c r="M94" s="34">
        <f>100/K94*L94/100</f>
        <v>1</v>
      </c>
      <c r="N94" s="29"/>
      <c r="O94" s="52">
        <v>283</v>
      </c>
    </row>
    <row r="95" spans="1:14" ht="13.5" customHeight="1">
      <c r="A95" s="102"/>
      <c r="B95" s="104"/>
      <c r="C95" s="32"/>
      <c r="D95" s="32"/>
      <c r="E95" s="32" t="s">
        <v>13</v>
      </c>
      <c r="F95" s="35">
        <v>0</v>
      </c>
      <c r="G95" s="35">
        <v>0</v>
      </c>
      <c r="H95" s="59">
        <f t="shared" si="12"/>
        <v>0</v>
      </c>
      <c r="I95" s="34"/>
      <c r="J95" s="198" t="s">
        <v>145</v>
      </c>
      <c r="K95" s="35">
        <v>283</v>
      </c>
      <c r="L95" s="73">
        <v>283</v>
      </c>
      <c r="M95" s="34">
        <f>L95/K95</f>
        <v>1</v>
      </c>
      <c r="N95" s="29"/>
    </row>
    <row r="96" spans="1:15" ht="38.25" customHeight="1">
      <c r="A96" s="101" t="s">
        <v>95</v>
      </c>
      <c r="B96" s="103" t="s">
        <v>75</v>
      </c>
      <c r="C96" s="32"/>
      <c r="D96" s="32"/>
      <c r="E96" s="33" t="s">
        <v>12</v>
      </c>
      <c r="F96" s="35">
        <v>3504.6</v>
      </c>
      <c r="G96" s="35">
        <v>3504.6</v>
      </c>
      <c r="H96" s="59">
        <f t="shared" si="12"/>
        <v>0</v>
      </c>
      <c r="I96" s="34">
        <f t="shared" si="11"/>
        <v>1</v>
      </c>
      <c r="J96" s="66" t="s">
        <v>93</v>
      </c>
      <c r="K96" s="35">
        <v>95</v>
      </c>
      <c r="L96" s="73">
        <v>95</v>
      </c>
      <c r="M96" s="34">
        <f>100/K96*L96/100</f>
        <v>1</v>
      </c>
      <c r="N96" s="29"/>
      <c r="O96" s="52">
        <v>104</v>
      </c>
    </row>
    <row r="97" spans="1:14" ht="18" customHeight="1">
      <c r="A97" s="102"/>
      <c r="B97" s="104"/>
      <c r="C97" s="32"/>
      <c r="D97" s="32"/>
      <c r="E97" s="32" t="s">
        <v>13</v>
      </c>
      <c r="F97" s="35">
        <v>0</v>
      </c>
      <c r="G97" s="35">
        <v>0</v>
      </c>
      <c r="H97" s="59">
        <f t="shared" si="12"/>
        <v>0</v>
      </c>
      <c r="I97" s="34"/>
      <c r="J97" s="198" t="s">
        <v>145</v>
      </c>
      <c r="K97" s="35">
        <v>104</v>
      </c>
      <c r="L97" s="73">
        <v>104</v>
      </c>
      <c r="M97" s="34">
        <f>L97/K97</f>
        <v>1</v>
      </c>
      <c r="N97" s="29"/>
    </row>
    <row r="98" spans="1:15" ht="39" customHeight="1">
      <c r="A98" s="101" t="s">
        <v>1</v>
      </c>
      <c r="B98" s="103" t="s">
        <v>79</v>
      </c>
      <c r="C98" s="32"/>
      <c r="D98" s="32"/>
      <c r="E98" s="33" t="s">
        <v>12</v>
      </c>
      <c r="F98" s="35">
        <v>168.5</v>
      </c>
      <c r="G98" s="35">
        <v>168.5</v>
      </c>
      <c r="H98" s="59">
        <f t="shared" si="12"/>
        <v>0</v>
      </c>
      <c r="I98" s="34">
        <f>100/F98*G98/100</f>
        <v>0.9999999999999999</v>
      </c>
      <c r="J98" s="66" t="s">
        <v>93</v>
      </c>
      <c r="K98" s="35">
        <v>100</v>
      </c>
      <c r="L98" s="73">
        <v>100</v>
      </c>
      <c r="M98" s="34">
        <f>100/K98*L98/100</f>
        <v>1</v>
      </c>
      <c r="N98" s="28"/>
      <c r="O98" s="52">
        <v>5</v>
      </c>
    </row>
    <row r="99" spans="1:14" ht="18" customHeight="1">
      <c r="A99" s="102"/>
      <c r="B99" s="104"/>
      <c r="C99" s="32"/>
      <c r="D99" s="32"/>
      <c r="E99" s="32" t="s">
        <v>13</v>
      </c>
      <c r="F99" s="35">
        <v>0</v>
      </c>
      <c r="G99" s="35">
        <v>0</v>
      </c>
      <c r="H99" s="59">
        <f t="shared" si="12"/>
        <v>0</v>
      </c>
      <c r="I99" s="34"/>
      <c r="J99" s="198" t="s">
        <v>145</v>
      </c>
      <c r="K99" s="35">
        <v>5</v>
      </c>
      <c r="L99" s="73">
        <v>5</v>
      </c>
      <c r="M99" s="34">
        <f>L99/K99</f>
        <v>1</v>
      </c>
      <c r="N99" s="28"/>
    </row>
    <row r="100" spans="1:19" ht="24" customHeight="1">
      <c r="A100" s="101" t="s">
        <v>72</v>
      </c>
      <c r="B100" s="103" t="s">
        <v>96</v>
      </c>
      <c r="C100" s="32"/>
      <c r="D100" s="32"/>
      <c r="E100" s="33" t="s">
        <v>12</v>
      </c>
      <c r="F100" s="39">
        <v>2322.8</v>
      </c>
      <c r="G100" s="39">
        <v>2322.8</v>
      </c>
      <c r="H100" s="58">
        <f t="shared" si="12"/>
        <v>0</v>
      </c>
      <c r="I100" s="34">
        <f t="shared" si="11"/>
        <v>1</v>
      </c>
      <c r="J100" s="91" t="s">
        <v>97</v>
      </c>
      <c r="K100" s="79">
        <v>5</v>
      </c>
      <c r="L100" s="194">
        <v>5</v>
      </c>
      <c r="M100" s="188">
        <f>100/K100*L100/100</f>
        <v>1</v>
      </c>
      <c r="N100" s="29"/>
      <c r="P100" s="54"/>
      <c r="Q100" s="51"/>
      <c r="R100" s="51"/>
      <c r="S100" s="51"/>
    </row>
    <row r="101" spans="1:14" ht="28.5" customHeight="1">
      <c r="A101" s="102"/>
      <c r="B101" s="104"/>
      <c r="C101" s="32"/>
      <c r="D101" s="32"/>
      <c r="E101" s="32" t="s">
        <v>13</v>
      </c>
      <c r="F101" s="39"/>
      <c r="G101" s="39"/>
      <c r="H101" s="58">
        <f t="shared" si="12"/>
        <v>0</v>
      </c>
      <c r="I101" s="34"/>
      <c r="J101" s="92"/>
      <c r="K101" s="80"/>
      <c r="L101" s="195"/>
      <c r="M101" s="189"/>
      <c r="N101" s="29"/>
    </row>
    <row r="102" spans="1:14" ht="24" customHeight="1">
      <c r="A102" s="101" t="s">
        <v>137</v>
      </c>
      <c r="B102" s="103" t="s">
        <v>138</v>
      </c>
      <c r="C102" s="32"/>
      <c r="D102" s="32"/>
      <c r="E102" s="33" t="s">
        <v>12</v>
      </c>
      <c r="F102" s="39">
        <v>22.7</v>
      </c>
      <c r="G102" s="39">
        <v>22.7</v>
      </c>
      <c r="H102" s="58">
        <f t="shared" si="12"/>
        <v>0</v>
      </c>
      <c r="I102" s="34">
        <f t="shared" si="11"/>
        <v>1.0000000000000002</v>
      </c>
      <c r="J102" s="91" t="s">
        <v>139</v>
      </c>
      <c r="K102" s="79">
        <v>1</v>
      </c>
      <c r="L102" s="194">
        <v>1</v>
      </c>
      <c r="M102" s="188">
        <f>100/K102*L102/100</f>
        <v>1</v>
      </c>
      <c r="N102" s="29"/>
    </row>
    <row r="103" spans="1:14" ht="27.75" customHeight="1">
      <c r="A103" s="102"/>
      <c r="B103" s="104"/>
      <c r="C103" s="32"/>
      <c r="D103" s="32"/>
      <c r="E103" s="32" t="s">
        <v>13</v>
      </c>
      <c r="F103" s="39">
        <v>430.3</v>
      </c>
      <c r="G103" s="39">
        <v>430.3</v>
      </c>
      <c r="H103" s="58">
        <f t="shared" si="12"/>
        <v>0</v>
      </c>
      <c r="I103" s="34">
        <f t="shared" si="11"/>
        <v>1</v>
      </c>
      <c r="J103" s="92"/>
      <c r="K103" s="80"/>
      <c r="L103" s="195"/>
      <c r="M103" s="189"/>
      <c r="N103" s="29"/>
    </row>
    <row r="104" spans="1:14" ht="20.25" customHeight="1">
      <c r="A104" s="79"/>
      <c r="B104" s="124" t="s">
        <v>98</v>
      </c>
      <c r="C104" s="125"/>
      <c r="D104" s="126"/>
      <c r="E104" s="36" t="s">
        <v>12</v>
      </c>
      <c r="F104" s="37">
        <f>F56+F66+F76+F84+F92+F100+F102</f>
        <v>87865.1</v>
      </c>
      <c r="G104" s="37">
        <f>G56+G66+G76+G84+G92+G100+G102</f>
        <v>87865.1</v>
      </c>
      <c r="H104" s="37">
        <f>H56+H66+H76+H84+H92+H100+H102</f>
        <v>0</v>
      </c>
      <c r="I104" s="34">
        <f>100/F104*G104/100</f>
        <v>1</v>
      </c>
      <c r="J104" s="18"/>
      <c r="K104" s="35"/>
      <c r="L104" s="35"/>
      <c r="M104" s="18"/>
      <c r="N104" s="29"/>
    </row>
    <row r="105" spans="1:14" ht="20.25" customHeight="1">
      <c r="A105" s="123"/>
      <c r="B105" s="127"/>
      <c r="C105" s="128"/>
      <c r="D105" s="129"/>
      <c r="E105" s="36" t="s">
        <v>13</v>
      </c>
      <c r="F105" s="37">
        <f>F93+F85+F77+F67+F57+F103</f>
        <v>589</v>
      </c>
      <c r="G105" s="37">
        <f>G93+G85+G77+G67+G57+G103</f>
        <v>589</v>
      </c>
      <c r="H105" s="37">
        <f>H93+H85+H77+H67+H57+H103</f>
        <v>0</v>
      </c>
      <c r="I105" s="34">
        <f>100/F105*G105/100</f>
        <v>1</v>
      </c>
      <c r="J105" s="18"/>
      <c r="K105" s="35"/>
      <c r="L105" s="35"/>
      <c r="M105" s="18"/>
      <c r="N105" s="29"/>
    </row>
    <row r="106" spans="1:14" ht="20.25" customHeight="1">
      <c r="A106" s="123"/>
      <c r="B106" s="127"/>
      <c r="C106" s="128"/>
      <c r="D106" s="129"/>
      <c r="E106" s="36" t="s">
        <v>14</v>
      </c>
      <c r="F106" s="37"/>
      <c r="G106" s="63">
        <v>55118.4</v>
      </c>
      <c r="H106" s="64" t="s">
        <v>123</v>
      </c>
      <c r="I106" s="38"/>
      <c r="J106" s="18"/>
      <c r="K106" s="35"/>
      <c r="L106" s="35"/>
      <c r="M106" s="18"/>
      <c r="N106" s="29"/>
    </row>
    <row r="107" spans="1:14" ht="20.25" customHeight="1">
      <c r="A107" s="80"/>
      <c r="B107" s="130"/>
      <c r="C107" s="131"/>
      <c r="D107" s="132"/>
      <c r="E107" s="36" t="s">
        <v>15</v>
      </c>
      <c r="F107" s="37"/>
      <c r="G107" s="37"/>
      <c r="H107" s="58"/>
      <c r="I107" s="38"/>
      <c r="J107" s="18"/>
      <c r="K107" s="35"/>
      <c r="L107" s="35"/>
      <c r="M107" s="18"/>
      <c r="N107" s="29"/>
    </row>
    <row r="108" spans="1:256" ht="27.75" customHeight="1">
      <c r="A108" s="35" t="s">
        <v>109</v>
      </c>
      <c r="B108" s="119" t="s">
        <v>110</v>
      </c>
      <c r="C108" s="119"/>
      <c r="D108" s="119"/>
      <c r="E108" s="119"/>
      <c r="F108" s="119"/>
      <c r="G108" s="119"/>
      <c r="H108" s="119"/>
      <c r="I108" s="119"/>
      <c r="J108" s="199" t="s">
        <v>148</v>
      </c>
      <c r="K108" s="35">
        <v>25550</v>
      </c>
      <c r="L108" s="35">
        <v>25550</v>
      </c>
      <c r="M108" s="33">
        <f>L108/K108*100</f>
        <v>100</v>
      </c>
      <c r="N108" s="33"/>
      <c r="O108" s="55"/>
      <c r="P108" s="55"/>
      <c r="Q108" s="55"/>
      <c r="R108" s="56"/>
      <c r="S108" s="44"/>
      <c r="T108" s="124"/>
      <c r="U108" s="125"/>
      <c r="V108" s="125"/>
      <c r="W108" s="125"/>
      <c r="X108" s="125"/>
      <c r="Y108" s="125"/>
      <c r="Z108" s="125"/>
      <c r="AA108" s="126"/>
      <c r="AB108" s="44"/>
      <c r="AC108" s="124"/>
      <c r="AD108" s="125"/>
      <c r="AE108" s="125"/>
      <c r="AF108" s="125"/>
      <c r="AG108" s="125"/>
      <c r="AH108" s="125"/>
      <c r="AI108" s="125"/>
      <c r="AJ108" s="126"/>
      <c r="AK108" s="44"/>
      <c r="AL108" s="124"/>
      <c r="AM108" s="125"/>
      <c r="AN108" s="125"/>
      <c r="AO108" s="125"/>
      <c r="AP108" s="125"/>
      <c r="AQ108" s="125"/>
      <c r="AR108" s="125"/>
      <c r="AS108" s="126"/>
      <c r="AT108" s="44"/>
      <c r="AU108" s="124"/>
      <c r="AV108" s="125"/>
      <c r="AW108" s="125"/>
      <c r="AX108" s="125"/>
      <c r="AY108" s="125"/>
      <c r="AZ108" s="125"/>
      <c r="BA108" s="125"/>
      <c r="BB108" s="126"/>
      <c r="BC108" s="44"/>
      <c r="BD108" s="124"/>
      <c r="BE108" s="125"/>
      <c r="BF108" s="125"/>
      <c r="BG108" s="125"/>
      <c r="BH108" s="125"/>
      <c r="BI108" s="125"/>
      <c r="BJ108" s="125"/>
      <c r="BK108" s="126"/>
      <c r="BL108" s="44"/>
      <c r="BM108" s="124"/>
      <c r="BN108" s="125"/>
      <c r="BO108" s="125"/>
      <c r="BP108" s="125"/>
      <c r="BQ108" s="125"/>
      <c r="BR108" s="125"/>
      <c r="BS108" s="125"/>
      <c r="BT108" s="126"/>
      <c r="BU108" s="44"/>
      <c r="BV108" s="124"/>
      <c r="BW108" s="125"/>
      <c r="BX108" s="125"/>
      <c r="BY108" s="125"/>
      <c r="BZ108" s="125"/>
      <c r="CA108" s="125"/>
      <c r="CB108" s="125"/>
      <c r="CC108" s="126"/>
      <c r="CD108" s="44"/>
      <c r="CE108" s="124"/>
      <c r="CF108" s="125"/>
      <c r="CG108" s="125"/>
      <c r="CH108" s="125"/>
      <c r="CI108" s="125"/>
      <c r="CJ108" s="125"/>
      <c r="CK108" s="125"/>
      <c r="CL108" s="126"/>
      <c r="CM108" s="44"/>
      <c r="CN108" s="124"/>
      <c r="CO108" s="125"/>
      <c r="CP108" s="125"/>
      <c r="CQ108" s="125"/>
      <c r="CR108" s="125"/>
      <c r="CS108" s="125"/>
      <c r="CT108" s="125"/>
      <c r="CU108" s="126"/>
      <c r="CV108" s="44"/>
      <c r="CW108" s="124"/>
      <c r="CX108" s="125"/>
      <c r="CY108" s="125"/>
      <c r="CZ108" s="125"/>
      <c r="DA108" s="125"/>
      <c r="DB108" s="125"/>
      <c r="DC108" s="125"/>
      <c r="DD108" s="126"/>
      <c r="DE108" s="44"/>
      <c r="DF108" s="124"/>
      <c r="DG108" s="125"/>
      <c r="DH108" s="125"/>
      <c r="DI108" s="125"/>
      <c r="DJ108" s="125"/>
      <c r="DK108" s="125"/>
      <c r="DL108" s="125"/>
      <c r="DM108" s="126"/>
      <c r="DN108" s="44"/>
      <c r="DO108" s="124"/>
      <c r="DP108" s="125"/>
      <c r="DQ108" s="125"/>
      <c r="DR108" s="125"/>
      <c r="DS108" s="125"/>
      <c r="DT108" s="125"/>
      <c r="DU108" s="125"/>
      <c r="DV108" s="126"/>
      <c r="DW108" s="44"/>
      <c r="DX108" s="124"/>
      <c r="DY108" s="125"/>
      <c r="DZ108" s="125"/>
      <c r="EA108" s="125"/>
      <c r="EB108" s="125"/>
      <c r="EC108" s="125"/>
      <c r="ED108" s="125"/>
      <c r="EE108" s="126"/>
      <c r="EF108" s="44"/>
      <c r="EG108" s="124"/>
      <c r="EH108" s="125"/>
      <c r="EI108" s="125"/>
      <c r="EJ108" s="125"/>
      <c r="EK108" s="125"/>
      <c r="EL108" s="125"/>
      <c r="EM108" s="125"/>
      <c r="EN108" s="126"/>
      <c r="EO108" s="44"/>
      <c r="EP108" s="124"/>
      <c r="EQ108" s="125"/>
      <c r="ER108" s="125"/>
      <c r="ES108" s="125"/>
      <c r="ET108" s="125"/>
      <c r="EU108" s="125"/>
      <c r="EV108" s="125"/>
      <c r="EW108" s="126"/>
      <c r="EX108" s="44"/>
      <c r="EY108" s="124"/>
      <c r="EZ108" s="125"/>
      <c r="FA108" s="125"/>
      <c r="FB108" s="125"/>
      <c r="FC108" s="125"/>
      <c r="FD108" s="125"/>
      <c r="FE108" s="125"/>
      <c r="FF108" s="126"/>
      <c r="FG108" s="44"/>
      <c r="FH108" s="124"/>
      <c r="FI108" s="125"/>
      <c r="FJ108" s="125"/>
      <c r="FK108" s="125"/>
      <c r="FL108" s="125"/>
      <c r="FM108" s="125"/>
      <c r="FN108" s="125"/>
      <c r="FO108" s="126"/>
      <c r="FP108" s="44"/>
      <c r="FQ108" s="124"/>
      <c r="FR108" s="125"/>
      <c r="FS108" s="125"/>
      <c r="FT108" s="125"/>
      <c r="FU108" s="125"/>
      <c r="FV108" s="125"/>
      <c r="FW108" s="125"/>
      <c r="FX108" s="126"/>
      <c r="FY108" s="44"/>
      <c r="FZ108" s="124"/>
      <c r="GA108" s="125"/>
      <c r="GB108" s="125"/>
      <c r="GC108" s="125"/>
      <c r="GD108" s="125"/>
      <c r="GE108" s="125"/>
      <c r="GF108" s="125"/>
      <c r="GG108" s="126"/>
      <c r="GH108" s="44"/>
      <c r="GI108" s="124"/>
      <c r="GJ108" s="125"/>
      <c r="GK108" s="125"/>
      <c r="GL108" s="125"/>
      <c r="GM108" s="125"/>
      <c r="GN108" s="125"/>
      <c r="GO108" s="125"/>
      <c r="GP108" s="126"/>
      <c r="GQ108" s="44"/>
      <c r="GR108" s="124"/>
      <c r="GS108" s="125"/>
      <c r="GT108" s="125"/>
      <c r="GU108" s="125"/>
      <c r="GV108" s="125"/>
      <c r="GW108" s="125"/>
      <c r="GX108" s="125"/>
      <c r="GY108" s="126"/>
      <c r="GZ108" s="44"/>
      <c r="HA108" s="124"/>
      <c r="HB108" s="125"/>
      <c r="HC108" s="125"/>
      <c r="HD108" s="125"/>
      <c r="HE108" s="125"/>
      <c r="HF108" s="125"/>
      <c r="HG108" s="125"/>
      <c r="HH108" s="126"/>
      <c r="HI108" s="44"/>
      <c r="HJ108" s="124"/>
      <c r="HK108" s="125"/>
      <c r="HL108" s="125"/>
      <c r="HM108" s="125"/>
      <c r="HN108" s="125"/>
      <c r="HO108" s="125"/>
      <c r="HP108" s="125"/>
      <c r="HQ108" s="126"/>
      <c r="HR108" s="44"/>
      <c r="HS108" s="124"/>
      <c r="HT108" s="125"/>
      <c r="HU108" s="125"/>
      <c r="HV108" s="125"/>
      <c r="HW108" s="125"/>
      <c r="HX108" s="125"/>
      <c r="HY108" s="125"/>
      <c r="HZ108" s="126"/>
      <c r="IA108" s="44"/>
      <c r="IB108" s="124"/>
      <c r="IC108" s="125"/>
      <c r="ID108" s="125"/>
      <c r="IE108" s="125"/>
      <c r="IF108" s="125"/>
      <c r="IG108" s="125"/>
      <c r="IH108" s="125"/>
      <c r="II108" s="126"/>
      <c r="IJ108" s="44"/>
      <c r="IK108" s="124"/>
      <c r="IL108" s="125"/>
      <c r="IM108" s="125"/>
      <c r="IN108" s="125"/>
      <c r="IO108" s="125"/>
      <c r="IP108" s="125"/>
      <c r="IQ108" s="125"/>
      <c r="IR108" s="126"/>
      <c r="IS108" s="44"/>
      <c r="IT108" s="124"/>
      <c r="IU108" s="125"/>
      <c r="IV108" s="125"/>
    </row>
    <row r="109" spans="1:14" ht="59.25" customHeight="1">
      <c r="A109" s="35" t="s">
        <v>113</v>
      </c>
      <c r="B109" s="46" t="s">
        <v>146</v>
      </c>
      <c r="C109" s="32" t="s">
        <v>114</v>
      </c>
      <c r="D109" s="32" t="s">
        <v>114</v>
      </c>
      <c r="E109" s="45" t="s">
        <v>12</v>
      </c>
      <c r="F109" s="60">
        <v>15646.5</v>
      </c>
      <c r="G109" s="60">
        <v>15646.5</v>
      </c>
      <c r="H109" s="37">
        <f>F109-G109</f>
        <v>0</v>
      </c>
      <c r="I109" s="34">
        <f aca="true" t="shared" si="13" ref="I109:I114">100/F109*G109/100</f>
        <v>1</v>
      </c>
      <c r="J109" s="31" t="s">
        <v>116</v>
      </c>
      <c r="K109" s="35">
        <v>770</v>
      </c>
      <c r="L109" s="35">
        <v>1074</v>
      </c>
      <c r="M109" s="57">
        <f>100/K109*L109/100</f>
        <v>1.3948051948051947</v>
      </c>
      <c r="N109" s="196" t="s">
        <v>124</v>
      </c>
    </row>
    <row r="110" spans="1:14" ht="97.5" customHeight="1">
      <c r="A110" s="35" t="s">
        <v>111</v>
      </c>
      <c r="B110" s="46" t="s">
        <v>147</v>
      </c>
      <c r="C110" s="32" t="s">
        <v>114</v>
      </c>
      <c r="D110" s="32" t="s">
        <v>114</v>
      </c>
      <c r="E110" s="45" t="s">
        <v>12</v>
      </c>
      <c r="F110" s="60">
        <v>6705.6</v>
      </c>
      <c r="G110" s="60">
        <v>6705.6</v>
      </c>
      <c r="H110" s="37">
        <f>F110-G110</f>
        <v>0</v>
      </c>
      <c r="I110" s="34">
        <f t="shared" si="13"/>
        <v>1</v>
      </c>
      <c r="J110" s="31" t="s">
        <v>117</v>
      </c>
      <c r="K110" s="35">
        <v>330</v>
      </c>
      <c r="L110" s="35">
        <v>386</v>
      </c>
      <c r="M110" s="57">
        <f>100/K110*L110/100</f>
        <v>1.1696969696969697</v>
      </c>
      <c r="N110" s="197"/>
    </row>
    <row r="111" spans="1:14" ht="113.25" customHeight="1">
      <c r="A111" s="35" t="s">
        <v>112</v>
      </c>
      <c r="B111" s="46" t="s">
        <v>2</v>
      </c>
      <c r="C111" s="32" t="s">
        <v>114</v>
      </c>
      <c r="D111" s="32" t="s">
        <v>114</v>
      </c>
      <c r="E111" s="45" t="s">
        <v>12</v>
      </c>
      <c r="F111" s="60">
        <v>1816.9</v>
      </c>
      <c r="G111" s="60">
        <v>1816.9</v>
      </c>
      <c r="H111" s="37">
        <f>F111-G111</f>
        <v>0</v>
      </c>
      <c r="I111" s="34">
        <f t="shared" si="13"/>
        <v>1</v>
      </c>
      <c r="J111" s="31" t="s">
        <v>118</v>
      </c>
      <c r="K111" s="35">
        <v>1</v>
      </c>
      <c r="L111" s="35">
        <v>1</v>
      </c>
      <c r="M111" s="57">
        <f>100/K111*L111/100</f>
        <v>1</v>
      </c>
      <c r="N111" s="61" t="s">
        <v>125</v>
      </c>
    </row>
    <row r="112" spans="1:14" ht="20.25" customHeight="1">
      <c r="A112" s="47"/>
      <c r="B112" s="120" t="s">
        <v>115</v>
      </c>
      <c r="C112" s="121"/>
      <c r="D112" s="122"/>
      <c r="E112" s="39" t="s">
        <v>12</v>
      </c>
      <c r="F112" s="37">
        <f>F109+F110+F111</f>
        <v>24169</v>
      </c>
      <c r="G112" s="37">
        <f>G109+G110+G111</f>
        <v>24169</v>
      </c>
      <c r="H112" s="37">
        <f>H109+H110+H111</f>
        <v>0</v>
      </c>
      <c r="I112" s="37">
        <f>G112/F112*100</f>
        <v>100</v>
      </c>
      <c r="J112" s="31"/>
      <c r="K112" s="74"/>
      <c r="L112" s="35"/>
      <c r="M112" s="18"/>
      <c r="N112" s="29"/>
    </row>
    <row r="113" spans="1:14" ht="20.25" customHeight="1">
      <c r="A113" s="108" t="s">
        <v>29</v>
      </c>
      <c r="B113" s="109"/>
      <c r="C113" s="109"/>
      <c r="D113" s="110"/>
      <c r="E113" s="36" t="s">
        <v>12</v>
      </c>
      <c r="F113" s="37">
        <f>F104+F50+F21+F112</f>
        <v>132456.1</v>
      </c>
      <c r="G113" s="37">
        <f>G104+G50+G21+G112</f>
        <v>132343.60000000003</v>
      </c>
      <c r="H113" s="37">
        <f>H104+H50+H21+H112</f>
        <v>112.49999999999639</v>
      </c>
      <c r="I113" s="34">
        <f>100/F113*G113/100</f>
        <v>0.9991506619929171</v>
      </c>
      <c r="J113" s="31"/>
      <c r="K113" s="35"/>
      <c r="L113" s="35"/>
      <c r="M113" s="18"/>
      <c r="N113" s="29"/>
    </row>
    <row r="114" spans="1:14" ht="20.25" customHeight="1">
      <c r="A114" s="111"/>
      <c r="B114" s="112"/>
      <c r="C114" s="112"/>
      <c r="D114" s="113"/>
      <c r="E114" s="36" t="s">
        <v>13</v>
      </c>
      <c r="F114" s="37">
        <f>F105</f>
        <v>589</v>
      </c>
      <c r="G114" s="37">
        <f>G105</f>
        <v>589</v>
      </c>
      <c r="H114" s="37">
        <f>H105</f>
        <v>0</v>
      </c>
      <c r="I114" s="34">
        <f t="shared" si="13"/>
        <v>1</v>
      </c>
      <c r="J114" s="31"/>
      <c r="K114" s="35"/>
      <c r="L114" s="35"/>
      <c r="M114" s="18"/>
      <c r="N114" s="29"/>
    </row>
    <row r="115" spans="1:14" ht="20.25" customHeight="1">
      <c r="A115" s="111"/>
      <c r="B115" s="112"/>
      <c r="C115" s="112"/>
      <c r="D115" s="113"/>
      <c r="E115" s="36" t="s">
        <v>15</v>
      </c>
      <c r="F115" s="39"/>
      <c r="G115" s="65">
        <v>85429.7</v>
      </c>
      <c r="H115" s="65"/>
      <c r="I115" s="39"/>
      <c r="J115" s="18"/>
      <c r="K115" s="35"/>
      <c r="L115" s="35"/>
      <c r="M115" s="18"/>
      <c r="N115" s="29"/>
    </row>
    <row r="116" spans="1:14" ht="20.25" customHeight="1">
      <c r="A116" s="111"/>
      <c r="B116" s="112"/>
      <c r="C116" s="112"/>
      <c r="D116" s="113"/>
      <c r="E116" s="40" t="s">
        <v>14</v>
      </c>
      <c r="F116" s="25"/>
      <c r="G116" s="25"/>
      <c r="H116" s="25"/>
      <c r="I116" s="26"/>
      <c r="J116" s="12"/>
      <c r="K116" s="75"/>
      <c r="L116" s="76"/>
      <c r="M116" s="13"/>
      <c r="N116" s="29"/>
    </row>
    <row r="117" spans="1:15" s="16" customFormat="1" ht="20.25" customHeight="1">
      <c r="A117" s="114"/>
      <c r="B117" s="115"/>
      <c r="C117" s="115"/>
      <c r="D117" s="116"/>
      <c r="E117" s="41" t="s">
        <v>15</v>
      </c>
      <c r="F117" s="62"/>
      <c r="G117" s="42"/>
      <c r="H117" s="42"/>
      <c r="I117" s="26"/>
      <c r="J117" s="14"/>
      <c r="K117" s="77"/>
      <c r="L117" s="77"/>
      <c r="M117" s="15"/>
      <c r="N117" s="29"/>
      <c r="O117" s="53"/>
    </row>
    <row r="118" spans="1:15" s="16" customFormat="1" ht="14.25" customHeight="1">
      <c r="A118" s="118" t="s">
        <v>33</v>
      </c>
      <c r="B118" s="118"/>
      <c r="C118" s="118"/>
      <c r="D118" s="118"/>
      <c r="E118" s="43"/>
      <c r="F118" s="62"/>
      <c r="G118" s="42"/>
      <c r="H118" s="42"/>
      <c r="I118" s="26"/>
      <c r="J118" s="14"/>
      <c r="K118" s="78"/>
      <c r="L118" s="78"/>
      <c r="M118" s="17"/>
      <c r="N118" s="29"/>
      <c r="O118" s="53"/>
    </row>
    <row r="119" spans="1:15" s="16" customFormat="1" ht="14.25" customHeight="1">
      <c r="A119" s="117" t="s">
        <v>30</v>
      </c>
      <c r="B119" s="117"/>
      <c r="C119" s="117"/>
      <c r="D119" s="117"/>
      <c r="E119" s="43"/>
      <c r="F119" s="62"/>
      <c r="G119" s="42"/>
      <c r="H119" s="42"/>
      <c r="I119" s="26"/>
      <c r="J119" s="14"/>
      <c r="K119" s="78"/>
      <c r="L119" s="78"/>
      <c r="M119" s="17"/>
      <c r="N119" s="29"/>
      <c r="O119" s="53"/>
    </row>
    <row r="120" spans="1:15" s="16" customFormat="1" ht="14.25" customHeight="1">
      <c r="A120" s="105" t="s">
        <v>31</v>
      </c>
      <c r="B120" s="106"/>
      <c r="C120" s="106"/>
      <c r="D120" s="107"/>
      <c r="E120" s="43"/>
      <c r="F120" s="62"/>
      <c r="G120" s="42"/>
      <c r="H120" s="42"/>
      <c r="I120" s="26"/>
      <c r="J120" s="14"/>
      <c r="K120" s="78"/>
      <c r="L120" s="78"/>
      <c r="M120" s="17"/>
      <c r="N120" s="29"/>
      <c r="O120" s="53"/>
    </row>
    <row r="121" spans="1:15" s="16" customFormat="1" ht="14.25" customHeight="1">
      <c r="A121" s="105" t="s">
        <v>32</v>
      </c>
      <c r="B121" s="106"/>
      <c r="C121" s="106"/>
      <c r="D121" s="107"/>
      <c r="E121" s="43"/>
      <c r="F121" s="62"/>
      <c r="G121" s="42"/>
      <c r="H121" s="42"/>
      <c r="I121" s="26"/>
      <c r="J121" s="14"/>
      <c r="K121" s="78"/>
      <c r="L121" s="78"/>
      <c r="M121" s="17"/>
      <c r="N121" s="29"/>
      <c r="O121" s="53"/>
    </row>
    <row r="122" spans="2:13" ht="15.75">
      <c r="B122" s="5"/>
      <c r="C122" s="5"/>
      <c r="D122" s="5"/>
      <c r="E122" s="5"/>
      <c r="F122" s="7"/>
      <c r="G122" s="7"/>
      <c r="H122" s="7"/>
      <c r="I122" s="8"/>
      <c r="J122" s="6"/>
      <c r="K122" s="49"/>
      <c r="L122" s="49"/>
      <c r="M122" s="8"/>
    </row>
    <row r="123" spans="2:13" ht="15.75">
      <c r="B123" s="5"/>
      <c r="C123" s="5"/>
      <c r="D123" s="5"/>
      <c r="E123" s="5"/>
      <c r="F123" s="7"/>
      <c r="G123" s="7"/>
      <c r="H123" s="7"/>
      <c r="I123" s="8"/>
      <c r="J123" s="6"/>
      <c r="K123" s="49"/>
      <c r="L123" s="49"/>
      <c r="M123" s="8"/>
    </row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</sheetData>
  <sheetProtection/>
  <mergeCells count="242">
    <mergeCell ref="A102:A103"/>
    <mergeCell ref="B102:B103"/>
    <mergeCell ref="J100:J101"/>
    <mergeCell ref="K100:K101"/>
    <mergeCell ref="L100:L101"/>
    <mergeCell ref="M100:M101"/>
    <mergeCell ref="J102:J103"/>
    <mergeCell ref="K102:K103"/>
    <mergeCell ref="L102:L103"/>
    <mergeCell ref="N109:N110"/>
    <mergeCell ref="IB108:II108"/>
    <mergeCell ref="FH108:FO108"/>
    <mergeCell ref="FQ108:FX108"/>
    <mergeCell ref="FZ108:GG108"/>
    <mergeCell ref="GI108:GP108"/>
    <mergeCell ref="DX108:EE108"/>
    <mergeCell ref="EG108:EN108"/>
    <mergeCell ref="EP108:EW108"/>
    <mergeCell ref="EY108:FF108"/>
    <mergeCell ref="IK108:IR108"/>
    <mergeCell ref="IT108:IV108"/>
    <mergeCell ref="GR108:GY108"/>
    <mergeCell ref="HA108:HH108"/>
    <mergeCell ref="HJ108:HQ108"/>
    <mergeCell ref="HS108:HZ108"/>
    <mergeCell ref="BV108:CC108"/>
    <mergeCell ref="CE108:CL108"/>
    <mergeCell ref="CN108:CU108"/>
    <mergeCell ref="CW108:DD108"/>
    <mergeCell ref="DF108:DM108"/>
    <mergeCell ref="DO108:DV108"/>
    <mergeCell ref="T108:AA108"/>
    <mergeCell ref="AC108:AJ108"/>
    <mergeCell ref="AL108:AS108"/>
    <mergeCell ref="AU108:BB108"/>
    <mergeCell ref="K48:K49"/>
    <mergeCell ref="BD108:BK108"/>
    <mergeCell ref="M102:M103"/>
    <mergeCell ref="BM108:BT108"/>
    <mergeCell ref="L48:L49"/>
    <mergeCell ref="M48:M49"/>
    <mergeCell ref="M13:M14"/>
    <mergeCell ref="L34:L35"/>
    <mergeCell ref="M34:M35"/>
    <mergeCell ref="L13:L14"/>
    <mergeCell ref="M17:M18"/>
    <mergeCell ref="M19:M20"/>
    <mergeCell ref="L15:L16"/>
    <mergeCell ref="L19:L20"/>
    <mergeCell ref="N4:N6"/>
    <mergeCell ref="N13:N14"/>
    <mergeCell ref="N15:N16"/>
    <mergeCell ref="N17:N18"/>
    <mergeCell ref="L92:L93"/>
    <mergeCell ref="M92:M93"/>
    <mergeCell ref="A96:A97"/>
    <mergeCell ref="B96:B97"/>
    <mergeCell ref="J92:J93"/>
    <mergeCell ref="K92:K93"/>
    <mergeCell ref="J84:J85"/>
    <mergeCell ref="K84:K85"/>
    <mergeCell ref="M76:M77"/>
    <mergeCell ref="L84:L85"/>
    <mergeCell ref="M84:M85"/>
    <mergeCell ref="B72:B73"/>
    <mergeCell ref="B76:B77"/>
    <mergeCell ref="J76:J77"/>
    <mergeCell ref="A72:A73"/>
    <mergeCell ref="A70:A71"/>
    <mergeCell ref="B70:B71"/>
    <mergeCell ref="B68:B69"/>
    <mergeCell ref="L66:L67"/>
    <mergeCell ref="M66:M67"/>
    <mergeCell ref="A66:A67"/>
    <mergeCell ref="B66:B67"/>
    <mergeCell ref="J66:J67"/>
    <mergeCell ref="K66:K67"/>
    <mergeCell ref="A64:A65"/>
    <mergeCell ref="B64:B65"/>
    <mergeCell ref="A60:A61"/>
    <mergeCell ref="B60:B61"/>
    <mergeCell ref="A62:A63"/>
    <mergeCell ref="B62:B63"/>
    <mergeCell ref="L56:L57"/>
    <mergeCell ref="M56:M57"/>
    <mergeCell ref="A58:A59"/>
    <mergeCell ref="B58:B59"/>
    <mergeCell ref="A56:A57"/>
    <mergeCell ref="B56:B57"/>
    <mergeCell ref="J56:J57"/>
    <mergeCell ref="K46:K47"/>
    <mergeCell ref="J38:J39"/>
    <mergeCell ref="J40:J41"/>
    <mergeCell ref="J42:J43"/>
    <mergeCell ref="J44:J45"/>
    <mergeCell ref="K42:K43"/>
    <mergeCell ref="K40:K41"/>
    <mergeCell ref="K44:K45"/>
    <mergeCell ref="A25:A27"/>
    <mergeCell ref="A30:A31"/>
    <mergeCell ref="A28:A29"/>
    <mergeCell ref="B30:B31"/>
    <mergeCell ref="L32:L33"/>
    <mergeCell ref="K30:K31"/>
    <mergeCell ref="J28:J29"/>
    <mergeCell ref="J32:J33"/>
    <mergeCell ref="K32:K33"/>
    <mergeCell ref="B34:B35"/>
    <mergeCell ref="A32:A33"/>
    <mergeCell ref="B32:B33"/>
    <mergeCell ref="L30:L31"/>
    <mergeCell ref="M28:M29"/>
    <mergeCell ref="M30:M31"/>
    <mergeCell ref="M32:M33"/>
    <mergeCell ref="K28:K29"/>
    <mergeCell ref="L28:L29"/>
    <mergeCell ref="J30:J31"/>
    <mergeCell ref="M38:M39"/>
    <mergeCell ref="K38:K39"/>
    <mergeCell ref="B40:B41"/>
    <mergeCell ref="A42:A43"/>
    <mergeCell ref="L40:L41"/>
    <mergeCell ref="L42:L43"/>
    <mergeCell ref="B38:B39"/>
    <mergeCell ref="B42:B43"/>
    <mergeCell ref="L38:L39"/>
    <mergeCell ref="M42:M43"/>
    <mergeCell ref="M40:M41"/>
    <mergeCell ref="M44:M45"/>
    <mergeCell ref="M46:M47"/>
    <mergeCell ref="J46:J47"/>
    <mergeCell ref="B50:D53"/>
    <mergeCell ref="B44:B45"/>
    <mergeCell ref="B46:B47"/>
    <mergeCell ref="B48:B49"/>
    <mergeCell ref="J48:J49"/>
    <mergeCell ref="L44:L45"/>
    <mergeCell ref="L46:L47"/>
    <mergeCell ref="A17:A18"/>
    <mergeCell ref="A19:A20"/>
    <mergeCell ref="A36:A37"/>
    <mergeCell ref="B36:B37"/>
    <mergeCell ref="B25:I27"/>
    <mergeCell ref="A34:A35"/>
    <mergeCell ref="A21:A24"/>
    <mergeCell ref="B21:D24"/>
    <mergeCell ref="L17:L18"/>
    <mergeCell ref="A54:A55"/>
    <mergeCell ref="B54:I55"/>
    <mergeCell ref="A38:A39"/>
    <mergeCell ref="A40:A41"/>
    <mergeCell ref="A50:A53"/>
    <mergeCell ref="A46:A47"/>
    <mergeCell ref="A44:A45"/>
    <mergeCell ref="A48:A49"/>
    <mergeCell ref="J15:J16"/>
    <mergeCell ref="J17:J18"/>
    <mergeCell ref="D5:D6"/>
    <mergeCell ref="F5:F6"/>
    <mergeCell ref="G5:G6"/>
    <mergeCell ref="J19:J20"/>
    <mergeCell ref="E4:E6"/>
    <mergeCell ref="F4:I4"/>
    <mergeCell ref="J4:M4"/>
    <mergeCell ref="J5:J6"/>
    <mergeCell ref="K5:K6"/>
    <mergeCell ref="M15:M16"/>
    <mergeCell ref="I5:I6"/>
    <mergeCell ref="A1:M1"/>
    <mergeCell ref="A2:M2"/>
    <mergeCell ref="A4:A6"/>
    <mergeCell ref="B4:B6"/>
    <mergeCell ref="C4:D4"/>
    <mergeCell ref="H5:H6"/>
    <mergeCell ref="L5:L6"/>
    <mergeCell ref="M5:M6"/>
    <mergeCell ref="C5:C6"/>
    <mergeCell ref="K13:K14"/>
    <mergeCell ref="B19:B20"/>
    <mergeCell ref="K17:K18"/>
    <mergeCell ref="K15:K16"/>
    <mergeCell ref="J13:J14"/>
    <mergeCell ref="B15:B16"/>
    <mergeCell ref="B17:B18"/>
    <mergeCell ref="K19:K20"/>
    <mergeCell ref="A13:A14"/>
    <mergeCell ref="A15:A16"/>
    <mergeCell ref="A8:A10"/>
    <mergeCell ref="B8:I10"/>
    <mergeCell ref="A11:A12"/>
    <mergeCell ref="B11:I12"/>
    <mergeCell ref="B13:B14"/>
    <mergeCell ref="K34:K35"/>
    <mergeCell ref="J34:J35"/>
    <mergeCell ref="B28:B29"/>
    <mergeCell ref="A74:A75"/>
    <mergeCell ref="B82:B83"/>
    <mergeCell ref="A98:A99"/>
    <mergeCell ref="B98:B99"/>
    <mergeCell ref="A78:A79"/>
    <mergeCell ref="B78:B79"/>
    <mergeCell ref="A88:A89"/>
    <mergeCell ref="B88:B89"/>
    <mergeCell ref="B74:B75"/>
    <mergeCell ref="A68:A69"/>
    <mergeCell ref="A104:A107"/>
    <mergeCell ref="B104:D107"/>
    <mergeCell ref="A94:A95"/>
    <mergeCell ref="B94:B95"/>
    <mergeCell ref="A100:A101"/>
    <mergeCell ref="B100:B101"/>
    <mergeCell ref="A80:A81"/>
    <mergeCell ref="B80:B81"/>
    <mergeCell ref="A92:A93"/>
    <mergeCell ref="K56:K57"/>
    <mergeCell ref="L76:L77"/>
    <mergeCell ref="K76:K77"/>
    <mergeCell ref="A120:D120"/>
    <mergeCell ref="A121:D121"/>
    <mergeCell ref="A113:D117"/>
    <mergeCell ref="A119:D119"/>
    <mergeCell ref="A118:D118"/>
    <mergeCell ref="B108:I108"/>
    <mergeCell ref="B112:D112"/>
    <mergeCell ref="A82:A83"/>
    <mergeCell ref="N42:N43"/>
    <mergeCell ref="N34:N35"/>
    <mergeCell ref="N19:N20"/>
    <mergeCell ref="A86:A87"/>
    <mergeCell ref="B92:B93"/>
    <mergeCell ref="A84:A85"/>
    <mergeCell ref="B84:B85"/>
    <mergeCell ref="B86:B87"/>
    <mergeCell ref="A90:A91"/>
    <mergeCell ref="B90:B91"/>
    <mergeCell ref="A76:A77"/>
    <mergeCell ref="N54:N55"/>
    <mergeCell ref="N8:N12"/>
    <mergeCell ref="N38:N41"/>
    <mergeCell ref="N44:N45"/>
    <mergeCell ref="N30:N31"/>
    <mergeCell ref="N32:N33"/>
  </mergeCells>
  <printOptions horizontalCentered="1"/>
  <pageMargins left="1.25" right="0.15748031496062992" top="0.984251968503937" bottom="0.37" header="0.18" footer="0.43"/>
  <pageSetup firstPageNumber="32" useFirstPageNumber="1" fitToHeight="8" horizontalDpi="600" verticalDpi="600" orientation="landscape" paperSize="9" scale="60" r:id="rId4"/>
  <rowBreaks count="2" manualBreakCount="2">
    <brk id="67" max="13" man="1"/>
    <brk id="97" max="13" man="1"/>
  </rowBreaks>
  <colBreaks count="1" manualBreakCount="1">
    <brk id="1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MariyaSH</dc:creator>
  <cp:keywords/>
  <dc:description/>
  <cp:lastModifiedBy>Blokhin</cp:lastModifiedBy>
  <cp:lastPrinted>2014-02-12T08:26:25Z</cp:lastPrinted>
  <dcterms:created xsi:type="dcterms:W3CDTF">2010-04-06T11:52:49Z</dcterms:created>
  <dcterms:modified xsi:type="dcterms:W3CDTF">2014-02-12T08:42:31Z</dcterms:modified>
  <cp:category/>
  <cp:version/>
  <cp:contentType/>
  <cp:contentStatus/>
</cp:coreProperties>
</file>